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327C66B-FE7A-4CDF-8F1F-6514437A14DF}" xr6:coauthVersionLast="45" xr6:coauthVersionMax="45" xr10:uidLastSave="{00000000-0000-0000-0000-000000000000}"/>
  <bookViews>
    <workbookView xWindow="11772" yWindow="0" windowWidth="11268" windowHeight="7956" xr2:uid="{F6949BDE-7AB2-4D03-8767-F6622228E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B11" i="1"/>
  <c r="C11" i="1" s="1"/>
  <c r="D11" i="1"/>
  <c r="E11" i="1"/>
  <c r="F11" i="1" s="1"/>
  <c r="G11" i="1"/>
  <c r="H11" i="1" s="1"/>
  <c r="I11" i="1"/>
  <c r="K11" i="1"/>
  <c r="L11" i="1"/>
  <c r="M11" i="1" s="1"/>
  <c r="BF11" i="1" s="1"/>
  <c r="B12" i="1"/>
  <c r="C12" i="1" s="1"/>
  <c r="D12" i="1"/>
  <c r="E12" i="1"/>
  <c r="F12" i="1" s="1"/>
  <c r="G12" i="1"/>
  <c r="H12" i="1" s="1"/>
  <c r="I12" i="1"/>
  <c r="K12" i="1"/>
  <c r="N12" i="1" s="1"/>
  <c r="O12" i="1" s="1"/>
  <c r="L12" i="1"/>
  <c r="M12" i="1" s="1"/>
  <c r="B13" i="1"/>
  <c r="C13" i="1" s="1"/>
  <c r="D13" i="1"/>
  <c r="E13" i="1"/>
  <c r="F13" i="1" s="1"/>
  <c r="G13" i="1"/>
  <c r="H13" i="1" s="1"/>
  <c r="I13" i="1"/>
  <c r="K13" i="1"/>
  <c r="N13" i="1" s="1"/>
  <c r="O13" i="1" s="1"/>
  <c r="L13" i="1"/>
  <c r="M13" i="1" s="1"/>
  <c r="BF13" i="1" s="1"/>
  <c r="B14" i="1"/>
  <c r="C14" i="1" s="1"/>
  <c r="D14" i="1"/>
  <c r="E14" i="1"/>
  <c r="F14" i="1" s="1"/>
  <c r="G14" i="1"/>
  <c r="H14" i="1" s="1"/>
  <c r="I14" i="1"/>
  <c r="K14" i="1"/>
  <c r="N14" i="1" s="1"/>
  <c r="O14" i="1" s="1"/>
  <c r="L14" i="1"/>
  <c r="M14" i="1" s="1"/>
  <c r="BF14" i="1" s="1"/>
  <c r="B15" i="1"/>
  <c r="C15" i="1" s="1"/>
  <c r="D15" i="1"/>
  <c r="E15" i="1"/>
  <c r="F15" i="1" s="1"/>
  <c r="G15" i="1"/>
  <c r="H15" i="1" s="1"/>
  <c r="I15" i="1"/>
  <c r="K15" i="1"/>
  <c r="L15" i="1"/>
  <c r="M15" i="1" s="1"/>
  <c r="BF15" i="1" s="1"/>
  <c r="B16" i="1"/>
  <c r="C16" i="1" s="1"/>
  <c r="D16" i="1"/>
  <c r="E16" i="1"/>
  <c r="F16" i="1" s="1"/>
  <c r="G16" i="1"/>
  <c r="H16" i="1" s="1"/>
  <c r="I16" i="1"/>
  <c r="K16" i="1"/>
  <c r="L16" i="1"/>
  <c r="M16" i="1" s="1"/>
  <c r="BF16" i="1" s="1"/>
  <c r="B17" i="1"/>
  <c r="C17" i="1" s="1"/>
  <c r="X17" i="1" s="1"/>
  <c r="D17" i="1"/>
  <c r="E17" i="1"/>
  <c r="F17" i="1" s="1"/>
  <c r="G17" i="1"/>
  <c r="H17" i="1" s="1"/>
  <c r="I17" i="1"/>
  <c r="K17" i="1"/>
  <c r="N17" i="1" s="1"/>
  <c r="L17" i="1"/>
  <c r="M17" i="1" s="1"/>
  <c r="B18" i="1"/>
  <c r="C18" i="1" s="1"/>
  <c r="D18" i="1"/>
  <c r="E18" i="1"/>
  <c r="F18" i="1" s="1"/>
  <c r="G18" i="1"/>
  <c r="H18" i="1" s="1"/>
  <c r="I18" i="1"/>
  <c r="K18" i="1"/>
  <c r="R18" i="1" s="1"/>
  <c r="L18" i="1"/>
  <c r="M18" i="1" s="1"/>
  <c r="BF18" i="1" s="1"/>
  <c r="B19" i="1"/>
  <c r="C19" i="1" s="1"/>
  <c r="D19" i="1"/>
  <c r="E19" i="1"/>
  <c r="F19" i="1" s="1"/>
  <c r="G19" i="1"/>
  <c r="H19" i="1" s="1"/>
  <c r="I19" i="1"/>
  <c r="K19" i="1"/>
  <c r="R19" i="1" s="1"/>
  <c r="L19" i="1"/>
  <c r="M19" i="1" s="1"/>
  <c r="BF19" i="1" s="1"/>
  <c r="B20" i="1"/>
  <c r="C20" i="1" s="1"/>
  <c r="D20" i="1"/>
  <c r="E20" i="1"/>
  <c r="F20" i="1" s="1"/>
  <c r="G20" i="1"/>
  <c r="H20" i="1" s="1"/>
  <c r="I20" i="1"/>
  <c r="K20" i="1"/>
  <c r="L20" i="1"/>
  <c r="M20" i="1" s="1"/>
  <c r="BF20" i="1" s="1"/>
  <c r="B21" i="1"/>
  <c r="C21" i="1" s="1"/>
  <c r="D21" i="1"/>
  <c r="E21" i="1"/>
  <c r="F21" i="1" s="1"/>
  <c r="G21" i="1"/>
  <c r="H21" i="1" s="1"/>
  <c r="I21" i="1"/>
  <c r="K21" i="1"/>
  <c r="R21" i="1" s="1"/>
  <c r="L21" i="1"/>
  <c r="M21" i="1" s="1"/>
  <c r="BF21" i="1" s="1"/>
  <c r="B22" i="1"/>
  <c r="C22" i="1" s="1"/>
  <c r="D22" i="1"/>
  <c r="E22" i="1"/>
  <c r="F22" i="1" s="1"/>
  <c r="G22" i="1"/>
  <c r="H22" i="1" s="1"/>
  <c r="I22" i="1"/>
  <c r="K22" i="1"/>
  <c r="N22" i="1" s="1"/>
  <c r="L22" i="1"/>
  <c r="M22" i="1" s="1"/>
  <c r="BF22" i="1" s="1"/>
  <c r="B23" i="1"/>
  <c r="C23" i="1" s="1"/>
  <c r="D23" i="1"/>
  <c r="E23" i="1"/>
  <c r="F23" i="1" s="1"/>
  <c r="G23" i="1"/>
  <c r="H23" i="1" s="1"/>
  <c r="I23" i="1"/>
  <c r="K23" i="1"/>
  <c r="R23" i="1" s="1"/>
  <c r="L23" i="1"/>
  <c r="M23" i="1" s="1"/>
  <c r="BF23" i="1" s="1"/>
  <c r="B24" i="1"/>
  <c r="C24" i="1" s="1"/>
  <c r="D24" i="1"/>
  <c r="E24" i="1"/>
  <c r="F24" i="1" s="1"/>
  <c r="G24" i="1"/>
  <c r="H24" i="1" s="1"/>
  <c r="I24" i="1"/>
  <c r="K24" i="1"/>
  <c r="L24" i="1"/>
  <c r="M24" i="1" s="1"/>
  <c r="BF24" i="1" s="1"/>
  <c r="B25" i="1"/>
  <c r="C25" i="1" s="1"/>
  <c r="X25" i="1" s="1"/>
  <c r="D25" i="1"/>
  <c r="E25" i="1"/>
  <c r="F25" i="1" s="1"/>
  <c r="G25" i="1"/>
  <c r="H25" i="1" s="1"/>
  <c r="I25" i="1"/>
  <c r="K25" i="1"/>
  <c r="L25" i="1"/>
  <c r="M25" i="1" s="1"/>
  <c r="B26" i="1"/>
  <c r="C26" i="1" s="1"/>
  <c r="D26" i="1"/>
  <c r="E26" i="1"/>
  <c r="F26" i="1" s="1"/>
  <c r="G26" i="1"/>
  <c r="H26" i="1" s="1"/>
  <c r="I26" i="1"/>
  <c r="K26" i="1"/>
  <c r="R26" i="1" s="1"/>
  <c r="L26" i="1"/>
  <c r="M26" i="1" s="1"/>
  <c r="BF26" i="1" s="1"/>
  <c r="B27" i="1"/>
  <c r="C27" i="1" s="1"/>
  <c r="D27" i="1"/>
  <c r="E27" i="1"/>
  <c r="F27" i="1" s="1"/>
  <c r="G27" i="1"/>
  <c r="H27" i="1" s="1"/>
  <c r="I27" i="1"/>
  <c r="K27" i="1"/>
  <c r="N27" i="1" s="1"/>
  <c r="O27" i="1" s="1"/>
  <c r="L27" i="1"/>
  <c r="M27" i="1" s="1"/>
  <c r="BF27" i="1" s="1"/>
  <c r="B28" i="1"/>
  <c r="C28" i="1" s="1"/>
  <c r="D28" i="1"/>
  <c r="E28" i="1"/>
  <c r="F28" i="1" s="1"/>
  <c r="G28" i="1"/>
  <c r="H28" i="1" s="1"/>
  <c r="I28" i="1"/>
  <c r="K28" i="1"/>
  <c r="L28" i="1"/>
  <c r="M28" i="1" s="1"/>
  <c r="BF28" i="1" s="1"/>
  <c r="B29" i="1"/>
  <c r="C29" i="1" s="1"/>
  <c r="D29" i="1"/>
  <c r="E29" i="1"/>
  <c r="F29" i="1" s="1"/>
  <c r="G29" i="1"/>
  <c r="H29" i="1" s="1"/>
  <c r="I29" i="1"/>
  <c r="K29" i="1"/>
  <c r="R29" i="1" s="1"/>
  <c r="L29" i="1"/>
  <c r="M29" i="1" s="1"/>
  <c r="BF29" i="1" s="1"/>
  <c r="B30" i="1"/>
  <c r="C30" i="1" s="1"/>
  <c r="D30" i="1"/>
  <c r="E30" i="1"/>
  <c r="F30" i="1" s="1"/>
  <c r="G30" i="1"/>
  <c r="H30" i="1" s="1"/>
  <c r="I30" i="1"/>
  <c r="K30" i="1"/>
  <c r="N30" i="1" s="1"/>
  <c r="O30" i="1" s="1"/>
  <c r="L30" i="1"/>
  <c r="M30" i="1" s="1"/>
  <c r="BF30" i="1" s="1"/>
  <c r="B31" i="1"/>
  <c r="C31" i="1" s="1"/>
  <c r="D31" i="1"/>
  <c r="E31" i="1"/>
  <c r="F31" i="1" s="1"/>
  <c r="G31" i="1"/>
  <c r="H31" i="1" s="1"/>
  <c r="I31" i="1"/>
  <c r="K31" i="1"/>
  <c r="L31" i="1"/>
  <c r="M31" i="1" s="1"/>
  <c r="BF31" i="1" s="1"/>
  <c r="B32" i="1"/>
  <c r="C32" i="1" s="1"/>
  <c r="D32" i="1"/>
  <c r="E32" i="1"/>
  <c r="F32" i="1" s="1"/>
  <c r="G32" i="1"/>
  <c r="H32" i="1" s="1"/>
  <c r="I32" i="1"/>
  <c r="K32" i="1"/>
  <c r="N32" i="1" s="1"/>
  <c r="L32" i="1"/>
  <c r="M32" i="1" s="1"/>
  <c r="BF32" i="1" s="1"/>
  <c r="B33" i="1"/>
  <c r="C33" i="1" s="1"/>
  <c r="D33" i="1"/>
  <c r="E33" i="1"/>
  <c r="F33" i="1" s="1"/>
  <c r="G33" i="1"/>
  <c r="H33" i="1" s="1"/>
  <c r="I33" i="1"/>
  <c r="K33" i="1"/>
  <c r="R33" i="1" s="1"/>
  <c r="L33" i="1"/>
  <c r="M33" i="1" s="1"/>
  <c r="BF33" i="1" s="1"/>
  <c r="B34" i="1"/>
  <c r="C34" i="1" s="1"/>
  <c r="D34" i="1"/>
  <c r="E34" i="1"/>
  <c r="F34" i="1" s="1"/>
  <c r="G34" i="1"/>
  <c r="H34" i="1" s="1"/>
  <c r="I34" i="1"/>
  <c r="K34" i="1"/>
  <c r="L34" i="1"/>
  <c r="M34" i="1" s="1"/>
  <c r="BF34" i="1" s="1"/>
  <c r="B35" i="1"/>
  <c r="C35" i="1" s="1"/>
  <c r="D35" i="1"/>
  <c r="E35" i="1"/>
  <c r="F35" i="1" s="1"/>
  <c r="G35" i="1"/>
  <c r="H35" i="1" s="1"/>
  <c r="I35" i="1"/>
  <c r="K35" i="1"/>
  <c r="S35" i="1" s="1"/>
  <c r="L35" i="1"/>
  <c r="M35" i="1" s="1"/>
  <c r="BF35" i="1" s="1"/>
  <c r="B36" i="1"/>
  <c r="C36" i="1" s="1"/>
  <c r="D36" i="1"/>
  <c r="E36" i="1"/>
  <c r="F36" i="1" s="1"/>
  <c r="G36" i="1"/>
  <c r="H36" i="1" s="1"/>
  <c r="I36" i="1"/>
  <c r="K36" i="1"/>
  <c r="N36" i="1" s="1"/>
  <c r="L36" i="1"/>
  <c r="M36" i="1" s="1"/>
  <c r="BF36" i="1" s="1"/>
  <c r="B37" i="1"/>
  <c r="C37" i="1" s="1"/>
  <c r="D37" i="1"/>
  <c r="E37" i="1"/>
  <c r="F37" i="1" s="1"/>
  <c r="G37" i="1"/>
  <c r="H37" i="1" s="1"/>
  <c r="I37" i="1"/>
  <c r="K37" i="1"/>
  <c r="N37" i="1" s="1"/>
  <c r="O37" i="1" s="1"/>
  <c r="L37" i="1"/>
  <c r="M37" i="1" s="1"/>
  <c r="B38" i="1"/>
  <c r="C38" i="1" s="1"/>
  <c r="D38" i="1"/>
  <c r="E38" i="1"/>
  <c r="F38" i="1" s="1"/>
  <c r="G38" i="1"/>
  <c r="H38" i="1" s="1"/>
  <c r="I38" i="1"/>
  <c r="K38" i="1"/>
  <c r="N38" i="1" s="1"/>
  <c r="O38" i="1" s="1"/>
  <c r="L38" i="1"/>
  <c r="M38" i="1" s="1"/>
  <c r="BF38" i="1" s="1"/>
  <c r="B39" i="1"/>
  <c r="C39" i="1" s="1"/>
  <c r="D39" i="1"/>
  <c r="E39" i="1"/>
  <c r="F39" i="1" s="1"/>
  <c r="G39" i="1"/>
  <c r="H39" i="1" s="1"/>
  <c r="I39" i="1"/>
  <c r="K39" i="1"/>
  <c r="R39" i="1" s="1"/>
  <c r="L39" i="1"/>
  <c r="M39" i="1" s="1"/>
  <c r="BF39" i="1" s="1"/>
  <c r="B40" i="1"/>
  <c r="C40" i="1" s="1"/>
  <c r="D40" i="1"/>
  <c r="E40" i="1"/>
  <c r="F40" i="1" s="1"/>
  <c r="G40" i="1"/>
  <c r="H40" i="1" s="1"/>
  <c r="I40" i="1"/>
  <c r="K40" i="1"/>
  <c r="L40" i="1"/>
  <c r="M40" i="1" s="1"/>
  <c r="BF40" i="1" s="1"/>
  <c r="B41" i="1"/>
  <c r="C41" i="1" s="1"/>
  <c r="D41" i="1"/>
  <c r="E41" i="1"/>
  <c r="F41" i="1" s="1"/>
  <c r="G41" i="1"/>
  <c r="H41" i="1" s="1"/>
  <c r="I41" i="1"/>
  <c r="K41" i="1"/>
  <c r="L41" i="1"/>
  <c r="M41" i="1" s="1"/>
  <c r="BF41" i="1" s="1"/>
  <c r="B42" i="1"/>
  <c r="C42" i="1" s="1"/>
  <c r="D42" i="1"/>
  <c r="E42" i="1"/>
  <c r="F42" i="1" s="1"/>
  <c r="G42" i="1"/>
  <c r="H42" i="1" s="1"/>
  <c r="I42" i="1"/>
  <c r="K42" i="1"/>
  <c r="N42" i="1" s="1"/>
  <c r="O42" i="1" s="1"/>
  <c r="L42" i="1"/>
  <c r="M42" i="1" s="1"/>
  <c r="B43" i="1"/>
  <c r="C43" i="1" s="1"/>
  <c r="D43" i="1"/>
  <c r="E43" i="1"/>
  <c r="F43" i="1" s="1"/>
  <c r="G43" i="1"/>
  <c r="H43" i="1" s="1"/>
  <c r="I43" i="1"/>
  <c r="K43" i="1"/>
  <c r="R43" i="1" s="1"/>
  <c r="L43" i="1"/>
  <c r="M43" i="1" s="1"/>
  <c r="BF43" i="1" s="1"/>
  <c r="B44" i="1"/>
  <c r="C44" i="1" s="1"/>
  <c r="D44" i="1"/>
  <c r="E44" i="1"/>
  <c r="F44" i="1" s="1"/>
  <c r="G44" i="1"/>
  <c r="H44" i="1" s="1"/>
  <c r="I44" i="1"/>
  <c r="K44" i="1"/>
  <c r="L44" i="1"/>
  <c r="M44" i="1" s="1"/>
  <c r="B45" i="1"/>
  <c r="C45" i="1" s="1"/>
  <c r="D45" i="1"/>
  <c r="E45" i="1"/>
  <c r="F45" i="1" s="1"/>
  <c r="G45" i="1"/>
  <c r="H45" i="1" s="1"/>
  <c r="I45" i="1"/>
  <c r="K45" i="1"/>
  <c r="S45" i="1" s="1"/>
  <c r="L45" i="1"/>
  <c r="M45" i="1" s="1"/>
  <c r="BF45" i="1" s="1"/>
  <c r="B46" i="1"/>
  <c r="C46" i="1" s="1"/>
  <c r="D46" i="1"/>
  <c r="E46" i="1"/>
  <c r="F46" i="1" s="1"/>
  <c r="G46" i="1"/>
  <c r="H46" i="1" s="1"/>
  <c r="I46" i="1"/>
  <c r="K46" i="1"/>
  <c r="N46" i="1" s="1"/>
  <c r="O46" i="1" s="1"/>
  <c r="L46" i="1"/>
  <c r="M46" i="1" s="1"/>
  <c r="B47" i="1"/>
  <c r="C47" i="1" s="1"/>
  <c r="D47" i="1"/>
  <c r="E47" i="1"/>
  <c r="F47" i="1" s="1"/>
  <c r="G47" i="1"/>
  <c r="H47" i="1" s="1"/>
  <c r="I47" i="1"/>
  <c r="K47" i="1"/>
  <c r="N47" i="1" s="1"/>
  <c r="O47" i="1" s="1"/>
  <c r="L47" i="1"/>
  <c r="M47" i="1" s="1"/>
  <c r="BF47" i="1" s="1"/>
  <c r="B48" i="1"/>
  <c r="C48" i="1" s="1"/>
  <c r="D48" i="1"/>
  <c r="E48" i="1"/>
  <c r="F48" i="1" s="1"/>
  <c r="G48" i="1"/>
  <c r="H48" i="1" s="1"/>
  <c r="I48" i="1"/>
  <c r="K48" i="1"/>
  <c r="L48" i="1"/>
  <c r="M48" i="1" s="1"/>
  <c r="BF48" i="1" s="1"/>
  <c r="B49" i="1"/>
  <c r="C49" i="1" s="1"/>
  <c r="D49" i="1"/>
  <c r="E49" i="1"/>
  <c r="F49" i="1" s="1"/>
  <c r="G49" i="1"/>
  <c r="H49" i="1" s="1"/>
  <c r="I49" i="1"/>
  <c r="K49" i="1"/>
  <c r="N49" i="1" s="1"/>
  <c r="O49" i="1" s="1"/>
  <c r="L49" i="1"/>
  <c r="M49" i="1" s="1"/>
  <c r="BF49" i="1" s="1"/>
  <c r="B50" i="1"/>
  <c r="C50" i="1" s="1"/>
  <c r="D50" i="1"/>
  <c r="E50" i="1"/>
  <c r="F50" i="1" s="1"/>
  <c r="G50" i="1"/>
  <c r="H50" i="1" s="1"/>
  <c r="I50" i="1"/>
  <c r="K50" i="1"/>
  <c r="S50" i="1" s="1"/>
  <c r="L50" i="1"/>
  <c r="M50" i="1" s="1"/>
  <c r="BF50" i="1" s="1"/>
  <c r="B51" i="1"/>
  <c r="C51" i="1" s="1"/>
  <c r="D51" i="1"/>
  <c r="E51" i="1"/>
  <c r="F51" i="1" s="1"/>
  <c r="G51" i="1"/>
  <c r="H51" i="1" s="1"/>
  <c r="I51" i="1"/>
  <c r="K51" i="1"/>
  <c r="L51" i="1"/>
  <c r="M51" i="1" s="1"/>
  <c r="BF51" i="1" s="1"/>
  <c r="B52" i="1"/>
  <c r="C52" i="1" s="1"/>
  <c r="D52" i="1"/>
  <c r="E52" i="1"/>
  <c r="F52" i="1" s="1"/>
  <c r="G52" i="1"/>
  <c r="H52" i="1" s="1"/>
  <c r="I52" i="1"/>
  <c r="K52" i="1"/>
  <c r="N52" i="1" s="1"/>
  <c r="L52" i="1"/>
  <c r="M52" i="1" s="1"/>
  <c r="BF52" i="1" s="1"/>
  <c r="B53" i="1"/>
  <c r="C53" i="1" s="1"/>
  <c r="D53" i="1"/>
  <c r="E53" i="1"/>
  <c r="F53" i="1" s="1"/>
  <c r="G53" i="1"/>
  <c r="H53" i="1" s="1"/>
  <c r="I53" i="1"/>
  <c r="K53" i="1"/>
  <c r="L53" i="1"/>
  <c r="M53" i="1" s="1"/>
  <c r="BF53" i="1" s="1"/>
  <c r="B54" i="1"/>
  <c r="C54" i="1" s="1"/>
  <c r="D54" i="1"/>
  <c r="E54" i="1"/>
  <c r="F54" i="1" s="1"/>
  <c r="G54" i="1"/>
  <c r="H54" i="1" s="1"/>
  <c r="I54" i="1"/>
  <c r="K54" i="1"/>
  <c r="R54" i="1" s="1"/>
  <c r="L54" i="1"/>
  <c r="M54" i="1" s="1"/>
  <c r="B55" i="1"/>
  <c r="C55" i="1" s="1"/>
  <c r="D55" i="1"/>
  <c r="E55" i="1"/>
  <c r="F55" i="1" s="1"/>
  <c r="G55" i="1"/>
  <c r="H55" i="1" s="1"/>
  <c r="I55" i="1"/>
  <c r="K55" i="1"/>
  <c r="L55" i="1"/>
  <c r="M55" i="1" s="1"/>
  <c r="BF55" i="1" s="1"/>
  <c r="B56" i="1"/>
  <c r="C56" i="1" s="1"/>
  <c r="D56" i="1"/>
  <c r="E56" i="1"/>
  <c r="F56" i="1" s="1"/>
  <c r="G56" i="1"/>
  <c r="H56" i="1" s="1"/>
  <c r="I56" i="1"/>
  <c r="K56" i="1"/>
  <c r="L56" i="1"/>
  <c r="M56" i="1" s="1"/>
  <c r="BF56" i="1" s="1"/>
  <c r="B57" i="1"/>
  <c r="C57" i="1" s="1"/>
  <c r="D57" i="1"/>
  <c r="E57" i="1"/>
  <c r="F57" i="1" s="1"/>
  <c r="G57" i="1"/>
  <c r="H57" i="1" s="1"/>
  <c r="I57" i="1"/>
  <c r="K57" i="1"/>
  <c r="L57" i="1"/>
  <c r="M57" i="1" s="1"/>
  <c r="B58" i="1"/>
  <c r="C58" i="1" s="1"/>
  <c r="D58" i="1"/>
  <c r="E58" i="1"/>
  <c r="F58" i="1" s="1"/>
  <c r="G58" i="1"/>
  <c r="H58" i="1" s="1"/>
  <c r="I58" i="1"/>
  <c r="K58" i="1"/>
  <c r="N58" i="1" s="1"/>
  <c r="L58" i="1"/>
  <c r="M58" i="1" s="1"/>
  <c r="B59" i="1"/>
  <c r="C59" i="1" s="1"/>
  <c r="D59" i="1"/>
  <c r="E59" i="1"/>
  <c r="F59" i="1" s="1"/>
  <c r="G59" i="1"/>
  <c r="H59" i="1" s="1"/>
  <c r="I59" i="1"/>
  <c r="K59" i="1"/>
  <c r="L59" i="1"/>
  <c r="M59" i="1" s="1"/>
  <c r="BF59" i="1" s="1"/>
  <c r="B60" i="1"/>
  <c r="C60" i="1" s="1"/>
  <c r="D60" i="1"/>
  <c r="E60" i="1"/>
  <c r="F60" i="1" s="1"/>
  <c r="G60" i="1"/>
  <c r="H60" i="1" s="1"/>
  <c r="I60" i="1"/>
  <c r="K60" i="1"/>
  <c r="N60" i="1" s="1"/>
  <c r="O60" i="1" s="1"/>
  <c r="L60" i="1"/>
  <c r="M60" i="1" s="1"/>
  <c r="BF60" i="1" s="1"/>
  <c r="B61" i="1"/>
  <c r="C61" i="1" s="1"/>
  <c r="D61" i="1"/>
  <c r="E61" i="1"/>
  <c r="F61" i="1" s="1"/>
  <c r="G61" i="1"/>
  <c r="H61" i="1" s="1"/>
  <c r="I61" i="1"/>
  <c r="K61" i="1"/>
  <c r="N61" i="1" s="1"/>
  <c r="L61" i="1"/>
  <c r="M61" i="1" s="1"/>
  <c r="BF61" i="1" s="1"/>
  <c r="B62" i="1"/>
  <c r="C62" i="1" s="1"/>
  <c r="D62" i="1"/>
  <c r="E62" i="1"/>
  <c r="F62" i="1" s="1"/>
  <c r="G62" i="1"/>
  <c r="H62" i="1" s="1"/>
  <c r="I62" i="1"/>
  <c r="K62" i="1"/>
  <c r="L62" i="1"/>
  <c r="M62" i="1" s="1"/>
  <c r="BF62" i="1" s="1"/>
  <c r="B63" i="1"/>
  <c r="C63" i="1" s="1"/>
  <c r="D63" i="1"/>
  <c r="E63" i="1"/>
  <c r="F63" i="1" s="1"/>
  <c r="G63" i="1"/>
  <c r="H63" i="1" s="1"/>
  <c r="I63" i="1"/>
  <c r="K63" i="1"/>
  <c r="R63" i="1" s="1"/>
  <c r="L63" i="1"/>
  <c r="M63" i="1" s="1"/>
  <c r="BF63" i="1" s="1"/>
  <c r="B64" i="1"/>
  <c r="C64" i="1" s="1"/>
  <c r="D64" i="1"/>
  <c r="E64" i="1"/>
  <c r="F64" i="1" s="1"/>
  <c r="G64" i="1"/>
  <c r="H64" i="1" s="1"/>
  <c r="I64" i="1"/>
  <c r="K64" i="1"/>
  <c r="L64" i="1"/>
  <c r="M64" i="1" s="1"/>
  <c r="B65" i="1"/>
  <c r="C65" i="1" s="1"/>
  <c r="D65" i="1"/>
  <c r="E65" i="1"/>
  <c r="F65" i="1" s="1"/>
  <c r="G65" i="1"/>
  <c r="H65" i="1" s="1"/>
  <c r="I65" i="1"/>
  <c r="K65" i="1"/>
  <c r="R65" i="1" s="1"/>
  <c r="L65" i="1"/>
  <c r="M65" i="1" s="1"/>
  <c r="BF65" i="1" s="1"/>
  <c r="B66" i="1"/>
  <c r="C66" i="1" s="1"/>
  <c r="D66" i="1"/>
  <c r="E66" i="1"/>
  <c r="F66" i="1" s="1"/>
  <c r="G66" i="1"/>
  <c r="H66" i="1" s="1"/>
  <c r="I66" i="1"/>
  <c r="K66" i="1"/>
  <c r="L66" i="1"/>
  <c r="M66" i="1" s="1"/>
  <c r="BF66" i="1" s="1"/>
  <c r="B67" i="1"/>
  <c r="C67" i="1" s="1"/>
  <c r="D67" i="1"/>
  <c r="E67" i="1"/>
  <c r="F67" i="1" s="1"/>
  <c r="G67" i="1"/>
  <c r="H67" i="1" s="1"/>
  <c r="I67" i="1"/>
  <c r="K67" i="1"/>
  <c r="N67" i="1" s="1"/>
  <c r="L67" i="1"/>
  <c r="M67" i="1" s="1"/>
  <c r="BF67" i="1" s="1"/>
  <c r="B68" i="1"/>
  <c r="C68" i="1" s="1"/>
  <c r="D68" i="1"/>
  <c r="E68" i="1"/>
  <c r="F68" i="1" s="1"/>
  <c r="G68" i="1"/>
  <c r="H68" i="1" s="1"/>
  <c r="I68" i="1"/>
  <c r="K68" i="1"/>
  <c r="R68" i="1" s="1"/>
  <c r="L68" i="1"/>
  <c r="M68" i="1" s="1"/>
  <c r="BF68" i="1" s="1"/>
  <c r="B69" i="1"/>
  <c r="C69" i="1" s="1"/>
  <c r="D69" i="1"/>
  <c r="E69" i="1"/>
  <c r="F69" i="1" s="1"/>
  <c r="G69" i="1"/>
  <c r="H69" i="1" s="1"/>
  <c r="I69" i="1"/>
  <c r="K69" i="1"/>
  <c r="S69" i="1" s="1"/>
  <c r="L69" i="1"/>
  <c r="M69" i="1" s="1"/>
  <c r="BF69" i="1" s="1"/>
  <c r="B70" i="1"/>
  <c r="C70" i="1" s="1"/>
  <c r="D70" i="1"/>
  <c r="E70" i="1"/>
  <c r="F70" i="1" s="1"/>
  <c r="G70" i="1"/>
  <c r="H70" i="1" s="1"/>
  <c r="I70" i="1"/>
  <c r="K70" i="1"/>
  <c r="R70" i="1" s="1"/>
  <c r="L70" i="1"/>
  <c r="M70" i="1" s="1"/>
  <c r="BF70" i="1" s="1"/>
  <c r="B71" i="1"/>
  <c r="C71" i="1" s="1"/>
  <c r="D71" i="1"/>
  <c r="E71" i="1"/>
  <c r="F71" i="1" s="1"/>
  <c r="G71" i="1"/>
  <c r="H71" i="1" s="1"/>
  <c r="I71" i="1"/>
  <c r="K71" i="1"/>
  <c r="L71" i="1"/>
  <c r="M71" i="1" s="1"/>
  <c r="BF71" i="1" s="1"/>
  <c r="B72" i="1"/>
  <c r="C72" i="1" s="1"/>
  <c r="D72" i="1"/>
  <c r="E72" i="1"/>
  <c r="F72" i="1" s="1"/>
  <c r="G72" i="1"/>
  <c r="H72" i="1" s="1"/>
  <c r="I72" i="1"/>
  <c r="K72" i="1"/>
  <c r="S72" i="1" s="1"/>
  <c r="L72" i="1"/>
  <c r="M72" i="1" s="1"/>
  <c r="BF72" i="1" s="1"/>
  <c r="B73" i="1"/>
  <c r="C73" i="1" s="1"/>
  <c r="D73" i="1"/>
  <c r="E73" i="1"/>
  <c r="F73" i="1" s="1"/>
  <c r="G73" i="1"/>
  <c r="H73" i="1" s="1"/>
  <c r="I73" i="1"/>
  <c r="K73" i="1"/>
  <c r="R73" i="1" s="1"/>
  <c r="L73" i="1"/>
  <c r="M73" i="1" s="1"/>
  <c r="BF73" i="1" s="1"/>
  <c r="B74" i="1"/>
  <c r="C74" i="1" s="1"/>
  <c r="D74" i="1"/>
  <c r="E74" i="1"/>
  <c r="F74" i="1" s="1"/>
  <c r="G74" i="1"/>
  <c r="H74" i="1" s="1"/>
  <c r="I74" i="1"/>
  <c r="K74" i="1"/>
  <c r="S74" i="1" s="1"/>
  <c r="L74" i="1"/>
  <c r="M74" i="1" s="1"/>
  <c r="BF74" i="1" s="1"/>
  <c r="B75" i="1"/>
  <c r="C75" i="1" s="1"/>
  <c r="D75" i="1"/>
  <c r="E75" i="1"/>
  <c r="F75" i="1" s="1"/>
  <c r="G75" i="1"/>
  <c r="H75" i="1" s="1"/>
  <c r="I75" i="1"/>
  <c r="K75" i="1"/>
  <c r="N75" i="1" s="1"/>
  <c r="O75" i="1" s="1"/>
  <c r="L75" i="1"/>
  <c r="M75" i="1" s="1"/>
  <c r="B76" i="1"/>
  <c r="C76" i="1" s="1"/>
  <c r="D76" i="1"/>
  <c r="E76" i="1"/>
  <c r="F76" i="1" s="1"/>
  <c r="G76" i="1"/>
  <c r="H76" i="1" s="1"/>
  <c r="I76" i="1"/>
  <c r="K76" i="1"/>
  <c r="S76" i="1" s="1"/>
  <c r="L76" i="1"/>
  <c r="M76" i="1" s="1"/>
  <c r="B77" i="1"/>
  <c r="C77" i="1" s="1"/>
  <c r="D77" i="1"/>
  <c r="E77" i="1"/>
  <c r="F77" i="1" s="1"/>
  <c r="G77" i="1"/>
  <c r="H77" i="1" s="1"/>
  <c r="I77" i="1"/>
  <c r="K77" i="1"/>
  <c r="L77" i="1"/>
  <c r="M77" i="1" s="1"/>
  <c r="BF77" i="1" s="1"/>
  <c r="B78" i="1"/>
  <c r="C78" i="1" s="1"/>
  <c r="D78" i="1"/>
  <c r="E78" i="1"/>
  <c r="F78" i="1" s="1"/>
  <c r="G78" i="1"/>
  <c r="H78" i="1" s="1"/>
  <c r="I78" i="1"/>
  <c r="K78" i="1"/>
  <c r="R78" i="1" s="1"/>
  <c r="L78" i="1"/>
  <c r="M78" i="1" s="1"/>
  <c r="B79" i="1"/>
  <c r="C79" i="1" s="1"/>
  <c r="D79" i="1"/>
  <c r="E79" i="1"/>
  <c r="F79" i="1" s="1"/>
  <c r="G79" i="1"/>
  <c r="H79" i="1" s="1"/>
  <c r="I79" i="1"/>
  <c r="K79" i="1"/>
  <c r="L79" i="1"/>
  <c r="M79" i="1" s="1"/>
  <c r="BF79" i="1" s="1"/>
  <c r="B80" i="1"/>
  <c r="C80" i="1" s="1"/>
  <c r="D80" i="1"/>
  <c r="E80" i="1"/>
  <c r="F80" i="1" s="1"/>
  <c r="G80" i="1"/>
  <c r="H80" i="1" s="1"/>
  <c r="I80" i="1"/>
  <c r="K80" i="1"/>
  <c r="L80" i="1"/>
  <c r="M80" i="1" s="1"/>
  <c r="BF80" i="1" s="1"/>
  <c r="B81" i="1"/>
  <c r="C81" i="1" s="1"/>
  <c r="D81" i="1"/>
  <c r="E81" i="1"/>
  <c r="F81" i="1" s="1"/>
  <c r="G81" i="1"/>
  <c r="H81" i="1" s="1"/>
  <c r="I81" i="1"/>
  <c r="K81" i="1"/>
  <c r="R81" i="1" s="1"/>
  <c r="L81" i="1"/>
  <c r="M81" i="1" s="1"/>
  <c r="BF81" i="1" s="1"/>
  <c r="B82" i="1"/>
  <c r="C82" i="1" s="1"/>
  <c r="D82" i="1"/>
  <c r="E82" i="1"/>
  <c r="F82" i="1" s="1"/>
  <c r="G82" i="1"/>
  <c r="H82" i="1" s="1"/>
  <c r="I82" i="1"/>
  <c r="K82" i="1"/>
  <c r="S82" i="1" s="1"/>
  <c r="L82" i="1"/>
  <c r="M82" i="1" s="1"/>
  <c r="BF82" i="1" s="1"/>
  <c r="B83" i="1"/>
  <c r="C83" i="1" s="1"/>
  <c r="D83" i="1"/>
  <c r="E83" i="1"/>
  <c r="F83" i="1" s="1"/>
  <c r="G83" i="1"/>
  <c r="H83" i="1" s="1"/>
  <c r="I83" i="1"/>
  <c r="K83" i="1"/>
  <c r="N83" i="1" s="1"/>
  <c r="O83" i="1" s="1"/>
  <c r="L83" i="1"/>
  <c r="M83" i="1" s="1"/>
  <c r="BF83" i="1" s="1"/>
  <c r="B84" i="1"/>
  <c r="C84" i="1" s="1"/>
  <c r="D84" i="1"/>
  <c r="E84" i="1"/>
  <c r="F84" i="1" s="1"/>
  <c r="G84" i="1"/>
  <c r="H84" i="1" s="1"/>
  <c r="I84" i="1"/>
  <c r="K84" i="1"/>
  <c r="S84" i="1" s="1"/>
  <c r="L84" i="1"/>
  <c r="M84" i="1" s="1"/>
  <c r="BF84" i="1" s="1"/>
  <c r="B85" i="1"/>
  <c r="C85" i="1" s="1"/>
  <c r="D85" i="1"/>
  <c r="E85" i="1"/>
  <c r="F85" i="1" s="1"/>
  <c r="G85" i="1"/>
  <c r="H85" i="1" s="1"/>
  <c r="I85" i="1"/>
  <c r="K85" i="1"/>
  <c r="S85" i="1" s="1"/>
  <c r="L85" i="1"/>
  <c r="M85" i="1" s="1"/>
  <c r="B86" i="1"/>
  <c r="C86" i="1" s="1"/>
  <c r="D86" i="1"/>
  <c r="E86" i="1"/>
  <c r="F86" i="1" s="1"/>
  <c r="G86" i="1"/>
  <c r="H86" i="1" s="1"/>
  <c r="I86" i="1"/>
  <c r="K86" i="1"/>
  <c r="S86" i="1" s="1"/>
  <c r="L86" i="1"/>
  <c r="M86" i="1" s="1"/>
  <c r="B87" i="1"/>
  <c r="C87" i="1" s="1"/>
  <c r="D87" i="1"/>
  <c r="E87" i="1"/>
  <c r="F87" i="1" s="1"/>
  <c r="G87" i="1"/>
  <c r="H87" i="1" s="1"/>
  <c r="I87" i="1"/>
  <c r="K87" i="1"/>
  <c r="N87" i="1" s="1"/>
  <c r="L87" i="1"/>
  <c r="M87" i="1" s="1"/>
  <c r="BF87" i="1" s="1"/>
  <c r="B88" i="1"/>
  <c r="C88" i="1" s="1"/>
  <c r="D88" i="1"/>
  <c r="E88" i="1"/>
  <c r="F88" i="1" s="1"/>
  <c r="G88" i="1"/>
  <c r="H88" i="1" s="1"/>
  <c r="I88" i="1"/>
  <c r="K88" i="1"/>
  <c r="L88" i="1"/>
  <c r="M88" i="1" s="1"/>
  <c r="BF88" i="1" s="1"/>
  <c r="B89" i="1"/>
  <c r="C89" i="1" s="1"/>
  <c r="D89" i="1"/>
  <c r="E89" i="1"/>
  <c r="F89" i="1" s="1"/>
  <c r="G89" i="1"/>
  <c r="H89" i="1" s="1"/>
  <c r="I89" i="1"/>
  <c r="K89" i="1"/>
  <c r="L89" i="1"/>
  <c r="M89" i="1" s="1"/>
  <c r="BF89" i="1" s="1"/>
  <c r="B90" i="1"/>
  <c r="C90" i="1" s="1"/>
  <c r="D90" i="1"/>
  <c r="E90" i="1"/>
  <c r="F90" i="1" s="1"/>
  <c r="G90" i="1"/>
  <c r="H90" i="1" s="1"/>
  <c r="I90" i="1"/>
  <c r="K90" i="1"/>
  <c r="S90" i="1" s="1"/>
  <c r="L90" i="1"/>
  <c r="M90" i="1" s="1"/>
  <c r="BF90" i="1" s="1"/>
  <c r="B91" i="1"/>
  <c r="C91" i="1" s="1"/>
  <c r="D91" i="1"/>
  <c r="E91" i="1"/>
  <c r="F91" i="1" s="1"/>
  <c r="G91" i="1"/>
  <c r="H91" i="1" s="1"/>
  <c r="I91" i="1"/>
  <c r="K91" i="1"/>
  <c r="N91" i="1" s="1"/>
  <c r="O91" i="1" s="1"/>
  <c r="L91" i="1"/>
  <c r="M91" i="1" s="1"/>
  <c r="BF91" i="1" s="1"/>
  <c r="B92" i="1"/>
  <c r="C92" i="1" s="1"/>
  <c r="D92" i="1"/>
  <c r="E92" i="1"/>
  <c r="F92" i="1" s="1"/>
  <c r="G92" i="1"/>
  <c r="H92" i="1" s="1"/>
  <c r="I92" i="1"/>
  <c r="K92" i="1"/>
  <c r="N92" i="1" s="1"/>
  <c r="L92" i="1"/>
  <c r="M92" i="1" s="1"/>
  <c r="BF92" i="1" s="1"/>
  <c r="B93" i="1"/>
  <c r="C93" i="1" s="1"/>
  <c r="D93" i="1"/>
  <c r="E93" i="1"/>
  <c r="F93" i="1" s="1"/>
  <c r="G93" i="1"/>
  <c r="H93" i="1" s="1"/>
  <c r="I93" i="1"/>
  <c r="K93" i="1"/>
  <c r="S93" i="1" s="1"/>
  <c r="L93" i="1"/>
  <c r="M93" i="1" s="1"/>
  <c r="BF93" i="1" s="1"/>
  <c r="B94" i="1"/>
  <c r="C94" i="1" s="1"/>
  <c r="D94" i="1"/>
  <c r="E94" i="1"/>
  <c r="F94" i="1" s="1"/>
  <c r="G94" i="1"/>
  <c r="H94" i="1" s="1"/>
  <c r="I94" i="1"/>
  <c r="K94" i="1"/>
  <c r="L94" i="1"/>
  <c r="M94" i="1" s="1"/>
  <c r="BF94" i="1" s="1"/>
  <c r="B95" i="1"/>
  <c r="C95" i="1" s="1"/>
  <c r="D95" i="1"/>
  <c r="E95" i="1"/>
  <c r="F95" i="1" s="1"/>
  <c r="G95" i="1"/>
  <c r="H95" i="1" s="1"/>
  <c r="I95" i="1"/>
  <c r="K95" i="1"/>
  <c r="N95" i="1" s="1"/>
  <c r="L95" i="1"/>
  <c r="M95" i="1" s="1"/>
  <c r="BF95" i="1" s="1"/>
  <c r="B96" i="1"/>
  <c r="C96" i="1" s="1"/>
  <c r="D96" i="1"/>
  <c r="E96" i="1"/>
  <c r="F96" i="1" s="1"/>
  <c r="G96" i="1"/>
  <c r="H96" i="1" s="1"/>
  <c r="I96" i="1"/>
  <c r="K96" i="1"/>
  <c r="S96" i="1" s="1"/>
  <c r="L96" i="1"/>
  <c r="M96" i="1" s="1"/>
  <c r="BF96" i="1" s="1"/>
  <c r="B97" i="1"/>
  <c r="C97" i="1" s="1"/>
  <c r="D97" i="1"/>
  <c r="E97" i="1"/>
  <c r="F97" i="1" s="1"/>
  <c r="G97" i="1"/>
  <c r="H97" i="1" s="1"/>
  <c r="I97" i="1"/>
  <c r="K97" i="1"/>
  <c r="N97" i="1" s="1"/>
  <c r="L97" i="1"/>
  <c r="M97" i="1" s="1"/>
  <c r="BF97" i="1" s="1"/>
  <c r="B98" i="1"/>
  <c r="C98" i="1" s="1"/>
  <c r="D98" i="1"/>
  <c r="E98" i="1"/>
  <c r="F98" i="1" s="1"/>
  <c r="G98" i="1"/>
  <c r="H98" i="1" s="1"/>
  <c r="I98" i="1"/>
  <c r="K98" i="1"/>
  <c r="L98" i="1"/>
  <c r="M98" i="1" s="1"/>
  <c r="BF98" i="1" s="1"/>
  <c r="B99" i="1"/>
  <c r="C99" i="1" s="1"/>
  <c r="D99" i="1"/>
  <c r="E99" i="1"/>
  <c r="F99" i="1" s="1"/>
  <c r="G99" i="1"/>
  <c r="H99" i="1" s="1"/>
  <c r="I99" i="1"/>
  <c r="K99" i="1"/>
  <c r="N99" i="1" s="1"/>
  <c r="O99" i="1" s="1"/>
  <c r="L99" i="1"/>
  <c r="M99" i="1" s="1"/>
  <c r="B100" i="1"/>
  <c r="C100" i="1" s="1"/>
  <c r="D100" i="1"/>
  <c r="E100" i="1"/>
  <c r="F100" i="1" s="1"/>
  <c r="G100" i="1"/>
  <c r="H100" i="1" s="1"/>
  <c r="I100" i="1"/>
  <c r="K100" i="1"/>
  <c r="R100" i="1" s="1"/>
  <c r="L100" i="1"/>
  <c r="M100" i="1" s="1"/>
  <c r="BF100" i="1" s="1"/>
  <c r="B101" i="1"/>
  <c r="C101" i="1" s="1"/>
  <c r="D101" i="1"/>
  <c r="E101" i="1"/>
  <c r="F101" i="1" s="1"/>
  <c r="G101" i="1"/>
  <c r="H101" i="1" s="1"/>
  <c r="I101" i="1"/>
  <c r="K101" i="1"/>
  <c r="L101" i="1"/>
  <c r="M101" i="1" s="1"/>
  <c r="BF101" i="1" s="1"/>
  <c r="B102" i="1"/>
  <c r="C102" i="1" s="1"/>
  <c r="D102" i="1"/>
  <c r="E102" i="1"/>
  <c r="F102" i="1" s="1"/>
  <c r="G102" i="1"/>
  <c r="H102" i="1" s="1"/>
  <c r="I102" i="1"/>
  <c r="K102" i="1"/>
  <c r="R102" i="1" s="1"/>
  <c r="L102" i="1"/>
  <c r="M102" i="1" s="1"/>
  <c r="B103" i="1"/>
  <c r="C103" i="1" s="1"/>
  <c r="D103" i="1"/>
  <c r="E103" i="1"/>
  <c r="F103" i="1" s="1"/>
  <c r="G103" i="1"/>
  <c r="H103" i="1" s="1"/>
  <c r="I103" i="1"/>
  <c r="K103" i="1"/>
  <c r="N103" i="1" s="1"/>
  <c r="L103" i="1"/>
  <c r="M103" i="1" s="1"/>
  <c r="BF103" i="1" s="1"/>
  <c r="B104" i="1"/>
  <c r="C104" i="1" s="1"/>
  <c r="D104" i="1"/>
  <c r="E104" i="1"/>
  <c r="F104" i="1" s="1"/>
  <c r="G104" i="1"/>
  <c r="H104" i="1" s="1"/>
  <c r="I104" i="1"/>
  <c r="K104" i="1"/>
  <c r="S104" i="1" s="1"/>
  <c r="L104" i="1"/>
  <c r="M104" i="1" s="1"/>
  <c r="BF104" i="1" s="1"/>
  <c r="B105" i="1"/>
  <c r="C105" i="1" s="1"/>
  <c r="D105" i="1"/>
  <c r="E105" i="1"/>
  <c r="F105" i="1" s="1"/>
  <c r="G105" i="1"/>
  <c r="H105" i="1" s="1"/>
  <c r="I105" i="1"/>
  <c r="K105" i="1"/>
  <c r="L105" i="1"/>
  <c r="M105" i="1" s="1"/>
  <c r="BF105" i="1" s="1"/>
  <c r="B106" i="1"/>
  <c r="C106" i="1" s="1"/>
  <c r="D106" i="1"/>
  <c r="E106" i="1"/>
  <c r="F106" i="1" s="1"/>
  <c r="G106" i="1"/>
  <c r="H106" i="1" s="1"/>
  <c r="I106" i="1"/>
  <c r="K106" i="1"/>
  <c r="S106" i="1" s="1"/>
  <c r="L106" i="1"/>
  <c r="M106" i="1" s="1"/>
  <c r="BF106" i="1" s="1"/>
  <c r="B107" i="1"/>
  <c r="C107" i="1" s="1"/>
  <c r="D107" i="1"/>
  <c r="E107" i="1"/>
  <c r="F107" i="1" s="1"/>
  <c r="G107" i="1"/>
  <c r="H107" i="1" s="1"/>
  <c r="I107" i="1"/>
  <c r="K107" i="1"/>
  <c r="L107" i="1"/>
  <c r="M107" i="1" s="1"/>
  <c r="BF107" i="1" s="1"/>
  <c r="B108" i="1"/>
  <c r="C108" i="1" s="1"/>
  <c r="D108" i="1"/>
  <c r="E108" i="1"/>
  <c r="F108" i="1" s="1"/>
  <c r="G108" i="1"/>
  <c r="H108" i="1" s="1"/>
  <c r="I108" i="1"/>
  <c r="K108" i="1"/>
  <c r="L108" i="1"/>
  <c r="M108" i="1" s="1"/>
  <c r="BF108" i="1" s="1"/>
  <c r="B109" i="1"/>
  <c r="C109" i="1" s="1"/>
  <c r="D109" i="1"/>
  <c r="E109" i="1"/>
  <c r="F109" i="1" s="1"/>
  <c r="G109" i="1"/>
  <c r="H109" i="1" s="1"/>
  <c r="I109" i="1"/>
  <c r="K109" i="1"/>
  <c r="N109" i="1" s="1"/>
  <c r="L109" i="1"/>
  <c r="M109" i="1" s="1"/>
  <c r="B110" i="1"/>
  <c r="C110" i="1" s="1"/>
  <c r="D110" i="1"/>
  <c r="E110" i="1"/>
  <c r="F110" i="1" s="1"/>
  <c r="G110" i="1"/>
  <c r="H110" i="1" s="1"/>
  <c r="I110" i="1"/>
  <c r="K110" i="1"/>
  <c r="L110" i="1"/>
  <c r="M110" i="1" s="1"/>
  <c r="BF110" i="1" s="1"/>
  <c r="B111" i="1"/>
  <c r="C111" i="1" s="1"/>
  <c r="D111" i="1"/>
  <c r="E111" i="1"/>
  <c r="F111" i="1" s="1"/>
  <c r="G111" i="1"/>
  <c r="H111" i="1" s="1"/>
  <c r="I111" i="1"/>
  <c r="K111" i="1"/>
  <c r="R111" i="1" s="1"/>
  <c r="L111" i="1"/>
  <c r="M111" i="1" s="1"/>
  <c r="BF111" i="1" s="1"/>
  <c r="B112" i="1"/>
  <c r="C112" i="1" s="1"/>
  <c r="D112" i="1"/>
  <c r="E112" i="1"/>
  <c r="F112" i="1" s="1"/>
  <c r="G112" i="1"/>
  <c r="H112" i="1" s="1"/>
  <c r="I112" i="1"/>
  <c r="K112" i="1"/>
  <c r="L112" i="1"/>
  <c r="M112" i="1" s="1"/>
  <c r="B113" i="1"/>
  <c r="C113" i="1" s="1"/>
  <c r="D113" i="1"/>
  <c r="E113" i="1"/>
  <c r="F113" i="1" s="1"/>
  <c r="G113" i="1"/>
  <c r="H113" i="1" s="1"/>
  <c r="I113" i="1"/>
  <c r="K113" i="1"/>
  <c r="L113" i="1"/>
  <c r="M113" i="1" s="1"/>
  <c r="B114" i="1"/>
  <c r="C114" i="1" s="1"/>
  <c r="D114" i="1"/>
  <c r="E114" i="1"/>
  <c r="F114" i="1" s="1"/>
  <c r="G114" i="1"/>
  <c r="H114" i="1" s="1"/>
  <c r="I114" i="1"/>
  <c r="K114" i="1"/>
  <c r="S114" i="1" s="1"/>
  <c r="L114" i="1"/>
  <c r="M114" i="1" s="1"/>
  <c r="BF114" i="1" s="1"/>
  <c r="B115" i="1"/>
  <c r="C115" i="1" s="1"/>
  <c r="D115" i="1"/>
  <c r="E115" i="1"/>
  <c r="F115" i="1" s="1"/>
  <c r="G115" i="1"/>
  <c r="H115" i="1" s="1"/>
  <c r="I115" i="1"/>
  <c r="K115" i="1"/>
  <c r="L115" i="1"/>
  <c r="M115" i="1" s="1"/>
  <c r="BF115" i="1" s="1"/>
  <c r="B116" i="1"/>
  <c r="C116" i="1" s="1"/>
  <c r="D116" i="1"/>
  <c r="E116" i="1"/>
  <c r="F116" i="1" s="1"/>
  <c r="G116" i="1"/>
  <c r="H116" i="1" s="1"/>
  <c r="I116" i="1"/>
  <c r="K116" i="1"/>
  <c r="N116" i="1" s="1"/>
  <c r="O116" i="1" s="1"/>
  <c r="L116" i="1"/>
  <c r="M116" i="1" s="1"/>
  <c r="BF116" i="1" s="1"/>
  <c r="B117" i="1"/>
  <c r="C117" i="1" s="1"/>
  <c r="D117" i="1"/>
  <c r="E117" i="1"/>
  <c r="F117" i="1" s="1"/>
  <c r="G117" i="1"/>
  <c r="H117" i="1" s="1"/>
  <c r="I117" i="1"/>
  <c r="K117" i="1"/>
  <c r="N117" i="1" s="1"/>
  <c r="O117" i="1" s="1"/>
  <c r="L117" i="1"/>
  <c r="M117" i="1" s="1"/>
  <c r="BF117" i="1" s="1"/>
  <c r="B118" i="1"/>
  <c r="C118" i="1" s="1"/>
  <c r="D118" i="1"/>
  <c r="E118" i="1"/>
  <c r="F118" i="1" s="1"/>
  <c r="G118" i="1"/>
  <c r="H118" i="1" s="1"/>
  <c r="I118" i="1"/>
  <c r="K118" i="1"/>
  <c r="N118" i="1" s="1"/>
  <c r="O118" i="1" s="1"/>
  <c r="L118" i="1"/>
  <c r="M118" i="1" s="1"/>
  <c r="BF118" i="1" s="1"/>
  <c r="B119" i="1"/>
  <c r="C119" i="1" s="1"/>
  <c r="D119" i="1"/>
  <c r="E119" i="1"/>
  <c r="F119" i="1" s="1"/>
  <c r="G119" i="1"/>
  <c r="H119" i="1" s="1"/>
  <c r="I119" i="1"/>
  <c r="K119" i="1"/>
  <c r="R119" i="1" s="1"/>
  <c r="L119" i="1"/>
  <c r="M119" i="1" s="1"/>
  <c r="BF119" i="1" s="1"/>
  <c r="B120" i="1"/>
  <c r="C120" i="1" s="1"/>
  <c r="D120" i="1"/>
  <c r="E120" i="1"/>
  <c r="F120" i="1" s="1"/>
  <c r="G120" i="1"/>
  <c r="H120" i="1" s="1"/>
  <c r="I120" i="1"/>
  <c r="K120" i="1"/>
  <c r="L120" i="1"/>
  <c r="M120" i="1" s="1"/>
  <c r="BF120" i="1" s="1"/>
  <c r="B121" i="1"/>
  <c r="C121" i="1" s="1"/>
  <c r="D121" i="1"/>
  <c r="E121" i="1"/>
  <c r="F121" i="1" s="1"/>
  <c r="G121" i="1"/>
  <c r="H121" i="1" s="1"/>
  <c r="I121" i="1"/>
  <c r="K121" i="1"/>
  <c r="L121" i="1"/>
  <c r="M121" i="1" s="1"/>
  <c r="BF121" i="1" s="1"/>
  <c r="B122" i="1"/>
  <c r="C122" i="1" s="1"/>
  <c r="D122" i="1"/>
  <c r="E122" i="1"/>
  <c r="F122" i="1" s="1"/>
  <c r="G122" i="1"/>
  <c r="H122" i="1" s="1"/>
  <c r="I122" i="1"/>
  <c r="K122" i="1"/>
  <c r="N122" i="1" s="1"/>
  <c r="O122" i="1" s="1"/>
  <c r="L122" i="1"/>
  <c r="M122" i="1" s="1"/>
  <c r="BF122" i="1" s="1"/>
  <c r="B123" i="1"/>
  <c r="C123" i="1" s="1"/>
  <c r="D123" i="1"/>
  <c r="E123" i="1"/>
  <c r="F123" i="1" s="1"/>
  <c r="G123" i="1"/>
  <c r="H123" i="1" s="1"/>
  <c r="I123" i="1"/>
  <c r="K123" i="1"/>
  <c r="N123" i="1" s="1"/>
  <c r="O123" i="1" s="1"/>
  <c r="L123" i="1"/>
  <c r="M123" i="1" s="1"/>
  <c r="BF123" i="1" s="1"/>
  <c r="B124" i="1"/>
  <c r="C124" i="1" s="1"/>
  <c r="D124" i="1"/>
  <c r="E124" i="1"/>
  <c r="F124" i="1" s="1"/>
  <c r="G124" i="1"/>
  <c r="H124" i="1" s="1"/>
  <c r="I124" i="1"/>
  <c r="K124" i="1"/>
  <c r="R124" i="1" s="1"/>
  <c r="L124" i="1"/>
  <c r="M124" i="1" s="1"/>
  <c r="BF124" i="1" s="1"/>
  <c r="B125" i="1"/>
  <c r="C125" i="1" s="1"/>
  <c r="D125" i="1"/>
  <c r="E125" i="1"/>
  <c r="F125" i="1" s="1"/>
  <c r="G125" i="1"/>
  <c r="H125" i="1" s="1"/>
  <c r="I125" i="1"/>
  <c r="K125" i="1"/>
  <c r="L125" i="1"/>
  <c r="M125" i="1" s="1"/>
  <c r="B126" i="1"/>
  <c r="C126" i="1" s="1"/>
  <c r="D126" i="1"/>
  <c r="E126" i="1"/>
  <c r="F126" i="1" s="1"/>
  <c r="G126" i="1"/>
  <c r="H126" i="1" s="1"/>
  <c r="I126" i="1"/>
  <c r="K126" i="1"/>
  <c r="N126" i="1" s="1"/>
  <c r="O126" i="1" s="1"/>
  <c r="L126" i="1"/>
  <c r="M126" i="1" s="1"/>
  <c r="BF126" i="1" s="1"/>
  <c r="B127" i="1"/>
  <c r="C127" i="1" s="1"/>
  <c r="D127" i="1"/>
  <c r="E127" i="1"/>
  <c r="F127" i="1" s="1"/>
  <c r="G127" i="1"/>
  <c r="H127" i="1" s="1"/>
  <c r="I127" i="1"/>
  <c r="K127" i="1"/>
  <c r="R127" i="1" s="1"/>
  <c r="L127" i="1"/>
  <c r="M127" i="1" s="1"/>
  <c r="BF127" i="1" s="1"/>
  <c r="B128" i="1"/>
  <c r="C128" i="1" s="1"/>
  <c r="D128" i="1"/>
  <c r="E128" i="1"/>
  <c r="F128" i="1" s="1"/>
  <c r="G128" i="1"/>
  <c r="H128" i="1" s="1"/>
  <c r="I128" i="1"/>
  <c r="K128" i="1"/>
  <c r="S128" i="1" s="1"/>
  <c r="L128" i="1"/>
  <c r="M128" i="1" s="1"/>
  <c r="BF128" i="1" s="1"/>
  <c r="B129" i="1"/>
  <c r="C129" i="1" s="1"/>
  <c r="D129" i="1"/>
  <c r="E129" i="1"/>
  <c r="F129" i="1" s="1"/>
  <c r="G129" i="1"/>
  <c r="H129" i="1" s="1"/>
  <c r="I129" i="1"/>
  <c r="K129" i="1"/>
  <c r="R129" i="1" s="1"/>
  <c r="L129" i="1"/>
  <c r="M129" i="1" s="1"/>
  <c r="BF129" i="1" s="1"/>
  <c r="B130" i="1"/>
  <c r="C130" i="1" s="1"/>
  <c r="D130" i="1"/>
  <c r="E130" i="1"/>
  <c r="F130" i="1" s="1"/>
  <c r="G130" i="1"/>
  <c r="H130" i="1" s="1"/>
  <c r="I130" i="1"/>
  <c r="K130" i="1"/>
  <c r="N130" i="1" s="1"/>
  <c r="L130" i="1"/>
  <c r="M130" i="1" s="1"/>
  <c r="BF130" i="1" s="1"/>
  <c r="B131" i="1"/>
  <c r="C131" i="1" s="1"/>
  <c r="D131" i="1"/>
  <c r="E131" i="1"/>
  <c r="F131" i="1" s="1"/>
  <c r="G131" i="1"/>
  <c r="H131" i="1" s="1"/>
  <c r="I131" i="1"/>
  <c r="K131" i="1"/>
  <c r="N131" i="1" s="1"/>
  <c r="L131" i="1"/>
  <c r="M131" i="1" s="1"/>
  <c r="BF131" i="1" s="1"/>
  <c r="B132" i="1"/>
  <c r="C132" i="1" s="1"/>
  <c r="D132" i="1"/>
  <c r="E132" i="1"/>
  <c r="F132" i="1" s="1"/>
  <c r="G132" i="1"/>
  <c r="H132" i="1" s="1"/>
  <c r="I132" i="1"/>
  <c r="K132" i="1"/>
  <c r="N132" i="1" s="1"/>
  <c r="O132" i="1" s="1"/>
  <c r="L132" i="1"/>
  <c r="M132" i="1" s="1"/>
  <c r="BF132" i="1" s="1"/>
  <c r="B133" i="1"/>
  <c r="C133" i="1" s="1"/>
  <c r="D133" i="1"/>
  <c r="E133" i="1"/>
  <c r="F133" i="1" s="1"/>
  <c r="G133" i="1"/>
  <c r="H133" i="1" s="1"/>
  <c r="I133" i="1"/>
  <c r="K133" i="1"/>
  <c r="L133" i="1"/>
  <c r="M133" i="1" s="1"/>
  <c r="B134" i="1"/>
  <c r="C134" i="1" s="1"/>
  <c r="D134" i="1"/>
  <c r="E134" i="1"/>
  <c r="F134" i="1" s="1"/>
  <c r="G134" i="1"/>
  <c r="H134" i="1" s="1"/>
  <c r="I134" i="1"/>
  <c r="K134" i="1"/>
  <c r="R134" i="1" s="1"/>
  <c r="L134" i="1"/>
  <c r="M134" i="1" s="1"/>
  <c r="BF134" i="1" s="1"/>
  <c r="B135" i="1"/>
  <c r="C135" i="1" s="1"/>
  <c r="D135" i="1"/>
  <c r="E135" i="1"/>
  <c r="F135" i="1" s="1"/>
  <c r="G135" i="1"/>
  <c r="H135" i="1" s="1"/>
  <c r="I135" i="1"/>
  <c r="K135" i="1"/>
  <c r="L135" i="1"/>
  <c r="M135" i="1" s="1"/>
  <c r="BF135" i="1" s="1"/>
  <c r="B136" i="1"/>
  <c r="C136" i="1" s="1"/>
  <c r="D136" i="1"/>
  <c r="E136" i="1"/>
  <c r="F136" i="1" s="1"/>
  <c r="G136" i="1"/>
  <c r="H136" i="1" s="1"/>
  <c r="I136" i="1"/>
  <c r="K136" i="1"/>
  <c r="R136" i="1" s="1"/>
  <c r="L136" i="1"/>
  <c r="M136" i="1" s="1"/>
  <c r="BF136" i="1" s="1"/>
  <c r="B137" i="1"/>
  <c r="C137" i="1" s="1"/>
  <c r="D137" i="1"/>
  <c r="E137" i="1"/>
  <c r="F137" i="1" s="1"/>
  <c r="G137" i="1"/>
  <c r="H137" i="1" s="1"/>
  <c r="I137" i="1"/>
  <c r="K137" i="1"/>
  <c r="L137" i="1"/>
  <c r="M137" i="1" s="1"/>
  <c r="B138" i="1"/>
  <c r="C138" i="1" s="1"/>
  <c r="D138" i="1"/>
  <c r="E138" i="1"/>
  <c r="F138" i="1" s="1"/>
  <c r="G138" i="1"/>
  <c r="H138" i="1" s="1"/>
  <c r="I138" i="1"/>
  <c r="K138" i="1"/>
  <c r="R138" i="1" s="1"/>
  <c r="L138" i="1"/>
  <c r="M138" i="1" s="1"/>
  <c r="BF138" i="1" s="1"/>
  <c r="B139" i="1"/>
  <c r="C139" i="1" s="1"/>
  <c r="D139" i="1"/>
  <c r="E139" i="1"/>
  <c r="F139" i="1" s="1"/>
  <c r="G139" i="1"/>
  <c r="H139" i="1" s="1"/>
  <c r="I139" i="1"/>
  <c r="K139" i="1"/>
  <c r="R139" i="1" s="1"/>
  <c r="L139" i="1"/>
  <c r="M139" i="1" s="1"/>
  <c r="BF139" i="1" s="1"/>
  <c r="B140" i="1"/>
  <c r="C140" i="1" s="1"/>
  <c r="D140" i="1"/>
  <c r="E140" i="1"/>
  <c r="F140" i="1" s="1"/>
  <c r="G140" i="1"/>
  <c r="H140" i="1" s="1"/>
  <c r="I140" i="1"/>
  <c r="K140" i="1"/>
  <c r="N140" i="1" s="1"/>
  <c r="L140" i="1"/>
  <c r="M140" i="1" s="1"/>
  <c r="BF140" i="1" s="1"/>
  <c r="B141" i="1"/>
  <c r="C141" i="1" s="1"/>
  <c r="D141" i="1"/>
  <c r="E141" i="1"/>
  <c r="F141" i="1" s="1"/>
  <c r="G141" i="1"/>
  <c r="H141" i="1" s="1"/>
  <c r="I141" i="1"/>
  <c r="K141" i="1"/>
  <c r="R141" i="1" s="1"/>
  <c r="L141" i="1"/>
  <c r="M141" i="1" s="1"/>
  <c r="BF141" i="1" s="1"/>
  <c r="B142" i="1"/>
  <c r="C142" i="1" s="1"/>
  <c r="D142" i="1"/>
  <c r="E142" i="1"/>
  <c r="F142" i="1" s="1"/>
  <c r="G142" i="1"/>
  <c r="H142" i="1" s="1"/>
  <c r="I142" i="1"/>
  <c r="K142" i="1"/>
  <c r="R142" i="1" s="1"/>
  <c r="L142" i="1"/>
  <c r="M142" i="1" s="1"/>
  <c r="B143" i="1"/>
  <c r="C143" i="1" s="1"/>
  <c r="D143" i="1"/>
  <c r="E143" i="1"/>
  <c r="F143" i="1" s="1"/>
  <c r="G143" i="1"/>
  <c r="H143" i="1" s="1"/>
  <c r="I143" i="1"/>
  <c r="K143" i="1"/>
  <c r="S143" i="1" s="1"/>
  <c r="L143" i="1"/>
  <c r="M143" i="1" s="1"/>
  <c r="BF143" i="1" s="1"/>
  <c r="B144" i="1"/>
  <c r="C144" i="1" s="1"/>
  <c r="D144" i="1"/>
  <c r="E144" i="1"/>
  <c r="F144" i="1" s="1"/>
  <c r="G144" i="1"/>
  <c r="H144" i="1" s="1"/>
  <c r="I144" i="1"/>
  <c r="K144" i="1"/>
  <c r="N144" i="1" s="1"/>
  <c r="L144" i="1"/>
  <c r="M144" i="1" s="1"/>
  <c r="BF144" i="1" s="1"/>
  <c r="B145" i="1"/>
  <c r="C145" i="1" s="1"/>
  <c r="D145" i="1"/>
  <c r="E145" i="1"/>
  <c r="F145" i="1" s="1"/>
  <c r="G145" i="1"/>
  <c r="H145" i="1" s="1"/>
  <c r="I145" i="1"/>
  <c r="K145" i="1"/>
  <c r="R145" i="1" s="1"/>
  <c r="L145" i="1"/>
  <c r="M145" i="1" s="1"/>
  <c r="BF145" i="1" s="1"/>
  <c r="B146" i="1"/>
  <c r="C146" i="1" s="1"/>
  <c r="D146" i="1"/>
  <c r="E146" i="1"/>
  <c r="F146" i="1" s="1"/>
  <c r="G146" i="1"/>
  <c r="H146" i="1" s="1"/>
  <c r="I146" i="1"/>
  <c r="K146" i="1"/>
  <c r="L146" i="1"/>
  <c r="M146" i="1" s="1"/>
  <c r="BF146" i="1" s="1"/>
  <c r="B147" i="1"/>
  <c r="C147" i="1" s="1"/>
  <c r="D147" i="1"/>
  <c r="E147" i="1"/>
  <c r="F147" i="1" s="1"/>
  <c r="G147" i="1"/>
  <c r="H147" i="1" s="1"/>
  <c r="I147" i="1"/>
  <c r="K147" i="1"/>
  <c r="N147" i="1" s="1"/>
  <c r="L147" i="1"/>
  <c r="M147" i="1" s="1"/>
  <c r="BF147" i="1" s="1"/>
  <c r="B148" i="1"/>
  <c r="C148" i="1" s="1"/>
  <c r="D148" i="1"/>
  <c r="E148" i="1"/>
  <c r="F148" i="1" s="1"/>
  <c r="G148" i="1"/>
  <c r="H148" i="1" s="1"/>
  <c r="I148" i="1"/>
  <c r="K148" i="1"/>
  <c r="L148" i="1"/>
  <c r="M148" i="1" s="1"/>
  <c r="BF148" i="1" s="1"/>
  <c r="B149" i="1"/>
  <c r="C149" i="1" s="1"/>
  <c r="D149" i="1"/>
  <c r="E149" i="1"/>
  <c r="F149" i="1" s="1"/>
  <c r="G149" i="1"/>
  <c r="H149" i="1" s="1"/>
  <c r="I149" i="1"/>
  <c r="K149" i="1"/>
  <c r="R149" i="1" s="1"/>
  <c r="L149" i="1"/>
  <c r="M149" i="1" s="1"/>
  <c r="BF149" i="1" s="1"/>
  <c r="B150" i="1"/>
  <c r="C150" i="1" s="1"/>
  <c r="D150" i="1"/>
  <c r="E150" i="1"/>
  <c r="F150" i="1" s="1"/>
  <c r="G150" i="1"/>
  <c r="H150" i="1" s="1"/>
  <c r="I150" i="1"/>
  <c r="K150" i="1"/>
  <c r="L150" i="1"/>
  <c r="M150" i="1" s="1"/>
  <c r="BF150" i="1" s="1"/>
  <c r="B151" i="1"/>
  <c r="C151" i="1" s="1"/>
  <c r="D151" i="1"/>
  <c r="E151" i="1"/>
  <c r="F151" i="1" s="1"/>
  <c r="G151" i="1"/>
  <c r="H151" i="1" s="1"/>
  <c r="I151" i="1"/>
  <c r="K151" i="1"/>
  <c r="N151" i="1" s="1"/>
  <c r="O151" i="1" s="1"/>
  <c r="L151" i="1"/>
  <c r="M151" i="1" s="1"/>
  <c r="BF151" i="1" s="1"/>
  <c r="B152" i="1"/>
  <c r="C152" i="1" s="1"/>
  <c r="D152" i="1"/>
  <c r="E152" i="1"/>
  <c r="F152" i="1" s="1"/>
  <c r="G152" i="1"/>
  <c r="H152" i="1" s="1"/>
  <c r="I152" i="1"/>
  <c r="K152" i="1"/>
  <c r="L152" i="1"/>
  <c r="M152" i="1" s="1"/>
  <c r="BF152" i="1" s="1"/>
  <c r="B153" i="1"/>
  <c r="C153" i="1" s="1"/>
  <c r="D153" i="1"/>
  <c r="E153" i="1"/>
  <c r="F153" i="1" s="1"/>
  <c r="G153" i="1"/>
  <c r="H153" i="1" s="1"/>
  <c r="I153" i="1"/>
  <c r="K153" i="1"/>
  <c r="N153" i="1" s="1"/>
  <c r="O153" i="1" s="1"/>
  <c r="L153" i="1"/>
  <c r="M153" i="1" s="1"/>
  <c r="B154" i="1"/>
  <c r="C154" i="1" s="1"/>
  <c r="D154" i="1"/>
  <c r="E154" i="1"/>
  <c r="F154" i="1" s="1"/>
  <c r="G154" i="1"/>
  <c r="H154" i="1" s="1"/>
  <c r="I154" i="1"/>
  <c r="K154" i="1"/>
  <c r="S154" i="1" s="1"/>
  <c r="L154" i="1"/>
  <c r="M154" i="1" s="1"/>
  <c r="B155" i="1"/>
  <c r="C155" i="1" s="1"/>
  <c r="D155" i="1"/>
  <c r="E155" i="1"/>
  <c r="F155" i="1" s="1"/>
  <c r="G155" i="1"/>
  <c r="H155" i="1" s="1"/>
  <c r="I155" i="1"/>
  <c r="K155" i="1"/>
  <c r="L155" i="1"/>
  <c r="M155" i="1" s="1"/>
  <c r="BF155" i="1" s="1"/>
  <c r="B156" i="1"/>
  <c r="C156" i="1" s="1"/>
  <c r="D156" i="1"/>
  <c r="E156" i="1"/>
  <c r="F156" i="1" s="1"/>
  <c r="G156" i="1"/>
  <c r="H156" i="1" s="1"/>
  <c r="I156" i="1"/>
  <c r="K156" i="1"/>
  <c r="R156" i="1" s="1"/>
  <c r="L156" i="1"/>
  <c r="M156" i="1" s="1"/>
  <c r="BF156" i="1" s="1"/>
  <c r="B157" i="1"/>
  <c r="C157" i="1" s="1"/>
  <c r="D157" i="1"/>
  <c r="E157" i="1"/>
  <c r="F157" i="1" s="1"/>
  <c r="G157" i="1"/>
  <c r="H157" i="1" s="1"/>
  <c r="I157" i="1"/>
  <c r="K157" i="1"/>
  <c r="R157" i="1" s="1"/>
  <c r="L157" i="1"/>
  <c r="M157" i="1" s="1"/>
  <c r="BF157" i="1" s="1"/>
  <c r="B158" i="1"/>
  <c r="C158" i="1" s="1"/>
  <c r="D158" i="1"/>
  <c r="E158" i="1"/>
  <c r="F158" i="1" s="1"/>
  <c r="G158" i="1"/>
  <c r="H158" i="1" s="1"/>
  <c r="I158" i="1"/>
  <c r="K158" i="1"/>
  <c r="L158" i="1"/>
  <c r="M158" i="1" s="1"/>
  <c r="BF158" i="1" s="1"/>
  <c r="B159" i="1"/>
  <c r="C159" i="1" s="1"/>
  <c r="D159" i="1"/>
  <c r="E159" i="1"/>
  <c r="F159" i="1" s="1"/>
  <c r="G159" i="1"/>
  <c r="H159" i="1" s="1"/>
  <c r="I159" i="1"/>
  <c r="K159" i="1"/>
  <c r="R159" i="1" s="1"/>
  <c r="L159" i="1"/>
  <c r="M159" i="1" s="1"/>
  <c r="BF159" i="1" s="1"/>
  <c r="B160" i="1"/>
  <c r="C160" i="1" s="1"/>
  <c r="D160" i="1"/>
  <c r="E160" i="1"/>
  <c r="F160" i="1" s="1"/>
  <c r="G160" i="1"/>
  <c r="H160" i="1" s="1"/>
  <c r="I160" i="1"/>
  <c r="K160" i="1"/>
  <c r="N160" i="1" s="1"/>
  <c r="L160" i="1"/>
  <c r="M160" i="1" s="1"/>
  <c r="BF160" i="1" s="1"/>
  <c r="B161" i="1"/>
  <c r="C161" i="1" s="1"/>
  <c r="D161" i="1"/>
  <c r="E161" i="1"/>
  <c r="F161" i="1" s="1"/>
  <c r="G161" i="1"/>
  <c r="H161" i="1" s="1"/>
  <c r="I161" i="1"/>
  <c r="K161" i="1"/>
  <c r="R161" i="1" s="1"/>
  <c r="L161" i="1"/>
  <c r="M161" i="1" s="1"/>
  <c r="B162" i="1"/>
  <c r="C162" i="1" s="1"/>
  <c r="D162" i="1"/>
  <c r="E162" i="1"/>
  <c r="F162" i="1" s="1"/>
  <c r="G162" i="1"/>
  <c r="H162" i="1" s="1"/>
  <c r="I162" i="1"/>
  <c r="K162" i="1"/>
  <c r="N162" i="1" s="1"/>
  <c r="L162" i="1"/>
  <c r="M162" i="1" s="1"/>
  <c r="B163" i="1"/>
  <c r="C163" i="1" s="1"/>
  <c r="D163" i="1"/>
  <c r="E163" i="1"/>
  <c r="F163" i="1" s="1"/>
  <c r="G163" i="1"/>
  <c r="H163" i="1" s="1"/>
  <c r="I163" i="1"/>
  <c r="K163" i="1"/>
  <c r="N163" i="1" s="1"/>
  <c r="L163" i="1"/>
  <c r="M163" i="1" s="1"/>
  <c r="BF163" i="1" s="1"/>
  <c r="B164" i="1"/>
  <c r="C164" i="1" s="1"/>
  <c r="D164" i="1"/>
  <c r="E164" i="1"/>
  <c r="F164" i="1" s="1"/>
  <c r="G164" i="1"/>
  <c r="H164" i="1" s="1"/>
  <c r="I164" i="1"/>
  <c r="K164" i="1"/>
  <c r="R164" i="1" s="1"/>
  <c r="L164" i="1"/>
  <c r="M164" i="1" s="1"/>
  <c r="BF164" i="1" s="1"/>
  <c r="B165" i="1"/>
  <c r="C165" i="1" s="1"/>
  <c r="D165" i="1"/>
  <c r="E165" i="1"/>
  <c r="F165" i="1" s="1"/>
  <c r="G165" i="1"/>
  <c r="H165" i="1" s="1"/>
  <c r="I165" i="1"/>
  <c r="K165" i="1"/>
  <c r="L165" i="1"/>
  <c r="M165" i="1" s="1"/>
  <c r="B166" i="1"/>
  <c r="C166" i="1" s="1"/>
  <c r="D166" i="1"/>
  <c r="E166" i="1"/>
  <c r="F166" i="1" s="1"/>
  <c r="G166" i="1"/>
  <c r="H166" i="1" s="1"/>
  <c r="I166" i="1"/>
  <c r="K166" i="1"/>
  <c r="L166" i="1"/>
  <c r="M166" i="1" s="1"/>
  <c r="BF166" i="1" s="1"/>
  <c r="B167" i="1"/>
  <c r="C167" i="1" s="1"/>
  <c r="D167" i="1"/>
  <c r="E167" i="1"/>
  <c r="F167" i="1" s="1"/>
  <c r="G167" i="1"/>
  <c r="H167" i="1" s="1"/>
  <c r="I167" i="1"/>
  <c r="K167" i="1"/>
  <c r="L167" i="1"/>
  <c r="M167" i="1" s="1"/>
  <c r="BF167" i="1" s="1"/>
  <c r="B168" i="1"/>
  <c r="C168" i="1" s="1"/>
  <c r="D168" i="1"/>
  <c r="E168" i="1"/>
  <c r="F168" i="1" s="1"/>
  <c r="G168" i="1"/>
  <c r="H168" i="1" s="1"/>
  <c r="I168" i="1"/>
  <c r="K168" i="1"/>
  <c r="N168" i="1" s="1"/>
  <c r="O168" i="1" s="1"/>
  <c r="L168" i="1"/>
  <c r="M168" i="1" s="1"/>
  <c r="BF168" i="1" s="1"/>
  <c r="B169" i="1"/>
  <c r="C169" i="1" s="1"/>
  <c r="D169" i="1"/>
  <c r="E169" i="1"/>
  <c r="F169" i="1" s="1"/>
  <c r="G169" i="1"/>
  <c r="H169" i="1" s="1"/>
  <c r="I169" i="1"/>
  <c r="K169" i="1"/>
  <c r="L169" i="1"/>
  <c r="M169" i="1" s="1"/>
  <c r="BF169" i="1" s="1"/>
  <c r="B170" i="1"/>
  <c r="C170" i="1" s="1"/>
  <c r="D170" i="1"/>
  <c r="E170" i="1"/>
  <c r="F170" i="1" s="1"/>
  <c r="G170" i="1"/>
  <c r="H170" i="1" s="1"/>
  <c r="I170" i="1"/>
  <c r="K170" i="1"/>
  <c r="L170" i="1"/>
  <c r="M170" i="1" s="1"/>
  <c r="BF170" i="1" s="1"/>
  <c r="B171" i="1"/>
  <c r="C171" i="1" s="1"/>
  <c r="D171" i="1"/>
  <c r="E171" i="1"/>
  <c r="F171" i="1" s="1"/>
  <c r="G171" i="1"/>
  <c r="H171" i="1" s="1"/>
  <c r="I171" i="1"/>
  <c r="K171" i="1"/>
  <c r="N171" i="1" s="1"/>
  <c r="O171" i="1" s="1"/>
  <c r="L171" i="1"/>
  <c r="M171" i="1" s="1"/>
  <c r="BF171" i="1" s="1"/>
  <c r="B172" i="1"/>
  <c r="C172" i="1" s="1"/>
  <c r="D172" i="1"/>
  <c r="E172" i="1"/>
  <c r="F172" i="1" s="1"/>
  <c r="G172" i="1"/>
  <c r="H172" i="1" s="1"/>
  <c r="I172" i="1"/>
  <c r="K172" i="1"/>
  <c r="R172" i="1" s="1"/>
  <c r="L172" i="1"/>
  <c r="M172" i="1" s="1"/>
  <c r="BF172" i="1" s="1"/>
  <c r="B173" i="1"/>
  <c r="C173" i="1" s="1"/>
  <c r="D173" i="1"/>
  <c r="E173" i="1"/>
  <c r="F173" i="1" s="1"/>
  <c r="G173" i="1"/>
  <c r="H173" i="1" s="1"/>
  <c r="I173" i="1"/>
  <c r="K173" i="1"/>
  <c r="L173" i="1"/>
  <c r="M173" i="1" s="1"/>
  <c r="BF173" i="1" s="1"/>
  <c r="B174" i="1"/>
  <c r="C174" i="1" s="1"/>
  <c r="D174" i="1"/>
  <c r="E174" i="1"/>
  <c r="F174" i="1" s="1"/>
  <c r="G174" i="1"/>
  <c r="H174" i="1" s="1"/>
  <c r="I174" i="1"/>
  <c r="K174" i="1"/>
  <c r="N174" i="1" s="1"/>
  <c r="O174" i="1" s="1"/>
  <c r="BB174" i="1" s="1"/>
  <c r="BC174" i="1" s="1"/>
  <c r="L174" i="1"/>
  <c r="M174" i="1" s="1"/>
  <c r="BF174" i="1" s="1"/>
  <c r="B175" i="1"/>
  <c r="C175" i="1" s="1"/>
  <c r="D175" i="1"/>
  <c r="E175" i="1"/>
  <c r="F175" i="1" s="1"/>
  <c r="G175" i="1"/>
  <c r="H175" i="1" s="1"/>
  <c r="I175" i="1"/>
  <c r="K175" i="1"/>
  <c r="N175" i="1" s="1"/>
  <c r="O175" i="1" s="1"/>
  <c r="L175" i="1"/>
  <c r="M175" i="1" s="1"/>
  <c r="BF175" i="1" s="1"/>
  <c r="B176" i="1"/>
  <c r="C176" i="1" s="1"/>
  <c r="D176" i="1"/>
  <c r="E176" i="1"/>
  <c r="F176" i="1" s="1"/>
  <c r="G176" i="1"/>
  <c r="H176" i="1" s="1"/>
  <c r="I176" i="1"/>
  <c r="K176" i="1"/>
  <c r="L176" i="1"/>
  <c r="M176" i="1" s="1"/>
  <c r="BF176" i="1" s="1"/>
  <c r="B177" i="1"/>
  <c r="C177" i="1" s="1"/>
  <c r="D177" i="1"/>
  <c r="E177" i="1"/>
  <c r="F177" i="1" s="1"/>
  <c r="G177" i="1"/>
  <c r="H177" i="1" s="1"/>
  <c r="I177" i="1"/>
  <c r="K177" i="1"/>
  <c r="R177" i="1" s="1"/>
  <c r="L177" i="1"/>
  <c r="M177" i="1" s="1"/>
  <c r="B178" i="1"/>
  <c r="C178" i="1" s="1"/>
  <c r="D178" i="1"/>
  <c r="E178" i="1"/>
  <c r="F178" i="1" s="1"/>
  <c r="G178" i="1"/>
  <c r="H178" i="1" s="1"/>
  <c r="I178" i="1"/>
  <c r="K178" i="1"/>
  <c r="N178" i="1" s="1"/>
  <c r="L178" i="1"/>
  <c r="M178" i="1" s="1"/>
  <c r="BF178" i="1" s="1"/>
  <c r="B179" i="1"/>
  <c r="C179" i="1" s="1"/>
  <c r="D179" i="1"/>
  <c r="E179" i="1"/>
  <c r="F179" i="1" s="1"/>
  <c r="G179" i="1"/>
  <c r="H179" i="1" s="1"/>
  <c r="I179" i="1"/>
  <c r="K179" i="1"/>
  <c r="S179" i="1" s="1"/>
  <c r="L179" i="1"/>
  <c r="M179" i="1" s="1"/>
  <c r="BF179" i="1" s="1"/>
  <c r="B180" i="1"/>
  <c r="C180" i="1" s="1"/>
  <c r="D180" i="1"/>
  <c r="E180" i="1"/>
  <c r="F180" i="1" s="1"/>
  <c r="G180" i="1"/>
  <c r="H180" i="1" s="1"/>
  <c r="I180" i="1"/>
  <c r="K180" i="1"/>
  <c r="S180" i="1" s="1"/>
  <c r="L180" i="1"/>
  <c r="M180" i="1" s="1"/>
  <c r="BF180" i="1" s="1"/>
  <c r="B181" i="1"/>
  <c r="C181" i="1" s="1"/>
  <c r="D181" i="1"/>
  <c r="E181" i="1"/>
  <c r="F181" i="1" s="1"/>
  <c r="G181" i="1"/>
  <c r="H181" i="1" s="1"/>
  <c r="I181" i="1"/>
  <c r="K181" i="1"/>
  <c r="R181" i="1" s="1"/>
  <c r="L181" i="1"/>
  <c r="M181" i="1" s="1"/>
  <c r="BF181" i="1" s="1"/>
  <c r="B182" i="1"/>
  <c r="C182" i="1" s="1"/>
  <c r="D182" i="1"/>
  <c r="E182" i="1"/>
  <c r="F182" i="1" s="1"/>
  <c r="G182" i="1"/>
  <c r="H182" i="1" s="1"/>
  <c r="I182" i="1"/>
  <c r="K182" i="1"/>
  <c r="S182" i="1" s="1"/>
  <c r="L182" i="1"/>
  <c r="M182" i="1" s="1"/>
  <c r="B183" i="1"/>
  <c r="C183" i="1" s="1"/>
  <c r="D183" i="1"/>
  <c r="E183" i="1"/>
  <c r="F183" i="1" s="1"/>
  <c r="G183" i="1"/>
  <c r="H183" i="1" s="1"/>
  <c r="I183" i="1"/>
  <c r="K183" i="1"/>
  <c r="S183" i="1" s="1"/>
  <c r="L183" i="1"/>
  <c r="M183" i="1" s="1"/>
  <c r="BF183" i="1" s="1"/>
  <c r="B184" i="1"/>
  <c r="C184" i="1" s="1"/>
  <c r="D184" i="1"/>
  <c r="E184" i="1"/>
  <c r="F184" i="1" s="1"/>
  <c r="G184" i="1"/>
  <c r="H184" i="1" s="1"/>
  <c r="I184" i="1"/>
  <c r="K184" i="1"/>
  <c r="N184" i="1" s="1"/>
  <c r="O184" i="1" s="1"/>
  <c r="L184" i="1"/>
  <c r="M184" i="1" s="1"/>
  <c r="BF184" i="1" s="1"/>
  <c r="B185" i="1"/>
  <c r="C185" i="1" s="1"/>
  <c r="D185" i="1"/>
  <c r="E185" i="1"/>
  <c r="F185" i="1" s="1"/>
  <c r="G185" i="1"/>
  <c r="H185" i="1" s="1"/>
  <c r="I185" i="1"/>
  <c r="K185" i="1"/>
  <c r="S185" i="1" s="1"/>
  <c r="L185" i="1"/>
  <c r="M185" i="1" s="1"/>
  <c r="BF185" i="1" s="1"/>
  <c r="B186" i="1"/>
  <c r="C186" i="1" s="1"/>
  <c r="D186" i="1"/>
  <c r="E186" i="1"/>
  <c r="F186" i="1" s="1"/>
  <c r="G186" i="1"/>
  <c r="H186" i="1" s="1"/>
  <c r="I186" i="1"/>
  <c r="K186" i="1"/>
  <c r="L186" i="1"/>
  <c r="M186" i="1" s="1"/>
  <c r="BF186" i="1" s="1"/>
  <c r="B187" i="1"/>
  <c r="C187" i="1" s="1"/>
  <c r="D187" i="1"/>
  <c r="E187" i="1"/>
  <c r="F187" i="1" s="1"/>
  <c r="G187" i="1"/>
  <c r="H187" i="1" s="1"/>
  <c r="I187" i="1"/>
  <c r="K187" i="1"/>
  <c r="S187" i="1" s="1"/>
  <c r="L187" i="1"/>
  <c r="M187" i="1" s="1"/>
  <c r="BF187" i="1" s="1"/>
  <c r="B188" i="1"/>
  <c r="C188" i="1" s="1"/>
  <c r="D188" i="1"/>
  <c r="E188" i="1"/>
  <c r="F188" i="1" s="1"/>
  <c r="G188" i="1"/>
  <c r="H188" i="1" s="1"/>
  <c r="I188" i="1"/>
  <c r="K188" i="1"/>
  <c r="N188" i="1" s="1"/>
  <c r="L188" i="1"/>
  <c r="M188" i="1" s="1"/>
  <c r="BF188" i="1" s="1"/>
  <c r="B189" i="1"/>
  <c r="C189" i="1" s="1"/>
  <c r="D189" i="1"/>
  <c r="E189" i="1"/>
  <c r="F189" i="1" s="1"/>
  <c r="G189" i="1"/>
  <c r="H189" i="1" s="1"/>
  <c r="I189" i="1"/>
  <c r="K189" i="1"/>
  <c r="S189" i="1" s="1"/>
  <c r="L189" i="1"/>
  <c r="M189" i="1" s="1"/>
  <c r="BF189" i="1" s="1"/>
  <c r="B190" i="1"/>
  <c r="C190" i="1" s="1"/>
  <c r="D190" i="1"/>
  <c r="E190" i="1"/>
  <c r="F190" i="1" s="1"/>
  <c r="G190" i="1"/>
  <c r="H190" i="1" s="1"/>
  <c r="I190" i="1"/>
  <c r="K190" i="1"/>
  <c r="N190" i="1" s="1"/>
  <c r="O190" i="1" s="1"/>
  <c r="L190" i="1"/>
  <c r="M190" i="1" s="1"/>
  <c r="BF190" i="1" s="1"/>
  <c r="B191" i="1"/>
  <c r="C191" i="1" s="1"/>
  <c r="D191" i="1"/>
  <c r="E191" i="1"/>
  <c r="F191" i="1" s="1"/>
  <c r="G191" i="1"/>
  <c r="H191" i="1" s="1"/>
  <c r="I191" i="1"/>
  <c r="K191" i="1"/>
  <c r="S191" i="1" s="1"/>
  <c r="L191" i="1"/>
  <c r="M191" i="1" s="1"/>
  <c r="BF191" i="1" s="1"/>
  <c r="B192" i="1"/>
  <c r="C192" i="1" s="1"/>
  <c r="D192" i="1"/>
  <c r="E192" i="1"/>
  <c r="F192" i="1" s="1"/>
  <c r="G192" i="1"/>
  <c r="H192" i="1" s="1"/>
  <c r="I192" i="1"/>
  <c r="K192" i="1"/>
  <c r="L192" i="1"/>
  <c r="M192" i="1" s="1"/>
  <c r="BF192" i="1" s="1"/>
  <c r="B193" i="1"/>
  <c r="C193" i="1" s="1"/>
  <c r="D193" i="1"/>
  <c r="E193" i="1"/>
  <c r="F193" i="1" s="1"/>
  <c r="G193" i="1"/>
  <c r="H193" i="1" s="1"/>
  <c r="I193" i="1"/>
  <c r="K193" i="1"/>
  <c r="L193" i="1"/>
  <c r="M193" i="1" s="1"/>
  <c r="BF193" i="1" s="1"/>
  <c r="B194" i="1"/>
  <c r="C194" i="1" s="1"/>
  <c r="D194" i="1"/>
  <c r="E194" i="1"/>
  <c r="F194" i="1" s="1"/>
  <c r="G194" i="1"/>
  <c r="H194" i="1" s="1"/>
  <c r="I194" i="1"/>
  <c r="K194" i="1"/>
  <c r="N194" i="1" s="1"/>
  <c r="L194" i="1"/>
  <c r="M194" i="1" s="1"/>
  <c r="BF194" i="1" s="1"/>
  <c r="B195" i="1"/>
  <c r="C195" i="1" s="1"/>
  <c r="D195" i="1"/>
  <c r="E195" i="1"/>
  <c r="F195" i="1" s="1"/>
  <c r="G195" i="1"/>
  <c r="H195" i="1" s="1"/>
  <c r="I195" i="1"/>
  <c r="K195" i="1"/>
  <c r="S195" i="1" s="1"/>
  <c r="L195" i="1"/>
  <c r="M195" i="1" s="1"/>
  <c r="BF195" i="1" s="1"/>
  <c r="B196" i="1"/>
  <c r="C196" i="1" s="1"/>
  <c r="D196" i="1"/>
  <c r="E196" i="1"/>
  <c r="F196" i="1" s="1"/>
  <c r="G196" i="1"/>
  <c r="H196" i="1" s="1"/>
  <c r="I196" i="1"/>
  <c r="K196" i="1"/>
  <c r="L196" i="1"/>
  <c r="M196" i="1" s="1"/>
  <c r="BF196" i="1" s="1"/>
  <c r="B197" i="1"/>
  <c r="C197" i="1" s="1"/>
  <c r="D197" i="1"/>
  <c r="E197" i="1"/>
  <c r="F197" i="1" s="1"/>
  <c r="G197" i="1"/>
  <c r="H197" i="1" s="1"/>
  <c r="I197" i="1"/>
  <c r="K197" i="1"/>
  <c r="S197" i="1" s="1"/>
  <c r="L197" i="1"/>
  <c r="M197" i="1" s="1"/>
  <c r="BF197" i="1" s="1"/>
  <c r="B198" i="1"/>
  <c r="C198" i="1" s="1"/>
  <c r="D198" i="1"/>
  <c r="E198" i="1"/>
  <c r="F198" i="1" s="1"/>
  <c r="G198" i="1"/>
  <c r="H198" i="1" s="1"/>
  <c r="I198" i="1"/>
  <c r="K198" i="1"/>
  <c r="N198" i="1" s="1"/>
  <c r="O198" i="1" s="1"/>
  <c r="L198" i="1"/>
  <c r="M198" i="1" s="1"/>
  <c r="BF198" i="1" s="1"/>
  <c r="B199" i="1"/>
  <c r="C199" i="1" s="1"/>
  <c r="D199" i="1"/>
  <c r="E199" i="1"/>
  <c r="F199" i="1" s="1"/>
  <c r="G199" i="1"/>
  <c r="H199" i="1" s="1"/>
  <c r="I199" i="1"/>
  <c r="K199" i="1"/>
  <c r="S199" i="1" s="1"/>
  <c r="L199" i="1"/>
  <c r="M199" i="1" s="1"/>
  <c r="BF199" i="1" s="1"/>
  <c r="B200" i="1"/>
  <c r="C200" i="1" s="1"/>
  <c r="D200" i="1"/>
  <c r="E200" i="1"/>
  <c r="F200" i="1" s="1"/>
  <c r="G200" i="1"/>
  <c r="H200" i="1" s="1"/>
  <c r="I200" i="1"/>
  <c r="K200" i="1"/>
  <c r="R200" i="1" s="1"/>
  <c r="L200" i="1"/>
  <c r="M200" i="1" s="1"/>
  <c r="BF200" i="1" s="1"/>
  <c r="B201" i="1"/>
  <c r="C201" i="1" s="1"/>
  <c r="D201" i="1"/>
  <c r="E201" i="1"/>
  <c r="F201" i="1" s="1"/>
  <c r="G201" i="1"/>
  <c r="H201" i="1" s="1"/>
  <c r="I201" i="1"/>
  <c r="K201" i="1"/>
  <c r="L201" i="1"/>
  <c r="M201" i="1" s="1"/>
  <c r="BF201" i="1" s="1"/>
  <c r="B202" i="1"/>
  <c r="C202" i="1" s="1"/>
  <c r="D202" i="1"/>
  <c r="E202" i="1"/>
  <c r="F202" i="1" s="1"/>
  <c r="G202" i="1"/>
  <c r="H202" i="1" s="1"/>
  <c r="I202" i="1"/>
  <c r="K202" i="1"/>
  <c r="S202" i="1" s="1"/>
  <c r="L202" i="1"/>
  <c r="M202" i="1" s="1"/>
  <c r="BF202" i="1" s="1"/>
  <c r="B203" i="1"/>
  <c r="C203" i="1" s="1"/>
  <c r="D203" i="1"/>
  <c r="E203" i="1"/>
  <c r="F203" i="1" s="1"/>
  <c r="G203" i="1"/>
  <c r="H203" i="1" s="1"/>
  <c r="I203" i="1"/>
  <c r="K203" i="1"/>
  <c r="N203" i="1" s="1"/>
  <c r="O203" i="1" s="1"/>
  <c r="L203" i="1"/>
  <c r="M203" i="1" s="1"/>
  <c r="BF203" i="1" s="1"/>
  <c r="B204" i="1"/>
  <c r="C204" i="1" s="1"/>
  <c r="D204" i="1"/>
  <c r="E204" i="1"/>
  <c r="F204" i="1" s="1"/>
  <c r="G204" i="1"/>
  <c r="H204" i="1" s="1"/>
  <c r="I204" i="1"/>
  <c r="K204" i="1"/>
  <c r="R204" i="1" s="1"/>
  <c r="L204" i="1"/>
  <c r="M204" i="1" s="1"/>
  <c r="BF204" i="1" s="1"/>
  <c r="B205" i="1"/>
  <c r="C205" i="1" s="1"/>
  <c r="D205" i="1"/>
  <c r="E205" i="1"/>
  <c r="F205" i="1" s="1"/>
  <c r="G205" i="1"/>
  <c r="H205" i="1" s="1"/>
  <c r="I205" i="1"/>
  <c r="K205" i="1"/>
  <c r="N205" i="1" s="1"/>
  <c r="O205" i="1" s="1"/>
  <c r="L205" i="1"/>
  <c r="M205" i="1" s="1"/>
  <c r="BF205" i="1" s="1"/>
  <c r="B206" i="1"/>
  <c r="C206" i="1" s="1"/>
  <c r="D206" i="1"/>
  <c r="E206" i="1"/>
  <c r="F206" i="1" s="1"/>
  <c r="G206" i="1"/>
  <c r="H206" i="1" s="1"/>
  <c r="I206" i="1"/>
  <c r="K206" i="1"/>
  <c r="S206" i="1" s="1"/>
  <c r="L206" i="1"/>
  <c r="M206" i="1" s="1"/>
  <c r="BF206" i="1" s="1"/>
  <c r="B207" i="1"/>
  <c r="C207" i="1" s="1"/>
  <c r="D207" i="1"/>
  <c r="E207" i="1"/>
  <c r="F207" i="1" s="1"/>
  <c r="G207" i="1"/>
  <c r="H207" i="1" s="1"/>
  <c r="I207" i="1"/>
  <c r="K207" i="1"/>
  <c r="N207" i="1" s="1"/>
  <c r="O207" i="1" s="1"/>
  <c r="L207" i="1"/>
  <c r="M207" i="1" s="1"/>
  <c r="BF207" i="1" s="1"/>
  <c r="B208" i="1"/>
  <c r="C208" i="1" s="1"/>
  <c r="D208" i="1"/>
  <c r="E208" i="1"/>
  <c r="F208" i="1" s="1"/>
  <c r="G208" i="1"/>
  <c r="H208" i="1" s="1"/>
  <c r="I208" i="1"/>
  <c r="K208" i="1"/>
  <c r="L208" i="1"/>
  <c r="M208" i="1" s="1"/>
  <c r="BF208" i="1" s="1"/>
  <c r="B209" i="1"/>
  <c r="C209" i="1" s="1"/>
  <c r="D209" i="1"/>
  <c r="E209" i="1"/>
  <c r="F209" i="1" s="1"/>
  <c r="G209" i="1"/>
  <c r="H209" i="1" s="1"/>
  <c r="I209" i="1"/>
  <c r="K209" i="1"/>
  <c r="N209" i="1" s="1"/>
  <c r="L209" i="1"/>
  <c r="M209" i="1" s="1"/>
  <c r="BF209" i="1" s="1"/>
  <c r="B210" i="1"/>
  <c r="C210" i="1" s="1"/>
  <c r="D210" i="1"/>
  <c r="E210" i="1"/>
  <c r="F210" i="1" s="1"/>
  <c r="G210" i="1"/>
  <c r="H210" i="1" s="1"/>
  <c r="I210" i="1"/>
  <c r="K210" i="1"/>
  <c r="N210" i="1" s="1"/>
  <c r="O210" i="1" s="1"/>
  <c r="L210" i="1"/>
  <c r="M210" i="1" s="1"/>
  <c r="BF210" i="1" s="1"/>
  <c r="B211" i="1"/>
  <c r="C211" i="1" s="1"/>
  <c r="D211" i="1"/>
  <c r="E211" i="1"/>
  <c r="F211" i="1" s="1"/>
  <c r="G211" i="1"/>
  <c r="H211" i="1" s="1"/>
  <c r="I211" i="1"/>
  <c r="K211" i="1"/>
  <c r="S211" i="1" s="1"/>
  <c r="L211" i="1"/>
  <c r="M211" i="1" s="1"/>
  <c r="BF211" i="1" s="1"/>
  <c r="B212" i="1"/>
  <c r="C212" i="1" s="1"/>
  <c r="D212" i="1"/>
  <c r="E212" i="1"/>
  <c r="F212" i="1" s="1"/>
  <c r="G212" i="1"/>
  <c r="H212" i="1" s="1"/>
  <c r="I212" i="1"/>
  <c r="K212" i="1"/>
  <c r="L212" i="1"/>
  <c r="M212" i="1" s="1"/>
  <c r="BF212" i="1" s="1"/>
  <c r="B213" i="1"/>
  <c r="C213" i="1" s="1"/>
  <c r="D213" i="1"/>
  <c r="E213" i="1"/>
  <c r="F213" i="1" s="1"/>
  <c r="G213" i="1"/>
  <c r="H213" i="1" s="1"/>
  <c r="I213" i="1"/>
  <c r="K213" i="1"/>
  <c r="L213" i="1"/>
  <c r="M213" i="1" s="1"/>
  <c r="B214" i="1"/>
  <c r="C214" i="1" s="1"/>
  <c r="D214" i="1"/>
  <c r="E214" i="1"/>
  <c r="F214" i="1" s="1"/>
  <c r="G214" i="1"/>
  <c r="H214" i="1" s="1"/>
  <c r="I214" i="1"/>
  <c r="K214" i="1"/>
  <c r="L214" i="1"/>
  <c r="M214" i="1" s="1"/>
  <c r="BF214" i="1" s="1"/>
  <c r="B215" i="1"/>
  <c r="C215" i="1" s="1"/>
  <c r="D215" i="1"/>
  <c r="E215" i="1"/>
  <c r="F215" i="1" s="1"/>
  <c r="G215" i="1"/>
  <c r="H215" i="1" s="1"/>
  <c r="I215" i="1"/>
  <c r="K215" i="1"/>
  <c r="S215" i="1" s="1"/>
  <c r="L215" i="1"/>
  <c r="M215" i="1" s="1"/>
  <c r="BF215" i="1" s="1"/>
  <c r="B216" i="1"/>
  <c r="C216" i="1" s="1"/>
  <c r="D216" i="1"/>
  <c r="E216" i="1"/>
  <c r="F216" i="1" s="1"/>
  <c r="G216" i="1"/>
  <c r="H216" i="1" s="1"/>
  <c r="I216" i="1"/>
  <c r="K216" i="1"/>
  <c r="N216" i="1" s="1"/>
  <c r="L216" i="1"/>
  <c r="M216" i="1" s="1"/>
  <c r="BF216" i="1" s="1"/>
  <c r="B217" i="1"/>
  <c r="C217" i="1" s="1"/>
  <c r="D217" i="1"/>
  <c r="E217" i="1"/>
  <c r="F217" i="1" s="1"/>
  <c r="G217" i="1"/>
  <c r="H217" i="1" s="1"/>
  <c r="I217" i="1"/>
  <c r="K217" i="1"/>
  <c r="S217" i="1" s="1"/>
  <c r="L217" i="1"/>
  <c r="M217" i="1" s="1"/>
  <c r="BF217" i="1" s="1"/>
  <c r="B218" i="1"/>
  <c r="C218" i="1" s="1"/>
  <c r="D218" i="1"/>
  <c r="E218" i="1"/>
  <c r="F218" i="1" s="1"/>
  <c r="G218" i="1"/>
  <c r="H218" i="1" s="1"/>
  <c r="I218" i="1"/>
  <c r="K218" i="1"/>
  <c r="R218" i="1" s="1"/>
  <c r="L218" i="1"/>
  <c r="M218" i="1" s="1"/>
  <c r="B219" i="1"/>
  <c r="C219" i="1" s="1"/>
  <c r="D219" i="1"/>
  <c r="E219" i="1"/>
  <c r="F219" i="1" s="1"/>
  <c r="G219" i="1"/>
  <c r="H219" i="1" s="1"/>
  <c r="I219" i="1"/>
  <c r="K219" i="1"/>
  <c r="R219" i="1" s="1"/>
  <c r="L219" i="1"/>
  <c r="M219" i="1" s="1"/>
  <c r="B220" i="1"/>
  <c r="C220" i="1" s="1"/>
  <c r="D220" i="1"/>
  <c r="E220" i="1"/>
  <c r="F220" i="1" s="1"/>
  <c r="G220" i="1"/>
  <c r="H220" i="1" s="1"/>
  <c r="I220" i="1"/>
  <c r="K220" i="1"/>
  <c r="N220" i="1" s="1"/>
  <c r="O220" i="1" s="1"/>
  <c r="L220" i="1"/>
  <c r="M220" i="1" s="1"/>
  <c r="BF220" i="1" s="1"/>
  <c r="B221" i="1"/>
  <c r="C221" i="1" s="1"/>
  <c r="D221" i="1"/>
  <c r="E221" i="1"/>
  <c r="F221" i="1" s="1"/>
  <c r="G221" i="1"/>
  <c r="H221" i="1" s="1"/>
  <c r="I221" i="1"/>
  <c r="K221" i="1"/>
  <c r="L221" i="1"/>
  <c r="M221" i="1" s="1"/>
  <c r="BF221" i="1" s="1"/>
  <c r="B222" i="1"/>
  <c r="C222" i="1" s="1"/>
  <c r="D222" i="1"/>
  <c r="E222" i="1"/>
  <c r="F222" i="1" s="1"/>
  <c r="G222" i="1"/>
  <c r="H222" i="1" s="1"/>
  <c r="I222" i="1"/>
  <c r="K222" i="1"/>
  <c r="N222" i="1" s="1"/>
  <c r="O222" i="1" s="1"/>
  <c r="L222" i="1"/>
  <c r="M222" i="1" s="1"/>
  <c r="BF222" i="1" s="1"/>
  <c r="B223" i="1"/>
  <c r="C223" i="1" s="1"/>
  <c r="D223" i="1"/>
  <c r="E223" i="1"/>
  <c r="F223" i="1" s="1"/>
  <c r="G223" i="1"/>
  <c r="H223" i="1" s="1"/>
  <c r="I223" i="1"/>
  <c r="K223" i="1"/>
  <c r="S223" i="1" s="1"/>
  <c r="L223" i="1"/>
  <c r="M223" i="1" s="1"/>
  <c r="BF223" i="1" s="1"/>
  <c r="B224" i="1"/>
  <c r="C224" i="1" s="1"/>
  <c r="D224" i="1"/>
  <c r="E224" i="1"/>
  <c r="F224" i="1" s="1"/>
  <c r="G224" i="1"/>
  <c r="H224" i="1" s="1"/>
  <c r="I224" i="1"/>
  <c r="K224" i="1"/>
  <c r="N224" i="1" s="1"/>
  <c r="L224" i="1"/>
  <c r="M224" i="1" s="1"/>
  <c r="BF224" i="1" s="1"/>
  <c r="B225" i="1"/>
  <c r="C225" i="1" s="1"/>
  <c r="D225" i="1"/>
  <c r="E225" i="1"/>
  <c r="F225" i="1" s="1"/>
  <c r="G225" i="1"/>
  <c r="H225" i="1" s="1"/>
  <c r="I225" i="1"/>
  <c r="K225" i="1"/>
  <c r="S225" i="1" s="1"/>
  <c r="L225" i="1"/>
  <c r="M225" i="1" s="1"/>
  <c r="BF225" i="1" s="1"/>
  <c r="B226" i="1"/>
  <c r="C226" i="1" s="1"/>
  <c r="D226" i="1"/>
  <c r="E226" i="1"/>
  <c r="F226" i="1" s="1"/>
  <c r="G226" i="1"/>
  <c r="H226" i="1" s="1"/>
  <c r="I226" i="1"/>
  <c r="K226" i="1"/>
  <c r="N226" i="1" s="1"/>
  <c r="L226" i="1"/>
  <c r="M226" i="1" s="1"/>
  <c r="B227" i="1"/>
  <c r="C227" i="1" s="1"/>
  <c r="D227" i="1"/>
  <c r="E227" i="1"/>
  <c r="F227" i="1" s="1"/>
  <c r="G227" i="1"/>
  <c r="H227" i="1" s="1"/>
  <c r="I227" i="1"/>
  <c r="K227" i="1"/>
  <c r="R227" i="1" s="1"/>
  <c r="L227" i="1"/>
  <c r="M227" i="1" s="1"/>
  <c r="B228" i="1"/>
  <c r="C228" i="1" s="1"/>
  <c r="D228" i="1"/>
  <c r="E228" i="1"/>
  <c r="F228" i="1" s="1"/>
  <c r="G228" i="1"/>
  <c r="H228" i="1" s="1"/>
  <c r="I228" i="1"/>
  <c r="K228" i="1"/>
  <c r="L228" i="1"/>
  <c r="M228" i="1" s="1"/>
  <c r="BF228" i="1" s="1"/>
  <c r="B229" i="1"/>
  <c r="C229" i="1" s="1"/>
  <c r="D229" i="1"/>
  <c r="E229" i="1"/>
  <c r="F229" i="1" s="1"/>
  <c r="G229" i="1"/>
  <c r="H229" i="1" s="1"/>
  <c r="I229" i="1"/>
  <c r="K229" i="1"/>
  <c r="L229" i="1"/>
  <c r="M229" i="1" s="1"/>
  <c r="B230" i="1"/>
  <c r="C230" i="1" s="1"/>
  <c r="D230" i="1"/>
  <c r="E230" i="1"/>
  <c r="F230" i="1" s="1"/>
  <c r="G230" i="1"/>
  <c r="H230" i="1" s="1"/>
  <c r="I230" i="1"/>
  <c r="K230" i="1"/>
  <c r="R230" i="1" s="1"/>
  <c r="L230" i="1"/>
  <c r="M230" i="1" s="1"/>
  <c r="BF230" i="1" s="1"/>
  <c r="B231" i="1"/>
  <c r="C231" i="1" s="1"/>
  <c r="D231" i="1"/>
  <c r="E231" i="1"/>
  <c r="F231" i="1" s="1"/>
  <c r="G231" i="1"/>
  <c r="H231" i="1" s="1"/>
  <c r="I231" i="1"/>
  <c r="K231" i="1"/>
  <c r="S231" i="1" s="1"/>
  <c r="L231" i="1"/>
  <c r="M231" i="1" s="1"/>
  <c r="BF231" i="1" s="1"/>
  <c r="B232" i="1"/>
  <c r="C232" i="1" s="1"/>
  <c r="D232" i="1"/>
  <c r="E232" i="1"/>
  <c r="F232" i="1" s="1"/>
  <c r="G232" i="1"/>
  <c r="H232" i="1" s="1"/>
  <c r="I232" i="1"/>
  <c r="K232" i="1"/>
  <c r="N232" i="1" s="1"/>
  <c r="L232" i="1"/>
  <c r="M232" i="1" s="1"/>
  <c r="BF232" i="1" s="1"/>
  <c r="B233" i="1"/>
  <c r="C233" i="1" s="1"/>
  <c r="D233" i="1"/>
  <c r="E233" i="1"/>
  <c r="F233" i="1" s="1"/>
  <c r="G233" i="1"/>
  <c r="H233" i="1" s="1"/>
  <c r="I233" i="1"/>
  <c r="K233" i="1"/>
  <c r="S233" i="1" s="1"/>
  <c r="L233" i="1"/>
  <c r="M233" i="1" s="1"/>
  <c r="BF233" i="1" s="1"/>
  <c r="B234" i="1"/>
  <c r="C234" i="1" s="1"/>
  <c r="D234" i="1"/>
  <c r="E234" i="1"/>
  <c r="F234" i="1" s="1"/>
  <c r="G234" i="1"/>
  <c r="H234" i="1" s="1"/>
  <c r="I234" i="1"/>
  <c r="K234" i="1"/>
  <c r="N234" i="1" s="1"/>
  <c r="L234" i="1"/>
  <c r="M234" i="1" s="1"/>
  <c r="BF234" i="1" s="1"/>
  <c r="B235" i="1"/>
  <c r="C235" i="1" s="1"/>
  <c r="D235" i="1"/>
  <c r="E235" i="1"/>
  <c r="F235" i="1" s="1"/>
  <c r="G235" i="1"/>
  <c r="H235" i="1" s="1"/>
  <c r="I235" i="1"/>
  <c r="K235" i="1"/>
  <c r="S235" i="1" s="1"/>
  <c r="L235" i="1"/>
  <c r="M235" i="1" s="1"/>
  <c r="BF235" i="1" s="1"/>
  <c r="B236" i="1"/>
  <c r="C236" i="1" s="1"/>
  <c r="D236" i="1"/>
  <c r="E236" i="1"/>
  <c r="F236" i="1" s="1"/>
  <c r="G236" i="1"/>
  <c r="H236" i="1" s="1"/>
  <c r="I236" i="1"/>
  <c r="K236" i="1"/>
  <c r="N236" i="1" s="1"/>
  <c r="L236" i="1"/>
  <c r="M236" i="1" s="1"/>
  <c r="B237" i="1"/>
  <c r="C237" i="1" s="1"/>
  <c r="D237" i="1"/>
  <c r="E237" i="1"/>
  <c r="F237" i="1" s="1"/>
  <c r="G237" i="1"/>
  <c r="H237" i="1" s="1"/>
  <c r="I237" i="1"/>
  <c r="K237" i="1"/>
  <c r="S237" i="1" s="1"/>
  <c r="L237" i="1"/>
  <c r="M237" i="1" s="1"/>
  <c r="B238" i="1"/>
  <c r="C238" i="1" s="1"/>
  <c r="D238" i="1"/>
  <c r="E238" i="1"/>
  <c r="F238" i="1" s="1"/>
  <c r="G238" i="1"/>
  <c r="H238" i="1" s="1"/>
  <c r="I238" i="1"/>
  <c r="K238" i="1"/>
  <c r="L238" i="1"/>
  <c r="M238" i="1" s="1"/>
  <c r="BF238" i="1" s="1"/>
  <c r="B239" i="1"/>
  <c r="C239" i="1" s="1"/>
  <c r="D239" i="1"/>
  <c r="E239" i="1"/>
  <c r="F239" i="1" s="1"/>
  <c r="G239" i="1"/>
  <c r="H239" i="1" s="1"/>
  <c r="I239" i="1"/>
  <c r="K239" i="1"/>
  <c r="L239" i="1"/>
  <c r="M239" i="1" s="1"/>
  <c r="BF239" i="1" s="1"/>
  <c r="B240" i="1"/>
  <c r="C240" i="1" s="1"/>
  <c r="D240" i="1"/>
  <c r="E240" i="1"/>
  <c r="F240" i="1" s="1"/>
  <c r="G240" i="1"/>
  <c r="H240" i="1" s="1"/>
  <c r="I240" i="1"/>
  <c r="K240" i="1"/>
  <c r="N240" i="1" s="1"/>
  <c r="L240" i="1"/>
  <c r="M240" i="1" s="1"/>
  <c r="BF240" i="1" s="1"/>
  <c r="B241" i="1"/>
  <c r="C241" i="1" s="1"/>
  <c r="D241" i="1"/>
  <c r="E241" i="1"/>
  <c r="F241" i="1" s="1"/>
  <c r="G241" i="1"/>
  <c r="H241" i="1" s="1"/>
  <c r="I241" i="1"/>
  <c r="K241" i="1"/>
  <c r="S241" i="1" s="1"/>
  <c r="L241" i="1"/>
  <c r="M241" i="1" s="1"/>
  <c r="BF241" i="1" s="1"/>
  <c r="B242" i="1"/>
  <c r="C242" i="1" s="1"/>
  <c r="D242" i="1"/>
  <c r="E242" i="1"/>
  <c r="F242" i="1" s="1"/>
  <c r="G242" i="1"/>
  <c r="H242" i="1" s="1"/>
  <c r="I242" i="1"/>
  <c r="K242" i="1"/>
  <c r="N242" i="1" s="1"/>
  <c r="L242" i="1"/>
  <c r="M242" i="1" s="1"/>
  <c r="BF242" i="1" s="1"/>
  <c r="B243" i="1"/>
  <c r="C243" i="1" s="1"/>
  <c r="D243" i="1"/>
  <c r="E243" i="1"/>
  <c r="F243" i="1" s="1"/>
  <c r="G243" i="1"/>
  <c r="H243" i="1" s="1"/>
  <c r="I243" i="1"/>
  <c r="K243" i="1"/>
  <c r="S243" i="1" s="1"/>
  <c r="L243" i="1"/>
  <c r="M243" i="1" s="1"/>
  <c r="BF243" i="1" s="1"/>
  <c r="B244" i="1"/>
  <c r="C244" i="1" s="1"/>
  <c r="D244" i="1"/>
  <c r="E244" i="1"/>
  <c r="F244" i="1" s="1"/>
  <c r="G244" i="1"/>
  <c r="H244" i="1" s="1"/>
  <c r="I244" i="1"/>
  <c r="K244" i="1"/>
  <c r="N244" i="1" s="1"/>
  <c r="O244" i="1" s="1"/>
  <c r="L244" i="1"/>
  <c r="M244" i="1" s="1"/>
  <c r="BF244" i="1" s="1"/>
  <c r="B245" i="1"/>
  <c r="C245" i="1" s="1"/>
  <c r="D245" i="1"/>
  <c r="E245" i="1"/>
  <c r="F245" i="1" s="1"/>
  <c r="G245" i="1"/>
  <c r="H245" i="1" s="1"/>
  <c r="I245" i="1"/>
  <c r="K245" i="1"/>
  <c r="L245" i="1"/>
  <c r="M245" i="1" s="1"/>
  <c r="BF245" i="1" s="1"/>
  <c r="B246" i="1"/>
  <c r="C246" i="1" s="1"/>
  <c r="D246" i="1"/>
  <c r="E246" i="1"/>
  <c r="F246" i="1" s="1"/>
  <c r="G246" i="1"/>
  <c r="H246" i="1" s="1"/>
  <c r="I246" i="1"/>
  <c r="K246" i="1"/>
  <c r="L246" i="1"/>
  <c r="M246" i="1" s="1"/>
  <c r="BF246" i="1" s="1"/>
  <c r="B247" i="1"/>
  <c r="C247" i="1" s="1"/>
  <c r="D247" i="1"/>
  <c r="E247" i="1"/>
  <c r="F247" i="1" s="1"/>
  <c r="G247" i="1"/>
  <c r="H247" i="1" s="1"/>
  <c r="I247" i="1"/>
  <c r="K247" i="1"/>
  <c r="R247" i="1" s="1"/>
  <c r="L247" i="1"/>
  <c r="M247" i="1" s="1"/>
  <c r="BF247" i="1" s="1"/>
  <c r="B248" i="1"/>
  <c r="C248" i="1" s="1"/>
  <c r="D248" i="1"/>
  <c r="E248" i="1"/>
  <c r="F248" i="1" s="1"/>
  <c r="G248" i="1"/>
  <c r="H248" i="1" s="1"/>
  <c r="I248" i="1"/>
  <c r="K248" i="1"/>
  <c r="L248" i="1"/>
  <c r="M248" i="1" s="1"/>
  <c r="BF248" i="1" s="1"/>
  <c r="B249" i="1"/>
  <c r="C249" i="1" s="1"/>
  <c r="D249" i="1"/>
  <c r="E249" i="1"/>
  <c r="F249" i="1" s="1"/>
  <c r="G249" i="1"/>
  <c r="H249" i="1" s="1"/>
  <c r="I249" i="1"/>
  <c r="K249" i="1"/>
  <c r="S249" i="1" s="1"/>
  <c r="L249" i="1"/>
  <c r="M249" i="1" s="1"/>
  <c r="BF249" i="1" s="1"/>
  <c r="B250" i="1"/>
  <c r="C250" i="1" s="1"/>
  <c r="D250" i="1"/>
  <c r="E250" i="1"/>
  <c r="F250" i="1" s="1"/>
  <c r="G250" i="1"/>
  <c r="H250" i="1" s="1"/>
  <c r="I250" i="1"/>
  <c r="K250" i="1"/>
  <c r="N250" i="1" s="1"/>
  <c r="L250" i="1"/>
  <c r="M250" i="1" s="1"/>
  <c r="B251" i="1"/>
  <c r="C251" i="1" s="1"/>
  <c r="D251" i="1"/>
  <c r="E251" i="1"/>
  <c r="F251" i="1" s="1"/>
  <c r="G251" i="1"/>
  <c r="H251" i="1" s="1"/>
  <c r="I251" i="1"/>
  <c r="K251" i="1"/>
  <c r="S251" i="1" s="1"/>
  <c r="L251" i="1"/>
  <c r="M251" i="1" s="1"/>
  <c r="BF251" i="1" s="1"/>
  <c r="B252" i="1"/>
  <c r="C252" i="1" s="1"/>
  <c r="D252" i="1"/>
  <c r="E252" i="1"/>
  <c r="F252" i="1" s="1"/>
  <c r="G252" i="1"/>
  <c r="H252" i="1" s="1"/>
  <c r="I252" i="1"/>
  <c r="K252" i="1"/>
  <c r="R252" i="1" s="1"/>
  <c r="L252" i="1"/>
  <c r="M252" i="1" s="1"/>
  <c r="BF252" i="1" s="1"/>
  <c r="B253" i="1"/>
  <c r="C253" i="1" s="1"/>
  <c r="D253" i="1"/>
  <c r="E253" i="1"/>
  <c r="F253" i="1" s="1"/>
  <c r="G253" i="1"/>
  <c r="H253" i="1" s="1"/>
  <c r="I253" i="1"/>
  <c r="K253" i="1"/>
  <c r="L253" i="1"/>
  <c r="M253" i="1" s="1"/>
  <c r="BF253" i="1" s="1"/>
  <c r="B254" i="1"/>
  <c r="C254" i="1" s="1"/>
  <c r="D254" i="1"/>
  <c r="E254" i="1"/>
  <c r="F254" i="1" s="1"/>
  <c r="G254" i="1"/>
  <c r="H254" i="1" s="1"/>
  <c r="I254" i="1"/>
  <c r="K254" i="1"/>
  <c r="L254" i="1"/>
  <c r="M254" i="1" s="1"/>
  <c r="BF254" i="1" s="1"/>
  <c r="B255" i="1"/>
  <c r="C255" i="1" s="1"/>
  <c r="D255" i="1"/>
  <c r="E255" i="1"/>
  <c r="F255" i="1" s="1"/>
  <c r="G255" i="1"/>
  <c r="H255" i="1" s="1"/>
  <c r="I255" i="1"/>
  <c r="K255" i="1"/>
  <c r="S255" i="1" s="1"/>
  <c r="L255" i="1"/>
  <c r="M255" i="1" s="1"/>
  <c r="BF255" i="1" s="1"/>
  <c r="B256" i="1"/>
  <c r="C256" i="1" s="1"/>
  <c r="D256" i="1"/>
  <c r="E256" i="1"/>
  <c r="F256" i="1" s="1"/>
  <c r="G256" i="1"/>
  <c r="H256" i="1" s="1"/>
  <c r="I256" i="1"/>
  <c r="K256" i="1"/>
  <c r="N256" i="1" s="1"/>
  <c r="O256" i="1" s="1"/>
  <c r="L256" i="1"/>
  <c r="M256" i="1" s="1"/>
  <c r="BF256" i="1" s="1"/>
  <c r="B257" i="1"/>
  <c r="C257" i="1" s="1"/>
  <c r="D257" i="1"/>
  <c r="E257" i="1"/>
  <c r="F257" i="1" s="1"/>
  <c r="G257" i="1"/>
  <c r="H257" i="1" s="1"/>
  <c r="I257" i="1"/>
  <c r="K257" i="1"/>
  <c r="N257" i="1" s="1"/>
  <c r="L257" i="1"/>
  <c r="M257" i="1" s="1"/>
  <c r="BF257" i="1" s="1"/>
  <c r="B258" i="1"/>
  <c r="C258" i="1" s="1"/>
  <c r="D258" i="1"/>
  <c r="E258" i="1"/>
  <c r="F258" i="1" s="1"/>
  <c r="G258" i="1"/>
  <c r="H258" i="1" s="1"/>
  <c r="I258" i="1"/>
  <c r="K258" i="1"/>
  <c r="R258" i="1" s="1"/>
  <c r="L258" i="1"/>
  <c r="M258" i="1" s="1"/>
  <c r="BF258" i="1" s="1"/>
  <c r="B259" i="1"/>
  <c r="C259" i="1" s="1"/>
  <c r="D259" i="1"/>
  <c r="E259" i="1"/>
  <c r="F259" i="1" s="1"/>
  <c r="G259" i="1"/>
  <c r="H259" i="1" s="1"/>
  <c r="I259" i="1"/>
  <c r="K259" i="1"/>
  <c r="S259" i="1" s="1"/>
  <c r="L259" i="1"/>
  <c r="M259" i="1" s="1"/>
  <c r="BF259" i="1" s="1"/>
  <c r="B260" i="1"/>
  <c r="C260" i="1" s="1"/>
  <c r="D260" i="1"/>
  <c r="E260" i="1"/>
  <c r="F260" i="1" s="1"/>
  <c r="G260" i="1"/>
  <c r="H260" i="1" s="1"/>
  <c r="I260" i="1"/>
  <c r="K260" i="1"/>
  <c r="R260" i="1" s="1"/>
  <c r="L260" i="1"/>
  <c r="M260" i="1" s="1"/>
  <c r="BF260" i="1" s="1"/>
  <c r="B261" i="1"/>
  <c r="C261" i="1" s="1"/>
  <c r="D261" i="1"/>
  <c r="E261" i="1"/>
  <c r="F261" i="1" s="1"/>
  <c r="G261" i="1"/>
  <c r="H261" i="1" s="1"/>
  <c r="I261" i="1"/>
  <c r="K261" i="1"/>
  <c r="L261" i="1"/>
  <c r="M261" i="1" s="1"/>
  <c r="BF261" i="1" s="1"/>
  <c r="B262" i="1"/>
  <c r="C262" i="1" s="1"/>
  <c r="D262" i="1"/>
  <c r="E262" i="1"/>
  <c r="F262" i="1" s="1"/>
  <c r="G262" i="1"/>
  <c r="H262" i="1" s="1"/>
  <c r="I262" i="1"/>
  <c r="K262" i="1"/>
  <c r="L262" i="1"/>
  <c r="M262" i="1" s="1"/>
  <c r="BF262" i="1" s="1"/>
  <c r="B263" i="1"/>
  <c r="C263" i="1" s="1"/>
  <c r="D263" i="1"/>
  <c r="E263" i="1"/>
  <c r="F263" i="1" s="1"/>
  <c r="G263" i="1"/>
  <c r="H263" i="1" s="1"/>
  <c r="I263" i="1"/>
  <c r="K263" i="1"/>
  <c r="R263" i="1" s="1"/>
  <c r="L263" i="1"/>
  <c r="M263" i="1" s="1"/>
  <c r="BF263" i="1" s="1"/>
  <c r="B264" i="1"/>
  <c r="C264" i="1" s="1"/>
  <c r="D264" i="1"/>
  <c r="E264" i="1"/>
  <c r="F264" i="1" s="1"/>
  <c r="G264" i="1"/>
  <c r="H264" i="1" s="1"/>
  <c r="I264" i="1"/>
  <c r="K264" i="1"/>
  <c r="L264" i="1"/>
  <c r="M264" i="1" s="1"/>
  <c r="BF264" i="1" s="1"/>
  <c r="B265" i="1"/>
  <c r="C265" i="1" s="1"/>
  <c r="D265" i="1"/>
  <c r="E265" i="1"/>
  <c r="F265" i="1" s="1"/>
  <c r="G265" i="1"/>
  <c r="H265" i="1" s="1"/>
  <c r="I265" i="1"/>
  <c r="K265" i="1"/>
  <c r="N265" i="1" s="1"/>
  <c r="L265" i="1"/>
  <c r="M265" i="1" s="1"/>
  <c r="B266" i="1"/>
  <c r="C266" i="1" s="1"/>
  <c r="D266" i="1"/>
  <c r="E266" i="1"/>
  <c r="F266" i="1" s="1"/>
  <c r="G266" i="1"/>
  <c r="H266" i="1" s="1"/>
  <c r="I266" i="1"/>
  <c r="K266" i="1"/>
  <c r="L266" i="1"/>
  <c r="M266" i="1" s="1"/>
  <c r="BF266" i="1" s="1"/>
  <c r="B267" i="1"/>
  <c r="C267" i="1" s="1"/>
  <c r="D267" i="1"/>
  <c r="E267" i="1"/>
  <c r="F267" i="1" s="1"/>
  <c r="G267" i="1"/>
  <c r="H267" i="1" s="1"/>
  <c r="I267" i="1"/>
  <c r="K267" i="1"/>
  <c r="S267" i="1" s="1"/>
  <c r="L267" i="1"/>
  <c r="M267" i="1" s="1"/>
  <c r="B268" i="1"/>
  <c r="C268" i="1" s="1"/>
  <c r="D268" i="1"/>
  <c r="E268" i="1"/>
  <c r="F268" i="1" s="1"/>
  <c r="G268" i="1"/>
  <c r="H268" i="1" s="1"/>
  <c r="I268" i="1"/>
  <c r="K268" i="1"/>
  <c r="R268" i="1" s="1"/>
  <c r="L268" i="1"/>
  <c r="M268" i="1" s="1"/>
  <c r="B269" i="1"/>
  <c r="C269" i="1" s="1"/>
  <c r="D269" i="1"/>
  <c r="E269" i="1"/>
  <c r="F269" i="1" s="1"/>
  <c r="G269" i="1"/>
  <c r="H269" i="1" s="1"/>
  <c r="I269" i="1"/>
  <c r="K269" i="1"/>
  <c r="N269" i="1" s="1"/>
  <c r="O269" i="1" s="1"/>
  <c r="L269" i="1"/>
  <c r="M269" i="1" s="1"/>
  <c r="B270" i="1"/>
  <c r="C270" i="1" s="1"/>
  <c r="D270" i="1"/>
  <c r="E270" i="1"/>
  <c r="F270" i="1" s="1"/>
  <c r="G270" i="1"/>
  <c r="H270" i="1" s="1"/>
  <c r="I270" i="1"/>
  <c r="K270" i="1"/>
  <c r="L270" i="1"/>
  <c r="M270" i="1" s="1"/>
  <c r="BF270" i="1" s="1"/>
  <c r="B271" i="1"/>
  <c r="C271" i="1" s="1"/>
  <c r="D271" i="1"/>
  <c r="E271" i="1"/>
  <c r="F271" i="1" s="1"/>
  <c r="G271" i="1"/>
  <c r="H271" i="1" s="1"/>
  <c r="I271" i="1"/>
  <c r="K271" i="1"/>
  <c r="R271" i="1" s="1"/>
  <c r="L271" i="1"/>
  <c r="M271" i="1" s="1"/>
  <c r="BF271" i="1" s="1"/>
  <c r="B272" i="1"/>
  <c r="C272" i="1" s="1"/>
  <c r="D272" i="1"/>
  <c r="E272" i="1"/>
  <c r="F272" i="1" s="1"/>
  <c r="G272" i="1"/>
  <c r="H272" i="1" s="1"/>
  <c r="I272" i="1"/>
  <c r="K272" i="1"/>
  <c r="L272" i="1"/>
  <c r="M272" i="1" s="1"/>
  <c r="BF272" i="1" s="1"/>
  <c r="B273" i="1"/>
  <c r="C273" i="1" s="1"/>
  <c r="D273" i="1"/>
  <c r="E273" i="1"/>
  <c r="F273" i="1" s="1"/>
  <c r="G273" i="1"/>
  <c r="H273" i="1" s="1"/>
  <c r="I273" i="1"/>
  <c r="K273" i="1"/>
  <c r="L273" i="1"/>
  <c r="M273" i="1" s="1"/>
  <c r="BF273" i="1" s="1"/>
  <c r="B274" i="1"/>
  <c r="C274" i="1" s="1"/>
  <c r="D274" i="1"/>
  <c r="E274" i="1"/>
  <c r="F274" i="1" s="1"/>
  <c r="G274" i="1"/>
  <c r="H274" i="1" s="1"/>
  <c r="I274" i="1"/>
  <c r="K274" i="1"/>
  <c r="N274" i="1" s="1"/>
  <c r="O274" i="1" s="1"/>
  <c r="L274" i="1"/>
  <c r="M274" i="1" s="1"/>
  <c r="B275" i="1"/>
  <c r="C275" i="1" s="1"/>
  <c r="D275" i="1"/>
  <c r="E275" i="1"/>
  <c r="F275" i="1" s="1"/>
  <c r="G275" i="1"/>
  <c r="H275" i="1" s="1"/>
  <c r="I275" i="1"/>
  <c r="K275" i="1"/>
  <c r="L275" i="1"/>
  <c r="M275" i="1" s="1"/>
  <c r="BF275" i="1" s="1"/>
  <c r="B276" i="1"/>
  <c r="C276" i="1" s="1"/>
  <c r="D276" i="1"/>
  <c r="E276" i="1"/>
  <c r="F276" i="1" s="1"/>
  <c r="G276" i="1"/>
  <c r="H276" i="1" s="1"/>
  <c r="I276" i="1"/>
  <c r="K276" i="1"/>
  <c r="R276" i="1" s="1"/>
  <c r="L276" i="1"/>
  <c r="M276" i="1" s="1"/>
  <c r="BF276" i="1" s="1"/>
  <c r="B277" i="1"/>
  <c r="C277" i="1" s="1"/>
  <c r="D277" i="1"/>
  <c r="E277" i="1"/>
  <c r="F277" i="1" s="1"/>
  <c r="G277" i="1"/>
  <c r="H277" i="1" s="1"/>
  <c r="I277" i="1"/>
  <c r="K277" i="1"/>
  <c r="S277" i="1" s="1"/>
  <c r="L277" i="1"/>
  <c r="M277" i="1" s="1"/>
  <c r="BF277" i="1" s="1"/>
  <c r="B278" i="1"/>
  <c r="C278" i="1" s="1"/>
  <c r="D278" i="1"/>
  <c r="E278" i="1"/>
  <c r="F278" i="1" s="1"/>
  <c r="G278" i="1"/>
  <c r="H278" i="1" s="1"/>
  <c r="I278" i="1"/>
  <c r="K278" i="1"/>
  <c r="R278" i="1" s="1"/>
  <c r="L278" i="1"/>
  <c r="M278" i="1" s="1"/>
  <c r="BF278" i="1" s="1"/>
  <c r="B279" i="1"/>
  <c r="C279" i="1" s="1"/>
  <c r="D279" i="1"/>
  <c r="E279" i="1"/>
  <c r="F279" i="1" s="1"/>
  <c r="G279" i="1"/>
  <c r="H279" i="1" s="1"/>
  <c r="I279" i="1"/>
  <c r="K279" i="1"/>
  <c r="R279" i="1" s="1"/>
  <c r="L279" i="1"/>
  <c r="M279" i="1" s="1"/>
  <c r="BF279" i="1" s="1"/>
  <c r="B280" i="1"/>
  <c r="C280" i="1" s="1"/>
  <c r="D280" i="1"/>
  <c r="E280" i="1"/>
  <c r="F280" i="1" s="1"/>
  <c r="G280" i="1"/>
  <c r="H280" i="1" s="1"/>
  <c r="I280" i="1"/>
  <c r="K280" i="1"/>
  <c r="N280" i="1" s="1"/>
  <c r="O280" i="1" s="1"/>
  <c r="L280" i="1"/>
  <c r="M280" i="1" s="1"/>
  <c r="BF280" i="1" s="1"/>
  <c r="B281" i="1"/>
  <c r="C281" i="1" s="1"/>
  <c r="D281" i="1"/>
  <c r="E281" i="1"/>
  <c r="F281" i="1" s="1"/>
  <c r="G281" i="1"/>
  <c r="H281" i="1" s="1"/>
  <c r="I281" i="1"/>
  <c r="K281" i="1"/>
  <c r="N281" i="1" s="1"/>
  <c r="O281" i="1" s="1"/>
  <c r="L281" i="1"/>
  <c r="M281" i="1" s="1"/>
  <c r="BF281" i="1" s="1"/>
  <c r="B282" i="1"/>
  <c r="C282" i="1" s="1"/>
  <c r="D282" i="1"/>
  <c r="E282" i="1"/>
  <c r="F282" i="1" s="1"/>
  <c r="G282" i="1"/>
  <c r="H282" i="1" s="1"/>
  <c r="I282" i="1"/>
  <c r="K282" i="1"/>
  <c r="L282" i="1"/>
  <c r="M282" i="1" s="1"/>
  <c r="BF282" i="1" s="1"/>
  <c r="B283" i="1"/>
  <c r="C283" i="1" s="1"/>
  <c r="D283" i="1"/>
  <c r="E283" i="1"/>
  <c r="F283" i="1" s="1"/>
  <c r="G283" i="1"/>
  <c r="H283" i="1" s="1"/>
  <c r="I283" i="1"/>
  <c r="K283" i="1"/>
  <c r="S283" i="1" s="1"/>
  <c r="L283" i="1"/>
  <c r="M283" i="1" s="1"/>
  <c r="BF283" i="1" s="1"/>
  <c r="B284" i="1"/>
  <c r="C284" i="1" s="1"/>
  <c r="D284" i="1"/>
  <c r="E284" i="1"/>
  <c r="F284" i="1" s="1"/>
  <c r="G284" i="1"/>
  <c r="H284" i="1" s="1"/>
  <c r="I284" i="1"/>
  <c r="K284" i="1"/>
  <c r="L284" i="1"/>
  <c r="M284" i="1" s="1"/>
  <c r="BF284" i="1" s="1"/>
  <c r="B285" i="1"/>
  <c r="C285" i="1" s="1"/>
  <c r="D285" i="1"/>
  <c r="E285" i="1"/>
  <c r="F285" i="1" s="1"/>
  <c r="G285" i="1"/>
  <c r="H285" i="1" s="1"/>
  <c r="I285" i="1"/>
  <c r="K285" i="1"/>
  <c r="L285" i="1"/>
  <c r="M285" i="1" s="1"/>
  <c r="BF285" i="1" s="1"/>
  <c r="B286" i="1"/>
  <c r="C286" i="1" s="1"/>
  <c r="D286" i="1"/>
  <c r="E286" i="1"/>
  <c r="F286" i="1" s="1"/>
  <c r="G286" i="1"/>
  <c r="H286" i="1" s="1"/>
  <c r="I286" i="1"/>
  <c r="K286" i="1"/>
  <c r="R286" i="1" s="1"/>
  <c r="L286" i="1"/>
  <c r="M286" i="1" s="1"/>
  <c r="BF286" i="1" s="1"/>
  <c r="B287" i="1"/>
  <c r="C287" i="1" s="1"/>
  <c r="D287" i="1"/>
  <c r="E287" i="1"/>
  <c r="F287" i="1" s="1"/>
  <c r="G287" i="1"/>
  <c r="H287" i="1" s="1"/>
  <c r="I287" i="1"/>
  <c r="K287" i="1"/>
  <c r="S287" i="1" s="1"/>
  <c r="L287" i="1"/>
  <c r="M287" i="1" s="1"/>
  <c r="BF287" i="1" s="1"/>
  <c r="B288" i="1"/>
  <c r="C288" i="1" s="1"/>
  <c r="D288" i="1"/>
  <c r="E288" i="1"/>
  <c r="F288" i="1" s="1"/>
  <c r="G288" i="1"/>
  <c r="H288" i="1" s="1"/>
  <c r="I288" i="1"/>
  <c r="K288" i="1"/>
  <c r="R288" i="1" s="1"/>
  <c r="L288" i="1"/>
  <c r="M288" i="1" s="1"/>
  <c r="BF288" i="1" s="1"/>
  <c r="B289" i="1"/>
  <c r="C289" i="1" s="1"/>
  <c r="D289" i="1"/>
  <c r="E289" i="1"/>
  <c r="F289" i="1" s="1"/>
  <c r="G289" i="1"/>
  <c r="H289" i="1" s="1"/>
  <c r="I289" i="1"/>
  <c r="K289" i="1"/>
  <c r="L289" i="1"/>
  <c r="M289" i="1" s="1"/>
  <c r="B290" i="1"/>
  <c r="C290" i="1" s="1"/>
  <c r="D290" i="1"/>
  <c r="E290" i="1"/>
  <c r="F290" i="1" s="1"/>
  <c r="G290" i="1"/>
  <c r="H290" i="1" s="1"/>
  <c r="I290" i="1"/>
  <c r="K290" i="1"/>
  <c r="S290" i="1" s="1"/>
  <c r="L290" i="1"/>
  <c r="M290" i="1" s="1"/>
  <c r="BF290" i="1" s="1"/>
  <c r="B291" i="1"/>
  <c r="C291" i="1" s="1"/>
  <c r="D291" i="1"/>
  <c r="E291" i="1"/>
  <c r="F291" i="1" s="1"/>
  <c r="G291" i="1"/>
  <c r="H291" i="1" s="1"/>
  <c r="I291" i="1"/>
  <c r="K291" i="1"/>
  <c r="N291" i="1" s="1"/>
  <c r="O291" i="1" s="1"/>
  <c r="L291" i="1"/>
  <c r="M291" i="1" s="1"/>
  <c r="BF291" i="1" s="1"/>
  <c r="B292" i="1"/>
  <c r="C292" i="1" s="1"/>
  <c r="D292" i="1"/>
  <c r="E292" i="1"/>
  <c r="F292" i="1" s="1"/>
  <c r="G292" i="1"/>
  <c r="H292" i="1" s="1"/>
  <c r="I292" i="1"/>
  <c r="K292" i="1"/>
  <c r="R292" i="1" s="1"/>
  <c r="L292" i="1"/>
  <c r="M292" i="1" s="1"/>
  <c r="B293" i="1"/>
  <c r="C293" i="1" s="1"/>
  <c r="D293" i="1"/>
  <c r="E293" i="1"/>
  <c r="F293" i="1" s="1"/>
  <c r="G293" i="1"/>
  <c r="H293" i="1" s="1"/>
  <c r="I293" i="1"/>
  <c r="K293" i="1"/>
  <c r="S293" i="1" s="1"/>
  <c r="L293" i="1"/>
  <c r="M293" i="1" s="1"/>
  <c r="BF293" i="1" s="1"/>
  <c r="B294" i="1"/>
  <c r="C294" i="1" s="1"/>
  <c r="D294" i="1"/>
  <c r="E294" i="1"/>
  <c r="F294" i="1" s="1"/>
  <c r="G294" i="1"/>
  <c r="H294" i="1" s="1"/>
  <c r="I294" i="1"/>
  <c r="K294" i="1"/>
  <c r="R294" i="1" s="1"/>
  <c r="L294" i="1"/>
  <c r="M294" i="1" s="1"/>
  <c r="B295" i="1"/>
  <c r="C295" i="1" s="1"/>
  <c r="D295" i="1"/>
  <c r="E295" i="1"/>
  <c r="F295" i="1" s="1"/>
  <c r="G295" i="1"/>
  <c r="H295" i="1" s="1"/>
  <c r="I295" i="1"/>
  <c r="K295" i="1"/>
  <c r="S295" i="1" s="1"/>
  <c r="L295" i="1"/>
  <c r="M295" i="1" s="1"/>
  <c r="BF295" i="1" s="1"/>
  <c r="B296" i="1"/>
  <c r="C296" i="1" s="1"/>
  <c r="D296" i="1"/>
  <c r="E296" i="1"/>
  <c r="F296" i="1" s="1"/>
  <c r="G296" i="1"/>
  <c r="H296" i="1" s="1"/>
  <c r="I296" i="1"/>
  <c r="K296" i="1"/>
  <c r="L296" i="1"/>
  <c r="M296" i="1" s="1"/>
  <c r="BF296" i="1" s="1"/>
  <c r="B297" i="1"/>
  <c r="C297" i="1" s="1"/>
  <c r="D297" i="1"/>
  <c r="E297" i="1"/>
  <c r="F297" i="1" s="1"/>
  <c r="G297" i="1"/>
  <c r="H297" i="1" s="1"/>
  <c r="I297" i="1"/>
  <c r="K297" i="1"/>
  <c r="L297" i="1"/>
  <c r="M297" i="1" s="1"/>
  <c r="BF297" i="1" s="1"/>
  <c r="B298" i="1"/>
  <c r="C298" i="1" s="1"/>
  <c r="D298" i="1"/>
  <c r="E298" i="1"/>
  <c r="F298" i="1" s="1"/>
  <c r="G298" i="1"/>
  <c r="H298" i="1" s="1"/>
  <c r="I298" i="1"/>
  <c r="K298" i="1"/>
  <c r="L298" i="1"/>
  <c r="M298" i="1" s="1"/>
  <c r="BF298" i="1" s="1"/>
  <c r="B299" i="1"/>
  <c r="C299" i="1" s="1"/>
  <c r="D299" i="1"/>
  <c r="E299" i="1"/>
  <c r="F299" i="1" s="1"/>
  <c r="G299" i="1"/>
  <c r="H299" i="1" s="1"/>
  <c r="I299" i="1"/>
  <c r="K299" i="1"/>
  <c r="L299" i="1"/>
  <c r="M299" i="1" s="1"/>
  <c r="BF299" i="1" s="1"/>
  <c r="B300" i="1"/>
  <c r="C300" i="1" s="1"/>
  <c r="D300" i="1"/>
  <c r="E300" i="1"/>
  <c r="F300" i="1" s="1"/>
  <c r="G300" i="1"/>
  <c r="H300" i="1" s="1"/>
  <c r="I300" i="1"/>
  <c r="K300" i="1"/>
  <c r="N300" i="1" s="1"/>
  <c r="L300" i="1"/>
  <c r="M300" i="1" s="1"/>
  <c r="B301" i="1"/>
  <c r="C301" i="1" s="1"/>
  <c r="D301" i="1"/>
  <c r="E301" i="1"/>
  <c r="F301" i="1" s="1"/>
  <c r="G301" i="1"/>
  <c r="H301" i="1" s="1"/>
  <c r="I301" i="1"/>
  <c r="K301" i="1"/>
  <c r="S301" i="1" s="1"/>
  <c r="L301" i="1"/>
  <c r="M301" i="1" s="1"/>
  <c r="BF301" i="1" s="1"/>
  <c r="B302" i="1"/>
  <c r="C302" i="1" s="1"/>
  <c r="D302" i="1"/>
  <c r="E302" i="1"/>
  <c r="F302" i="1" s="1"/>
  <c r="G302" i="1"/>
  <c r="H302" i="1" s="1"/>
  <c r="I302" i="1"/>
  <c r="K302" i="1"/>
  <c r="R302" i="1" s="1"/>
  <c r="L302" i="1"/>
  <c r="M302" i="1" s="1"/>
  <c r="BF302" i="1" s="1"/>
  <c r="B303" i="1"/>
  <c r="C303" i="1" s="1"/>
  <c r="D303" i="1"/>
  <c r="E303" i="1"/>
  <c r="F303" i="1" s="1"/>
  <c r="G303" i="1"/>
  <c r="H303" i="1" s="1"/>
  <c r="I303" i="1"/>
  <c r="K303" i="1"/>
  <c r="L303" i="1"/>
  <c r="M303" i="1" s="1"/>
  <c r="BF303" i="1" s="1"/>
  <c r="B304" i="1"/>
  <c r="C304" i="1" s="1"/>
  <c r="D304" i="1"/>
  <c r="E304" i="1"/>
  <c r="F304" i="1" s="1"/>
  <c r="G304" i="1"/>
  <c r="H304" i="1" s="1"/>
  <c r="I304" i="1"/>
  <c r="K304" i="1"/>
  <c r="R304" i="1" s="1"/>
  <c r="L304" i="1"/>
  <c r="M304" i="1" s="1"/>
  <c r="BF304" i="1" s="1"/>
  <c r="B305" i="1"/>
  <c r="C305" i="1" s="1"/>
  <c r="D305" i="1"/>
  <c r="E305" i="1"/>
  <c r="F305" i="1" s="1"/>
  <c r="G305" i="1"/>
  <c r="H305" i="1" s="1"/>
  <c r="I305" i="1"/>
  <c r="K305" i="1"/>
  <c r="L305" i="1"/>
  <c r="M305" i="1" s="1"/>
  <c r="BF305" i="1" s="1"/>
  <c r="B306" i="1"/>
  <c r="C306" i="1" s="1"/>
  <c r="D306" i="1"/>
  <c r="E306" i="1"/>
  <c r="F306" i="1" s="1"/>
  <c r="G306" i="1"/>
  <c r="H306" i="1" s="1"/>
  <c r="I306" i="1"/>
  <c r="K306" i="1"/>
  <c r="L306" i="1"/>
  <c r="M306" i="1" s="1"/>
  <c r="BF306" i="1" s="1"/>
  <c r="B307" i="1"/>
  <c r="C307" i="1" s="1"/>
  <c r="D307" i="1"/>
  <c r="E307" i="1"/>
  <c r="F307" i="1" s="1"/>
  <c r="G307" i="1"/>
  <c r="H307" i="1" s="1"/>
  <c r="I307" i="1"/>
  <c r="K307" i="1"/>
  <c r="L307" i="1"/>
  <c r="M307" i="1" s="1"/>
  <c r="BF307" i="1" s="1"/>
  <c r="B308" i="1"/>
  <c r="C308" i="1" s="1"/>
  <c r="D308" i="1"/>
  <c r="E308" i="1"/>
  <c r="F308" i="1" s="1"/>
  <c r="G308" i="1"/>
  <c r="H308" i="1" s="1"/>
  <c r="I308" i="1"/>
  <c r="K308" i="1"/>
  <c r="R308" i="1" s="1"/>
  <c r="L308" i="1"/>
  <c r="M308" i="1" s="1"/>
  <c r="BF308" i="1" s="1"/>
  <c r="B309" i="1"/>
  <c r="C309" i="1" s="1"/>
  <c r="D309" i="1"/>
  <c r="E309" i="1"/>
  <c r="F309" i="1" s="1"/>
  <c r="G309" i="1"/>
  <c r="H309" i="1" s="1"/>
  <c r="I309" i="1"/>
  <c r="K309" i="1"/>
  <c r="R309" i="1" s="1"/>
  <c r="L309" i="1"/>
  <c r="M309" i="1" s="1"/>
  <c r="BF309" i="1" s="1"/>
  <c r="B310" i="1"/>
  <c r="C310" i="1" s="1"/>
  <c r="D310" i="1"/>
  <c r="E310" i="1"/>
  <c r="F310" i="1" s="1"/>
  <c r="G310" i="1"/>
  <c r="H310" i="1" s="1"/>
  <c r="I310" i="1"/>
  <c r="K310" i="1"/>
  <c r="L310" i="1"/>
  <c r="M310" i="1" s="1"/>
  <c r="BF310" i="1" s="1"/>
  <c r="B311" i="1"/>
  <c r="C311" i="1" s="1"/>
  <c r="D311" i="1"/>
  <c r="E311" i="1"/>
  <c r="F311" i="1" s="1"/>
  <c r="G311" i="1"/>
  <c r="H311" i="1" s="1"/>
  <c r="I311" i="1"/>
  <c r="K311" i="1"/>
  <c r="L311" i="1"/>
  <c r="M311" i="1" s="1"/>
  <c r="BF311" i="1" s="1"/>
  <c r="B312" i="1"/>
  <c r="C312" i="1" s="1"/>
  <c r="D312" i="1"/>
  <c r="E312" i="1"/>
  <c r="F312" i="1" s="1"/>
  <c r="G312" i="1"/>
  <c r="H312" i="1" s="1"/>
  <c r="I312" i="1"/>
  <c r="K312" i="1"/>
  <c r="R312" i="1" s="1"/>
  <c r="L312" i="1"/>
  <c r="M312" i="1" s="1"/>
  <c r="B313" i="1"/>
  <c r="C313" i="1" s="1"/>
  <c r="D313" i="1"/>
  <c r="E313" i="1"/>
  <c r="F313" i="1" s="1"/>
  <c r="G313" i="1"/>
  <c r="H313" i="1" s="1"/>
  <c r="I313" i="1"/>
  <c r="K313" i="1"/>
  <c r="R313" i="1" s="1"/>
  <c r="L313" i="1"/>
  <c r="M313" i="1" s="1"/>
  <c r="B314" i="1"/>
  <c r="C314" i="1" s="1"/>
  <c r="D314" i="1"/>
  <c r="E314" i="1"/>
  <c r="F314" i="1" s="1"/>
  <c r="G314" i="1"/>
  <c r="H314" i="1" s="1"/>
  <c r="I314" i="1"/>
  <c r="K314" i="1"/>
  <c r="L314" i="1"/>
  <c r="M314" i="1" s="1"/>
  <c r="BF314" i="1" s="1"/>
  <c r="B315" i="1"/>
  <c r="C315" i="1" s="1"/>
  <c r="D315" i="1"/>
  <c r="E315" i="1"/>
  <c r="F315" i="1" s="1"/>
  <c r="G315" i="1"/>
  <c r="H315" i="1" s="1"/>
  <c r="I315" i="1"/>
  <c r="K315" i="1"/>
  <c r="L315" i="1"/>
  <c r="M315" i="1" s="1"/>
  <c r="BF315" i="1" s="1"/>
  <c r="B316" i="1"/>
  <c r="C316" i="1" s="1"/>
  <c r="D316" i="1"/>
  <c r="E316" i="1"/>
  <c r="F316" i="1" s="1"/>
  <c r="G316" i="1"/>
  <c r="H316" i="1" s="1"/>
  <c r="I316" i="1"/>
  <c r="K316" i="1"/>
  <c r="S316" i="1" s="1"/>
  <c r="L316" i="1"/>
  <c r="M316" i="1" s="1"/>
  <c r="BF316" i="1" s="1"/>
  <c r="B317" i="1"/>
  <c r="C317" i="1" s="1"/>
  <c r="D317" i="1"/>
  <c r="E317" i="1"/>
  <c r="F317" i="1" s="1"/>
  <c r="G317" i="1"/>
  <c r="H317" i="1" s="1"/>
  <c r="I317" i="1"/>
  <c r="K317" i="1"/>
  <c r="N317" i="1" s="1"/>
  <c r="L317" i="1"/>
  <c r="M317" i="1" s="1"/>
  <c r="BF317" i="1" s="1"/>
  <c r="B318" i="1"/>
  <c r="C318" i="1" s="1"/>
  <c r="D318" i="1"/>
  <c r="E318" i="1"/>
  <c r="F318" i="1" s="1"/>
  <c r="G318" i="1"/>
  <c r="H318" i="1" s="1"/>
  <c r="I318" i="1"/>
  <c r="K318" i="1"/>
  <c r="L318" i="1"/>
  <c r="M318" i="1" s="1"/>
  <c r="BF318" i="1" s="1"/>
  <c r="B319" i="1"/>
  <c r="C319" i="1" s="1"/>
  <c r="D319" i="1"/>
  <c r="E319" i="1"/>
  <c r="F319" i="1" s="1"/>
  <c r="G319" i="1"/>
  <c r="H319" i="1" s="1"/>
  <c r="I319" i="1"/>
  <c r="K319" i="1"/>
  <c r="S319" i="1" s="1"/>
  <c r="L319" i="1"/>
  <c r="M319" i="1" s="1"/>
  <c r="BF319" i="1" s="1"/>
  <c r="B320" i="1"/>
  <c r="C320" i="1" s="1"/>
  <c r="D320" i="1"/>
  <c r="E320" i="1"/>
  <c r="F320" i="1" s="1"/>
  <c r="G320" i="1"/>
  <c r="H320" i="1" s="1"/>
  <c r="I320" i="1"/>
  <c r="K320" i="1"/>
  <c r="R320" i="1" s="1"/>
  <c r="L320" i="1"/>
  <c r="M320" i="1" s="1"/>
  <c r="BF320" i="1" s="1"/>
  <c r="B321" i="1"/>
  <c r="C321" i="1" s="1"/>
  <c r="D321" i="1"/>
  <c r="E321" i="1"/>
  <c r="F321" i="1" s="1"/>
  <c r="G321" i="1"/>
  <c r="H321" i="1" s="1"/>
  <c r="I321" i="1"/>
  <c r="K321" i="1"/>
  <c r="R321" i="1" s="1"/>
  <c r="L321" i="1"/>
  <c r="M321" i="1" s="1"/>
  <c r="BF321" i="1" s="1"/>
  <c r="B322" i="1"/>
  <c r="C322" i="1" s="1"/>
  <c r="D322" i="1"/>
  <c r="E322" i="1"/>
  <c r="F322" i="1" s="1"/>
  <c r="G322" i="1"/>
  <c r="H322" i="1" s="1"/>
  <c r="I322" i="1"/>
  <c r="K322" i="1"/>
  <c r="R322" i="1" s="1"/>
  <c r="L322" i="1"/>
  <c r="M322" i="1" s="1"/>
  <c r="B323" i="1"/>
  <c r="C323" i="1" s="1"/>
  <c r="D323" i="1"/>
  <c r="E323" i="1"/>
  <c r="F323" i="1" s="1"/>
  <c r="G323" i="1"/>
  <c r="H323" i="1" s="1"/>
  <c r="I323" i="1"/>
  <c r="K323" i="1"/>
  <c r="L323" i="1"/>
  <c r="M323" i="1" s="1"/>
  <c r="BF323" i="1" s="1"/>
  <c r="B324" i="1"/>
  <c r="C324" i="1" s="1"/>
  <c r="D324" i="1"/>
  <c r="E324" i="1"/>
  <c r="F324" i="1" s="1"/>
  <c r="G324" i="1"/>
  <c r="H324" i="1" s="1"/>
  <c r="I324" i="1"/>
  <c r="K324" i="1"/>
  <c r="R324" i="1" s="1"/>
  <c r="L324" i="1"/>
  <c r="M324" i="1" s="1"/>
  <c r="BF324" i="1" s="1"/>
  <c r="B325" i="1"/>
  <c r="C325" i="1" s="1"/>
  <c r="D325" i="1"/>
  <c r="E325" i="1"/>
  <c r="F325" i="1" s="1"/>
  <c r="G325" i="1"/>
  <c r="H325" i="1" s="1"/>
  <c r="I325" i="1"/>
  <c r="K325" i="1"/>
  <c r="S325" i="1" s="1"/>
  <c r="L325" i="1"/>
  <c r="M325" i="1" s="1"/>
  <c r="BF325" i="1" s="1"/>
  <c r="B326" i="1"/>
  <c r="C326" i="1" s="1"/>
  <c r="D326" i="1"/>
  <c r="E326" i="1"/>
  <c r="F326" i="1" s="1"/>
  <c r="G326" i="1"/>
  <c r="H326" i="1" s="1"/>
  <c r="I326" i="1"/>
  <c r="K326" i="1"/>
  <c r="L326" i="1"/>
  <c r="M326" i="1" s="1"/>
  <c r="B327" i="1"/>
  <c r="C327" i="1" s="1"/>
  <c r="D327" i="1"/>
  <c r="E327" i="1"/>
  <c r="F327" i="1" s="1"/>
  <c r="G327" i="1"/>
  <c r="H327" i="1" s="1"/>
  <c r="I327" i="1"/>
  <c r="K327" i="1"/>
  <c r="R327" i="1" s="1"/>
  <c r="L327" i="1"/>
  <c r="M327" i="1" s="1"/>
  <c r="BF327" i="1" s="1"/>
  <c r="B328" i="1"/>
  <c r="C328" i="1" s="1"/>
  <c r="D328" i="1"/>
  <c r="E328" i="1"/>
  <c r="F328" i="1" s="1"/>
  <c r="G328" i="1"/>
  <c r="H328" i="1" s="1"/>
  <c r="I328" i="1"/>
  <c r="K328" i="1"/>
  <c r="N328" i="1" s="1"/>
  <c r="L328" i="1"/>
  <c r="M328" i="1" s="1"/>
  <c r="BF328" i="1" s="1"/>
  <c r="B329" i="1"/>
  <c r="C329" i="1" s="1"/>
  <c r="D329" i="1"/>
  <c r="E329" i="1"/>
  <c r="F329" i="1" s="1"/>
  <c r="G329" i="1"/>
  <c r="H329" i="1" s="1"/>
  <c r="I329" i="1"/>
  <c r="K329" i="1"/>
  <c r="L329" i="1"/>
  <c r="M329" i="1" s="1"/>
  <c r="BF329" i="1" s="1"/>
  <c r="B330" i="1"/>
  <c r="C330" i="1" s="1"/>
  <c r="D330" i="1"/>
  <c r="E330" i="1"/>
  <c r="F330" i="1" s="1"/>
  <c r="G330" i="1"/>
  <c r="H330" i="1" s="1"/>
  <c r="I330" i="1"/>
  <c r="K330" i="1"/>
  <c r="S330" i="1" s="1"/>
  <c r="L330" i="1"/>
  <c r="M330" i="1" s="1"/>
  <c r="BF330" i="1" s="1"/>
  <c r="B331" i="1"/>
  <c r="C331" i="1" s="1"/>
  <c r="D331" i="1"/>
  <c r="E331" i="1"/>
  <c r="F331" i="1" s="1"/>
  <c r="G331" i="1"/>
  <c r="H331" i="1" s="1"/>
  <c r="I331" i="1"/>
  <c r="K331" i="1"/>
  <c r="N331" i="1" s="1"/>
  <c r="L331" i="1"/>
  <c r="M331" i="1" s="1"/>
  <c r="BF331" i="1" s="1"/>
  <c r="B332" i="1"/>
  <c r="C332" i="1" s="1"/>
  <c r="D332" i="1"/>
  <c r="E332" i="1"/>
  <c r="F332" i="1" s="1"/>
  <c r="G332" i="1"/>
  <c r="H332" i="1" s="1"/>
  <c r="I332" i="1"/>
  <c r="K332" i="1"/>
  <c r="R332" i="1" s="1"/>
  <c r="L332" i="1"/>
  <c r="M332" i="1" s="1"/>
  <c r="BF332" i="1" s="1"/>
  <c r="B333" i="1"/>
  <c r="C333" i="1" s="1"/>
  <c r="D333" i="1"/>
  <c r="E333" i="1"/>
  <c r="F333" i="1" s="1"/>
  <c r="G333" i="1"/>
  <c r="H333" i="1" s="1"/>
  <c r="I333" i="1"/>
  <c r="K333" i="1"/>
  <c r="S333" i="1" s="1"/>
  <c r="L333" i="1"/>
  <c r="M333" i="1" s="1"/>
  <c r="BF333" i="1" s="1"/>
  <c r="B334" i="1"/>
  <c r="C334" i="1" s="1"/>
  <c r="D334" i="1"/>
  <c r="E334" i="1"/>
  <c r="F334" i="1" s="1"/>
  <c r="G334" i="1"/>
  <c r="H334" i="1" s="1"/>
  <c r="I334" i="1"/>
  <c r="K334" i="1"/>
  <c r="S334" i="1" s="1"/>
  <c r="L334" i="1"/>
  <c r="M334" i="1" s="1"/>
  <c r="B335" i="1"/>
  <c r="C335" i="1" s="1"/>
  <c r="D335" i="1"/>
  <c r="E335" i="1"/>
  <c r="F335" i="1" s="1"/>
  <c r="G335" i="1"/>
  <c r="H335" i="1" s="1"/>
  <c r="I335" i="1"/>
  <c r="K335" i="1"/>
  <c r="L335" i="1"/>
  <c r="M335" i="1" s="1"/>
  <c r="BF335" i="1" s="1"/>
  <c r="B336" i="1"/>
  <c r="C336" i="1" s="1"/>
  <c r="D336" i="1"/>
  <c r="E336" i="1"/>
  <c r="F336" i="1" s="1"/>
  <c r="G336" i="1"/>
  <c r="H336" i="1" s="1"/>
  <c r="I336" i="1"/>
  <c r="K336" i="1"/>
  <c r="R336" i="1" s="1"/>
  <c r="L336" i="1"/>
  <c r="M336" i="1" s="1"/>
  <c r="BF336" i="1" s="1"/>
  <c r="B337" i="1"/>
  <c r="C337" i="1" s="1"/>
  <c r="D337" i="1"/>
  <c r="E337" i="1"/>
  <c r="F337" i="1" s="1"/>
  <c r="G337" i="1"/>
  <c r="H337" i="1" s="1"/>
  <c r="I337" i="1"/>
  <c r="K337" i="1"/>
  <c r="S337" i="1" s="1"/>
  <c r="L337" i="1"/>
  <c r="M337" i="1" s="1"/>
  <c r="BF337" i="1" s="1"/>
  <c r="B338" i="1"/>
  <c r="C338" i="1" s="1"/>
  <c r="D338" i="1"/>
  <c r="E338" i="1"/>
  <c r="F338" i="1" s="1"/>
  <c r="G338" i="1"/>
  <c r="H338" i="1" s="1"/>
  <c r="I338" i="1"/>
  <c r="K338" i="1"/>
  <c r="R338" i="1" s="1"/>
  <c r="L338" i="1"/>
  <c r="M338" i="1" s="1"/>
  <c r="B339" i="1"/>
  <c r="C339" i="1" s="1"/>
  <c r="D339" i="1"/>
  <c r="E339" i="1"/>
  <c r="F339" i="1" s="1"/>
  <c r="G339" i="1"/>
  <c r="H339" i="1" s="1"/>
  <c r="I339" i="1"/>
  <c r="K339" i="1"/>
  <c r="S339" i="1" s="1"/>
  <c r="L339" i="1"/>
  <c r="M339" i="1" s="1"/>
  <c r="BF339" i="1" s="1"/>
  <c r="B340" i="1"/>
  <c r="C340" i="1" s="1"/>
  <c r="D340" i="1"/>
  <c r="E340" i="1"/>
  <c r="F340" i="1" s="1"/>
  <c r="G340" i="1"/>
  <c r="H340" i="1" s="1"/>
  <c r="I340" i="1"/>
  <c r="K340" i="1"/>
  <c r="L340" i="1"/>
  <c r="M340" i="1" s="1"/>
  <c r="BF340" i="1" s="1"/>
  <c r="B341" i="1"/>
  <c r="C341" i="1" s="1"/>
  <c r="D341" i="1"/>
  <c r="E341" i="1"/>
  <c r="F341" i="1" s="1"/>
  <c r="G341" i="1"/>
  <c r="H341" i="1" s="1"/>
  <c r="I341" i="1"/>
  <c r="K341" i="1"/>
  <c r="N341" i="1" s="1"/>
  <c r="L341" i="1"/>
  <c r="M341" i="1" s="1"/>
  <c r="BF341" i="1" s="1"/>
  <c r="B342" i="1"/>
  <c r="C342" i="1" s="1"/>
  <c r="D342" i="1"/>
  <c r="E342" i="1"/>
  <c r="F342" i="1" s="1"/>
  <c r="G342" i="1"/>
  <c r="H342" i="1" s="1"/>
  <c r="I342" i="1"/>
  <c r="K342" i="1"/>
  <c r="S342" i="1" s="1"/>
  <c r="L342" i="1"/>
  <c r="M342" i="1" s="1"/>
  <c r="B343" i="1"/>
  <c r="C343" i="1" s="1"/>
  <c r="D343" i="1"/>
  <c r="E343" i="1"/>
  <c r="F343" i="1" s="1"/>
  <c r="G343" i="1"/>
  <c r="H343" i="1" s="1"/>
  <c r="I343" i="1"/>
  <c r="K343" i="1"/>
  <c r="L343" i="1"/>
  <c r="M343" i="1" s="1"/>
  <c r="BF343" i="1" s="1"/>
  <c r="B344" i="1"/>
  <c r="C344" i="1" s="1"/>
  <c r="D344" i="1"/>
  <c r="E344" i="1"/>
  <c r="F344" i="1" s="1"/>
  <c r="G344" i="1"/>
  <c r="H344" i="1" s="1"/>
  <c r="I344" i="1"/>
  <c r="K344" i="1"/>
  <c r="S344" i="1" s="1"/>
  <c r="L344" i="1"/>
  <c r="M344" i="1" s="1"/>
  <c r="BF344" i="1" s="1"/>
  <c r="B345" i="1"/>
  <c r="C345" i="1" s="1"/>
  <c r="D345" i="1"/>
  <c r="E345" i="1"/>
  <c r="F345" i="1" s="1"/>
  <c r="G345" i="1"/>
  <c r="H345" i="1" s="1"/>
  <c r="I345" i="1"/>
  <c r="K345" i="1"/>
  <c r="N345" i="1" s="1"/>
  <c r="L345" i="1"/>
  <c r="M345" i="1" s="1"/>
  <c r="B346" i="1"/>
  <c r="C346" i="1" s="1"/>
  <c r="D346" i="1"/>
  <c r="E346" i="1"/>
  <c r="F346" i="1" s="1"/>
  <c r="G346" i="1"/>
  <c r="H346" i="1" s="1"/>
  <c r="I346" i="1"/>
  <c r="K346" i="1"/>
  <c r="N346" i="1" s="1"/>
  <c r="O346" i="1" s="1"/>
  <c r="L346" i="1"/>
  <c r="M346" i="1" s="1"/>
  <c r="B347" i="1"/>
  <c r="C347" i="1" s="1"/>
  <c r="D347" i="1"/>
  <c r="E347" i="1"/>
  <c r="F347" i="1" s="1"/>
  <c r="AO347" i="1" s="1"/>
  <c r="G347" i="1"/>
  <c r="H347" i="1" s="1"/>
  <c r="I347" i="1"/>
  <c r="K347" i="1"/>
  <c r="R347" i="1" s="1"/>
  <c r="L347" i="1"/>
  <c r="M347" i="1" s="1"/>
  <c r="BF347" i="1" s="1"/>
  <c r="B348" i="1"/>
  <c r="C348" i="1" s="1"/>
  <c r="D348" i="1"/>
  <c r="E348" i="1"/>
  <c r="F348" i="1" s="1"/>
  <c r="G348" i="1"/>
  <c r="H348" i="1" s="1"/>
  <c r="I348" i="1"/>
  <c r="K348" i="1"/>
  <c r="S348" i="1" s="1"/>
  <c r="L348" i="1"/>
  <c r="M348" i="1" s="1"/>
  <c r="B349" i="1"/>
  <c r="C349" i="1" s="1"/>
  <c r="D349" i="1"/>
  <c r="E349" i="1"/>
  <c r="F349" i="1" s="1"/>
  <c r="G349" i="1"/>
  <c r="H349" i="1" s="1"/>
  <c r="I349" i="1"/>
  <c r="K349" i="1"/>
  <c r="R349" i="1" s="1"/>
  <c r="L349" i="1"/>
  <c r="M349" i="1" s="1"/>
  <c r="BF349" i="1" s="1"/>
  <c r="B350" i="1"/>
  <c r="C350" i="1" s="1"/>
  <c r="D350" i="1"/>
  <c r="E350" i="1"/>
  <c r="F350" i="1" s="1"/>
  <c r="G350" i="1"/>
  <c r="H350" i="1" s="1"/>
  <c r="I350" i="1"/>
  <c r="K350" i="1"/>
  <c r="R350" i="1" s="1"/>
  <c r="L350" i="1"/>
  <c r="M350" i="1" s="1"/>
  <c r="BF350" i="1" s="1"/>
  <c r="B351" i="1"/>
  <c r="C351" i="1" s="1"/>
  <c r="D351" i="1"/>
  <c r="E351" i="1"/>
  <c r="F351" i="1" s="1"/>
  <c r="G351" i="1"/>
  <c r="H351" i="1" s="1"/>
  <c r="I351" i="1"/>
  <c r="K351" i="1"/>
  <c r="R351" i="1" s="1"/>
  <c r="L351" i="1"/>
  <c r="M351" i="1" s="1"/>
  <c r="BF351" i="1" s="1"/>
  <c r="B352" i="1"/>
  <c r="C352" i="1" s="1"/>
  <c r="D352" i="1"/>
  <c r="E352" i="1"/>
  <c r="F352" i="1" s="1"/>
  <c r="G352" i="1"/>
  <c r="H352" i="1" s="1"/>
  <c r="I352" i="1"/>
  <c r="K352" i="1"/>
  <c r="N352" i="1" s="1"/>
  <c r="O352" i="1" s="1"/>
  <c r="L352" i="1"/>
  <c r="M352" i="1" s="1"/>
  <c r="BF352" i="1" s="1"/>
  <c r="B353" i="1"/>
  <c r="C353" i="1" s="1"/>
  <c r="D353" i="1"/>
  <c r="E353" i="1"/>
  <c r="F353" i="1" s="1"/>
  <c r="G353" i="1"/>
  <c r="H353" i="1" s="1"/>
  <c r="I353" i="1"/>
  <c r="K353" i="1"/>
  <c r="N353" i="1" s="1"/>
  <c r="O353" i="1" s="1"/>
  <c r="L353" i="1"/>
  <c r="M353" i="1" s="1"/>
  <c r="BF353" i="1" s="1"/>
  <c r="B354" i="1"/>
  <c r="C354" i="1" s="1"/>
  <c r="D354" i="1"/>
  <c r="E354" i="1"/>
  <c r="F354" i="1" s="1"/>
  <c r="G354" i="1"/>
  <c r="H354" i="1" s="1"/>
  <c r="I354" i="1"/>
  <c r="K354" i="1"/>
  <c r="R354" i="1" s="1"/>
  <c r="L354" i="1"/>
  <c r="M354" i="1" s="1"/>
  <c r="BF354" i="1" s="1"/>
  <c r="B355" i="1"/>
  <c r="C355" i="1" s="1"/>
  <c r="D355" i="1"/>
  <c r="E355" i="1"/>
  <c r="F355" i="1" s="1"/>
  <c r="G355" i="1"/>
  <c r="H355" i="1" s="1"/>
  <c r="I355" i="1"/>
  <c r="K355" i="1"/>
  <c r="N355" i="1" s="1"/>
  <c r="O355" i="1" s="1"/>
  <c r="L355" i="1"/>
  <c r="M355" i="1" s="1"/>
  <c r="BF355" i="1" s="1"/>
  <c r="B356" i="1"/>
  <c r="C356" i="1" s="1"/>
  <c r="D356" i="1"/>
  <c r="E356" i="1"/>
  <c r="F356" i="1" s="1"/>
  <c r="G356" i="1"/>
  <c r="H356" i="1" s="1"/>
  <c r="I356" i="1"/>
  <c r="K356" i="1"/>
  <c r="L356" i="1"/>
  <c r="M356" i="1" s="1"/>
  <c r="BF356" i="1" s="1"/>
  <c r="B357" i="1"/>
  <c r="C357" i="1" s="1"/>
  <c r="D357" i="1"/>
  <c r="E357" i="1"/>
  <c r="F357" i="1" s="1"/>
  <c r="G357" i="1"/>
  <c r="H357" i="1" s="1"/>
  <c r="I357" i="1"/>
  <c r="K357" i="1"/>
  <c r="R357" i="1" s="1"/>
  <c r="L357" i="1"/>
  <c r="M357" i="1" s="1"/>
  <c r="BF357" i="1" s="1"/>
  <c r="B358" i="1"/>
  <c r="C358" i="1" s="1"/>
  <c r="D358" i="1"/>
  <c r="E358" i="1"/>
  <c r="F358" i="1" s="1"/>
  <c r="G358" i="1"/>
  <c r="H358" i="1" s="1"/>
  <c r="I358" i="1"/>
  <c r="K358" i="1"/>
  <c r="L358" i="1"/>
  <c r="M358" i="1" s="1"/>
  <c r="BF358" i="1" s="1"/>
  <c r="B359" i="1"/>
  <c r="C359" i="1" s="1"/>
  <c r="D359" i="1"/>
  <c r="E359" i="1"/>
  <c r="F359" i="1" s="1"/>
  <c r="G359" i="1"/>
  <c r="H359" i="1" s="1"/>
  <c r="I359" i="1"/>
  <c r="K359" i="1"/>
  <c r="L359" i="1"/>
  <c r="M359" i="1" s="1"/>
  <c r="BF359" i="1" s="1"/>
  <c r="B360" i="1"/>
  <c r="C360" i="1" s="1"/>
  <c r="D360" i="1"/>
  <c r="E360" i="1"/>
  <c r="F360" i="1" s="1"/>
  <c r="G360" i="1"/>
  <c r="H360" i="1" s="1"/>
  <c r="I360" i="1"/>
  <c r="K360" i="1"/>
  <c r="R360" i="1" s="1"/>
  <c r="L360" i="1"/>
  <c r="M360" i="1" s="1"/>
  <c r="BF360" i="1" s="1"/>
  <c r="B361" i="1"/>
  <c r="C361" i="1" s="1"/>
  <c r="D361" i="1"/>
  <c r="E361" i="1"/>
  <c r="F361" i="1" s="1"/>
  <c r="G361" i="1"/>
  <c r="H361" i="1" s="1"/>
  <c r="I361" i="1"/>
  <c r="K361" i="1"/>
  <c r="N361" i="1" s="1"/>
  <c r="O361" i="1" s="1"/>
  <c r="L361" i="1"/>
  <c r="M361" i="1" s="1"/>
  <c r="BF361" i="1" s="1"/>
  <c r="B362" i="1"/>
  <c r="C362" i="1" s="1"/>
  <c r="D362" i="1"/>
  <c r="E362" i="1"/>
  <c r="F362" i="1" s="1"/>
  <c r="G362" i="1"/>
  <c r="H362" i="1" s="1"/>
  <c r="I362" i="1"/>
  <c r="K362" i="1"/>
  <c r="S362" i="1" s="1"/>
  <c r="L362" i="1"/>
  <c r="M362" i="1" s="1"/>
  <c r="BF362" i="1" s="1"/>
  <c r="B363" i="1"/>
  <c r="C363" i="1" s="1"/>
  <c r="D363" i="1"/>
  <c r="E363" i="1"/>
  <c r="F363" i="1" s="1"/>
  <c r="G363" i="1"/>
  <c r="H363" i="1" s="1"/>
  <c r="I363" i="1"/>
  <c r="K363" i="1"/>
  <c r="S363" i="1" s="1"/>
  <c r="L363" i="1"/>
  <c r="M363" i="1" s="1"/>
  <c r="BF363" i="1" s="1"/>
  <c r="B364" i="1"/>
  <c r="C364" i="1" s="1"/>
  <c r="D364" i="1"/>
  <c r="E364" i="1"/>
  <c r="F364" i="1" s="1"/>
  <c r="G364" i="1"/>
  <c r="H364" i="1" s="1"/>
  <c r="I364" i="1"/>
  <c r="K364" i="1"/>
  <c r="N364" i="1" s="1"/>
  <c r="L364" i="1"/>
  <c r="M364" i="1" s="1"/>
  <c r="BF364" i="1" s="1"/>
  <c r="B365" i="1"/>
  <c r="C365" i="1" s="1"/>
  <c r="D365" i="1"/>
  <c r="E365" i="1"/>
  <c r="F365" i="1" s="1"/>
  <c r="G365" i="1"/>
  <c r="H365" i="1" s="1"/>
  <c r="I365" i="1"/>
  <c r="K365" i="1"/>
  <c r="R365" i="1" s="1"/>
  <c r="L365" i="1"/>
  <c r="M365" i="1" s="1"/>
  <c r="BF365" i="1" s="1"/>
  <c r="B366" i="1"/>
  <c r="C366" i="1" s="1"/>
  <c r="D366" i="1"/>
  <c r="E366" i="1"/>
  <c r="F366" i="1" s="1"/>
  <c r="G366" i="1"/>
  <c r="H366" i="1" s="1"/>
  <c r="I366" i="1"/>
  <c r="K366" i="1"/>
  <c r="R366" i="1" s="1"/>
  <c r="L366" i="1"/>
  <c r="M366" i="1" s="1"/>
  <c r="BF366" i="1" s="1"/>
  <c r="B367" i="1"/>
  <c r="C367" i="1" s="1"/>
  <c r="D367" i="1"/>
  <c r="E367" i="1"/>
  <c r="F367" i="1" s="1"/>
  <c r="G367" i="1"/>
  <c r="H367" i="1" s="1"/>
  <c r="I367" i="1"/>
  <c r="K367" i="1"/>
  <c r="R367" i="1" s="1"/>
  <c r="L367" i="1"/>
  <c r="M367" i="1" s="1"/>
  <c r="BF367" i="1" s="1"/>
  <c r="B368" i="1"/>
  <c r="C368" i="1" s="1"/>
  <c r="D368" i="1"/>
  <c r="E368" i="1"/>
  <c r="F368" i="1" s="1"/>
  <c r="G368" i="1"/>
  <c r="H368" i="1" s="1"/>
  <c r="I368" i="1"/>
  <c r="K368" i="1"/>
  <c r="S368" i="1" s="1"/>
  <c r="L368" i="1"/>
  <c r="M368" i="1" s="1"/>
  <c r="B369" i="1"/>
  <c r="C369" i="1" s="1"/>
  <c r="D369" i="1"/>
  <c r="E369" i="1"/>
  <c r="F369" i="1" s="1"/>
  <c r="G369" i="1"/>
  <c r="H369" i="1" s="1"/>
  <c r="I369" i="1"/>
  <c r="K369" i="1"/>
  <c r="N369" i="1" s="1"/>
  <c r="O369" i="1" s="1"/>
  <c r="L369" i="1"/>
  <c r="M369" i="1" s="1"/>
  <c r="BF369" i="1" s="1"/>
  <c r="B370" i="1"/>
  <c r="C370" i="1" s="1"/>
  <c r="D370" i="1"/>
  <c r="E370" i="1"/>
  <c r="F370" i="1" s="1"/>
  <c r="G370" i="1"/>
  <c r="H370" i="1" s="1"/>
  <c r="I370" i="1"/>
  <c r="K370" i="1"/>
  <c r="S370" i="1" s="1"/>
  <c r="L370" i="1"/>
  <c r="M370" i="1" s="1"/>
  <c r="B371" i="1"/>
  <c r="C371" i="1" s="1"/>
  <c r="D371" i="1"/>
  <c r="E371" i="1"/>
  <c r="F371" i="1" s="1"/>
  <c r="G371" i="1"/>
  <c r="H371" i="1" s="1"/>
  <c r="I371" i="1"/>
  <c r="K371" i="1"/>
  <c r="L371" i="1"/>
  <c r="M371" i="1" s="1"/>
  <c r="BF371" i="1" s="1"/>
  <c r="B372" i="1"/>
  <c r="C372" i="1" s="1"/>
  <c r="D372" i="1"/>
  <c r="E372" i="1"/>
  <c r="F372" i="1" s="1"/>
  <c r="G372" i="1"/>
  <c r="H372" i="1" s="1"/>
  <c r="I372" i="1"/>
  <c r="K372" i="1"/>
  <c r="N372" i="1" s="1"/>
  <c r="L372" i="1"/>
  <c r="M372" i="1" s="1"/>
  <c r="BF372" i="1" s="1"/>
  <c r="B373" i="1"/>
  <c r="C373" i="1" s="1"/>
  <c r="D373" i="1"/>
  <c r="E373" i="1"/>
  <c r="F373" i="1" s="1"/>
  <c r="G373" i="1"/>
  <c r="H373" i="1" s="1"/>
  <c r="I373" i="1"/>
  <c r="K373" i="1"/>
  <c r="R373" i="1" s="1"/>
  <c r="L373" i="1"/>
  <c r="M373" i="1" s="1"/>
  <c r="BF373" i="1" s="1"/>
  <c r="B374" i="1"/>
  <c r="C374" i="1" s="1"/>
  <c r="D374" i="1"/>
  <c r="E374" i="1"/>
  <c r="F374" i="1" s="1"/>
  <c r="G374" i="1"/>
  <c r="H374" i="1" s="1"/>
  <c r="I374" i="1"/>
  <c r="K374" i="1"/>
  <c r="R374" i="1" s="1"/>
  <c r="L374" i="1"/>
  <c r="M374" i="1" s="1"/>
  <c r="BF374" i="1" s="1"/>
  <c r="B375" i="1"/>
  <c r="C375" i="1" s="1"/>
  <c r="D375" i="1"/>
  <c r="E375" i="1"/>
  <c r="F375" i="1" s="1"/>
  <c r="G375" i="1"/>
  <c r="H375" i="1" s="1"/>
  <c r="I375" i="1"/>
  <c r="K375" i="1"/>
  <c r="R375" i="1" s="1"/>
  <c r="L375" i="1"/>
  <c r="M375" i="1" s="1"/>
  <c r="BF375" i="1" s="1"/>
  <c r="B376" i="1"/>
  <c r="C376" i="1" s="1"/>
  <c r="D376" i="1"/>
  <c r="E376" i="1"/>
  <c r="F376" i="1" s="1"/>
  <c r="G376" i="1"/>
  <c r="H376" i="1" s="1"/>
  <c r="I376" i="1"/>
  <c r="K376" i="1"/>
  <c r="N376" i="1" s="1"/>
  <c r="L376" i="1"/>
  <c r="M376" i="1" s="1"/>
  <c r="B377" i="1"/>
  <c r="C377" i="1" s="1"/>
  <c r="D377" i="1"/>
  <c r="E377" i="1"/>
  <c r="F377" i="1" s="1"/>
  <c r="G377" i="1"/>
  <c r="H377" i="1" s="1"/>
  <c r="I377" i="1"/>
  <c r="K377" i="1"/>
  <c r="N377" i="1" s="1"/>
  <c r="L377" i="1"/>
  <c r="M377" i="1" s="1"/>
  <c r="BF377" i="1" s="1"/>
  <c r="B378" i="1"/>
  <c r="C378" i="1" s="1"/>
  <c r="D378" i="1"/>
  <c r="E378" i="1"/>
  <c r="F378" i="1" s="1"/>
  <c r="G378" i="1"/>
  <c r="H378" i="1" s="1"/>
  <c r="I378" i="1"/>
  <c r="K378" i="1"/>
  <c r="N378" i="1" s="1"/>
  <c r="O378" i="1" s="1"/>
  <c r="L378" i="1"/>
  <c r="M378" i="1" s="1"/>
  <c r="B379" i="1"/>
  <c r="C379" i="1" s="1"/>
  <c r="D379" i="1"/>
  <c r="E379" i="1"/>
  <c r="F379" i="1" s="1"/>
  <c r="G379" i="1"/>
  <c r="H379" i="1" s="1"/>
  <c r="I379" i="1"/>
  <c r="K379" i="1"/>
  <c r="R379" i="1" s="1"/>
  <c r="L379" i="1"/>
  <c r="M379" i="1" s="1"/>
  <c r="BF379" i="1" s="1"/>
  <c r="B380" i="1"/>
  <c r="C380" i="1" s="1"/>
  <c r="D380" i="1"/>
  <c r="E380" i="1"/>
  <c r="F380" i="1" s="1"/>
  <c r="G380" i="1"/>
  <c r="H380" i="1" s="1"/>
  <c r="I380" i="1"/>
  <c r="K380" i="1"/>
  <c r="N380" i="1" s="1"/>
  <c r="L380" i="1"/>
  <c r="M380" i="1" s="1"/>
  <c r="BF380" i="1" s="1"/>
  <c r="B381" i="1"/>
  <c r="C381" i="1" s="1"/>
  <c r="D381" i="1"/>
  <c r="E381" i="1"/>
  <c r="F381" i="1" s="1"/>
  <c r="G381" i="1"/>
  <c r="H381" i="1" s="1"/>
  <c r="I381" i="1"/>
  <c r="K381" i="1"/>
  <c r="R381" i="1" s="1"/>
  <c r="L381" i="1"/>
  <c r="M381" i="1" s="1"/>
  <c r="BF381" i="1" s="1"/>
  <c r="B382" i="1"/>
  <c r="C382" i="1" s="1"/>
  <c r="D382" i="1"/>
  <c r="E382" i="1"/>
  <c r="F382" i="1" s="1"/>
  <c r="G382" i="1"/>
  <c r="H382" i="1" s="1"/>
  <c r="I382" i="1"/>
  <c r="K382" i="1"/>
  <c r="L382" i="1"/>
  <c r="M382" i="1" s="1"/>
  <c r="B383" i="1"/>
  <c r="C383" i="1" s="1"/>
  <c r="D383" i="1"/>
  <c r="E383" i="1"/>
  <c r="F383" i="1" s="1"/>
  <c r="G383" i="1"/>
  <c r="H383" i="1" s="1"/>
  <c r="I383" i="1"/>
  <c r="K383" i="1"/>
  <c r="R383" i="1" s="1"/>
  <c r="L383" i="1"/>
  <c r="M383" i="1" s="1"/>
  <c r="BF383" i="1" s="1"/>
  <c r="B384" i="1"/>
  <c r="C384" i="1" s="1"/>
  <c r="D384" i="1"/>
  <c r="E384" i="1"/>
  <c r="F384" i="1" s="1"/>
  <c r="G384" i="1"/>
  <c r="H384" i="1" s="1"/>
  <c r="I384" i="1"/>
  <c r="K384" i="1"/>
  <c r="N384" i="1" s="1"/>
  <c r="O384" i="1" s="1"/>
  <c r="L384" i="1"/>
  <c r="M384" i="1" s="1"/>
  <c r="BF384" i="1" s="1"/>
  <c r="B385" i="1"/>
  <c r="C385" i="1" s="1"/>
  <c r="D385" i="1"/>
  <c r="E385" i="1"/>
  <c r="F385" i="1" s="1"/>
  <c r="G385" i="1"/>
  <c r="H385" i="1" s="1"/>
  <c r="I385" i="1"/>
  <c r="K385" i="1"/>
  <c r="N385" i="1" s="1"/>
  <c r="O385" i="1" s="1"/>
  <c r="L385" i="1"/>
  <c r="M385" i="1" s="1"/>
  <c r="BF385" i="1" s="1"/>
  <c r="B386" i="1"/>
  <c r="C386" i="1" s="1"/>
  <c r="D386" i="1"/>
  <c r="E386" i="1"/>
  <c r="F386" i="1" s="1"/>
  <c r="G386" i="1"/>
  <c r="H386" i="1" s="1"/>
  <c r="I386" i="1"/>
  <c r="K386" i="1"/>
  <c r="N386" i="1" s="1"/>
  <c r="L386" i="1"/>
  <c r="M386" i="1" s="1"/>
  <c r="BF386" i="1" s="1"/>
  <c r="B387" i="1"/>
  <c r="C387" i="1" s="1"/>
  <c r="D387" i="1"/>
  <c r="E387" i="1"/>
  <c r="F387" i="1" s="1"/>
  <c r="G387" i="1"/>
  <c r="H387" i="1" s="1"/>
  <c r="I387" i="1"/>
  <c r="K387" i="1"/>
  <c r="N387" i="1" s="1"/>
  <c r="L387" i="1"/>
  <c r="M387" i="1" s="1"/>
  <c r="BF387" i="1" s="1"/>
  <c r="B388" i="1"/>
  <c r="C388" i="1" s="1"/>
  <c r="D388" i="1"/>
  <c r="E388" i="1"/>
  <c r="F388" i="1" s="1"/>
  <c r="G388" i="1"/>
  <c r="H388" i="1" s="1"/>
  <c r="I388" i="1"/>
  <c r="K388" i="1"/>
  <c r="N388" i="1" s="1"/>
  <c r="O388" i="1" s="1"/>
  <c r="L388" i="1"/>
  <c r="M388" i="1" s="1"/>
  <c r="BF388" i="1" s="1"/>
  <c r="B389" i="1"/>
  <c r="C389" i="1" s="1"/>
  <c r="D389" i="1"/>
  <c r="E389" i="1"/>
  <c r="F389" i="1" s="1"/>
  <c r="G389" i="1"/>
  <c r="H389" i="1" s="1"/>
  <c r="I389" i="1"/>
  <c r="K389" i="1"/>
  <c r="L389" i="1"/>
  <c r="M389" i="1" s="1"/>
  <c r="BF389" i="1" s="1"/>
  <c r="B390" i="1"/>
  <c r="C390" i="1" s="1"/>
  <c r="D390" i="1"/>
  <c r="E390" i="1"/>
  <c r="F390" i="1" s="1"/>
  <c r="G390" i="1"/>
  <c r="H390" i="1" s="1"/>
  <c r="I390" i="1"/>
  <c r="K390" i="1"/>
  <c r="N390" i="1" s="1"/>
  <c r="O390" i="1" s="1"/>
  <c r="L390" i="1"/>
  <c r="M390" i="1" s="1"/>
  <c r="BF390" i="1" s="1"/>
  <c r="B391" i="1"/>
  <c r="C391" i="1" s="1"/>
  <c r="D391" i="1"/>
  <c r="E391" i="1"/>
  <c r="F391" i="1" s="1"/>
  <c r="G391" i="1"/>
  <c r="H391" i="1" s="1"/>
  <c r="I391" i="1"/>
  <c r="K391" i="1"/>
  <c r="N391" i="1" s="1"/>
  <c r="L391" i="1"/>
  <c r="M391" i="1" s="1"/>
  <c r="BF391" i="1" s="1"/>
  <c r="B392" i="1"/>
  <c r="C392" i="1" s="1"/>
  <c r="D392" i="1"/>
  <c r="E392" i="1"/>
  <c r="F392" i="1" s="1"/>
  <c r="G392" i="1"/>
  <c r="H392" i="1" s="1"/>
  <c r="I392" i="1"/>
  <c r="K392" i="1"/>
  <c r="R392" i="1" s="1"/>
  <c r="L392" i="1"/>
  <c r="M392" i="1" s="1"/>
  <c r="BF392" i="1" s="1"/>
  <c r="B393" i="1"/>
  <c r="C393" i="1" s="1"/>
  <c r="X393" i="1" s="1"/>
  <c r="D393" i="1"/>
  <c r="E393" i="1"/>
  <c r="F393" i="1" s="1"/>
  <c r="G393" i="1"/>
  <c r="H393" i="1" s="1"/>
  <c r="I393" i="1"/>
  <c r="K393" i="1"/>
  <c r="N393" i="1" s="1"/>
  <c r="O393" i="1" s="1"/>
  <c r="L393" i="1"/>
  <c r="M393" i="1" s="1"/>
  <c r="BF393" i="1" s="1"/>
  <c r="B394" i="1"/>
  <c r="C394" i="1" s="1"/>
  <c r="D394" i="1"/>
  <c r="E394" i="1"/>
  <c r="F394" i="1" s="1"/>
  <c r="G394" i="1"/>
  <c r="H394" i="1" s="1"/>
  <c r="I394" i="1"/>
  <c r="K394" i="1"/>
  <c r="L394" i="1"/>
  <c r="M394" i="1" s="1"/>
  <c r="BF394" i="1" s="1"/>
  <c r="B395" i="1"/>
  <c r="C395" i="1" s="1"/>
  <c r="D395" i="1"/>
  <c r="E395" i="1"/>
  <c r="F395" i="1" s="1"/>
  <c r="AO395" i="1" s="1"/>
  <c r="G395" i="1"/>
  <c r="H395" i="1" s="1"/>
  <c r="I395" i="1"/>
  <c r="K395" i="1"/>
  <c r="N395" i="1" s="1"/>
  <c r="O395" i="1" s="1"/>
  <c r="BB395" i="1" s="1"/>
  <c r="BC395" i="1" s="1"/>
  <c r="L395" i="1"/>
  <c r="M395" i="1" s="1"/>
  <c r="BF395" i="1" s="1"/>
  <c r="B396" i="1"/>
  <c r="C396" i="1" s="1"/>
  <c r="D396" i="1"/>
  <c r="E396" i="1"/>
  <c r="F396" i="1" s="1"/>
  <c r="G396" i="1"/>
  <c r="H396" i="1" s="1"/>
  <c r="I396" i="1"/>
  <c r="K396" i="1"/>
  <c r="N396" i="1" s="1"/>
  <c r="O396" i="1" s="1"/>
  <c r="L396" i="1"/>
  <c r="M396" i="1" s="1"/>
  <c r="B397" i="1"/>
  <c r="C397" i="1" s="1"/>
  <c r="D397" i="1"/>
  <c r="E397" i="1"/>
  <c r="F397" i="1" s="1"/>
  <c r="G397" i="1"/>
  <c r="H397" i="1" s="1"/>
  <c r="I397" i="1"/>
  <c r="K397" i="1"/>
  <c r="R397" i="1" s="1"/>
  <c r="L397" i="1"/>
  <c r="M397" i="1" s="1"/>
  <c r="BF397" i="1" s="1"/>
  <c r="B398" i="1"/>
  <c r="C398" i="1" s="1"/>
  <c r="D398" i="1"/>
  <c r="E398" i="1"/>
  <c r="F398" i="1" s="1"/>
  <c r="G398" i="1"/>
  <c r="H398" i="1" s="1"/>
  <c r="I398" i="1"/>
  <c r="K398" i="1"/>
  <c r="N398" i="1" s="1"/>
  <c r="L398" i="1"/>
  <c r="M398" i="1" s="1"/>
  <c r="BF398" i="1" s="1"/>
  <c r="B399" i="1"/>
  <c r="C399" i="1" s="1"/>
  <c r="D399" i="1"/>
  <c r="E399" i="1"/>
  <c r="F399" i="1" s="1"/>
  <c r="G399" i="1"/>
  <c r="H399" i="1" s="1"/>
  <c r="I399" i="1"/>
  <c r="K399" i="1"/>
  <c r="N399" i="1" s="1"/>
  <c r="L399" i="1"/>
  <c r="M399" i="1" s="1"/>
  <c r="BF399" i="1" s="1"/>
  <c r="B400" i="1"/>
  <c r="C400" i="1" s="1"/>
  <c r="D400" i="1"/>
  <c r="E400" i="1"/>
  <c r="F400" i="1" s="1"/>
  <c r="G400" i="1"/>
  <c r="H400" i="1" s="1"/>
  <c r="I400" i="1"/>
  <c r="K400" i="1"/>
  <c r="N400" i="1" s="1"/>
  <c r="L400" i="1"/>
  <c r="M400" i="1" s="1"/>
  <c r="B401" i="1"/>
  <c r="C401" i="1" s="1"/>
  <c r="X401" i="1" s="1"/>
  <c r="D401" i="1"/>
  <c r="E401" i="1"/>
  <c r="F401" i="1" s="1"/>
  <c r="G401" i="1"/>
  <c r="H401" i="1" s="1"/>
  <c r="I401" i="1"/>
  <c r="K401" i="1"/>
  <c r="N401" i="1" s="1"/>
  <c r="O401" i="1" s="1"/>
  <c r="L401" i="1"/>
  <c r="M401" i="1" s="1"/>
  <c r="B402" i="1"/>
  <c r="C402" i="1" s="1"/>
  <c r="D402" i="1"/>
  <c r="E402" i="1"/>
  <c r="F402" i="1" s="1"/>
  <c r="G402" i="1"/>
  <c r="H402" i="1" s="1"/>
  <c r="I402" i="1"/>
  <c r="K402" i="1"/>
  <c r="L402" i="1"/>
  <c r="M402" i="1" s="1"/>
  <c r="BF402" i="1" s="1"/>
  <c r="B403" i="1"/>
  <c r="C403" i="1" s="1"/>
  <c r="D403" i="1"/>
  <c r="E403" i="1"/>
  <c r="F403" i="1" s="1"/>
  <c r="G403" i="1"/>
  <c r="H403" i="1" s="1"/>
  <c r="I403" i="1"/>
  <c r="K403" i="1"/>
  <c r="N403" i="1" s="1"/>
  <c r="O403" i="1" s="1"/>
  <c r="BB403" i="1" s="1"/>
  <c r="BC403" i="1" s="1"/>
  <c r="L403" i="1"/>
  <c r="M403" i="1" s="1"/>
  <c r="BF403" i="1" s="1"/>
  <c r="B404" i="1"/>
  <c r="C404" i="1" s="1"/>
  <c r="D404" i="1"/>
  <c r="E404" i="1"/>
  <c r="F404" i="1" s="1"/>
  <c r="G404" i="1"/>
  <c r="H404" i="1" s="1"/>
  <c r="I404" i="1"/>
  <c r="K404" i="1"/>
  <c r="N404" i="1" s="1"/>
  <c r="O404" i="1" s="1"/>
  <c r="L404" i="1"/>
  <c r="M404" i="1" s="1"/>
  <c r="BF404" i="1" s="1"/>
  <c r="B405" i="1"/>
  <c r="C405" i="1" s="1"/>
  <c r="D405" i="1"/>
  <c r="E405" i="1"/>
  <c r="F405" i="1" s="1"/>
  <c r="G405" i="1"/>
  <c r="H405" i="1" s="1"/>
  <c r="I405" i="1"/>
  <c r="K405" i="1"/>
  <c r="R405" i="1" s="1"/>
  <c r="L405" i="1"/>
  <c r="M405" i="1" s="1"/>
  <c r="BF405" i="1" s="1"/>
  <c r="B406" i="1"/>
  <c r="C406" i="1" s="1"/>
  <c r="D406" i="1"/>
  <c r="E406" i="1"/>
  <c r="F406" i="1" s="1"/>
  <c r="G406" i="1"/>
  <c r="H406" i="1" s="1"/>
  <c r="I406" i="1"/>
  <c r="K406" i="1"/>
  <c r="N406" i="1" s="1"/>
  <c r="L406" i="1"/>
  <c r="M406" i="1" s="1"/>
  <c r="BF406" i="1" s="1"/>
  <c r="B407" i="1"/>
  <c r="C407" i="1" s="1"/>
  <c r="D407" i="1"/>
  <c r="E407" i="1"/>
  <c r="F407" i="1" s="1"/>
  <c r="G407" i="1"/>
  <c r="H407" i="1" s="1"/>
  <c r="I407" i="1"/>
  <c r="K407" i="1"/>
  <c r="R407" i="1" s="1"/>
  <c r="L407" i="1"/>
  <c r="M407" i="1" s="1"/>
  <c r="BF407" i="1" s="1"/>
  <c r="B408" i="1"/>
  <c r="C408" i="1" s="1"/>
  <c r="D408" i="1"/>
  <c r="E408" i="1"/>
  <c r="F408" i="1" s="1"/>
  <c r="G408" i="1"/>
  <c r="H408" i="1" s="1"/>
  <c r="I408" i="1"/>
  <c r="K408" i="1"/>
  <c r="L408" i="1"/>
  <c r="M408" i="1" s="1"/>
  <c r="BF408" i="1" s="1"/>
  <c r="B409" i="1"/>
  <c r="C409" i="1" s="1"/>
  <c r="X409" i="1" s="1"/>
  <c r="D409" i="1"/>
  <c r="E409" i="1"/>
  <c r="F409" i="1" s="1"/>
  <c r="G409" i="1"/>
  <c r="H409" i="1" s="1"/>
  <c r="I409" i="1"/>
  <c r="K409" i="1"/>
  <c r="L409" i="1"/>
  <c r="M409" i="1" s="1"/>
  <c r="BF409" i="1" s="1"/>
  <c r="B410" i="1"/>
  <c r="C410" i="1" s="1"/>
  <c r="D410" i="1"/>
  <c r="E410" i="1"/>
  <c r="F410" i="1" s="1"/>
  <c r="G410" i="1"/>
  <c r="H410" i="1" s="1"/>
  <c r="I410" i="1"/>
  <c r="K410" i="1"/>
  <c r="L410" i="1"/>
  <c r="M410" i="1" s="1"/>
  <c r="BF410" i="1" s="1"/>
  <c r="B411" i="1"/>
  <c r="C411" i="1" s="1"/>
  <c r="D411" i="1"/>
  <c r="E411" i="1"/>
  <c r="F411" i="1" s="1"/>
  <c r="AO411" i="1" s="1"/>
  <c r="G411" i="1"/>
  <c r="H411" i="1" s="1"/>
  <c r="I411" i="1"/>
  <c r="K411" i="1"/>
  <c r="L411" i="1"/>
  <c r="M411" i="1" s="1"/>
  <c r="BF411" i="1" s="1"/>
  <c r="B412" i="1"/>
  <c r="C412" i="1" s="1"/>
  <c r="D412" i="1"/>
  <c r="E412" i="1"/>
  <c r="F412" i="1" s="1"/>
  <c r="G412" i="1"/>
  <c r="H412" i="1" s="1"/>
  <c r="I412" i="1"/>
  <c r="K412" i="1"/>
  <c r="N412" i="1" s="1"/>
  <c r="O412" i="1" s="1"/>
  <c r="L412" i="1"/>
  <c r="M412" i="1" s="1"/>
  <c r="BF412" i="1" s="1"/>
  <c r="B413" i="1"/>
  <c r="C413" i="1" s="1"/>
  <c r="D413" i="1"/>
  <c r="E413" i="1"/>
  <c r="F413" i="1" s="1"/>
  <c r="G413" i="1"/>
  <c r="H413" i="1" s="1"/>
  <c r="I413" i="1"/>
  <c r="K413" i="1"/>
  <c r="R413" i="1" s="1"/>
  <c r="L413" i="1"/>
  <c r="M413" i="1" s="1"/>
  <c r="BF413" i="1" s="1"/>
  <c r="B414" i="1"/>
  <c r="C414" i="1" s="1"/>
  <c r="D414" i="1"/>
  <c r="E414" i="1"/>
  <c r="F414" i="1" s="1"/>
  <c r="G414" i="1"/>
  <c r="H414" i="1" s="1"/>
  <c r="I414" i="1"/>
  <c r="K414" i="1"/>
  <c r="L414" i="1"/>
  <c r="M414" i="1" s="1"/>
  <c r="BF414" i="1" s="1"/>
  <c r="B415" i="1"/>
  <c r="C415" i="1" s="1"/>
  <c r="D415" i="1"/>
  <c r="E415" i="1"/>
  <c r="F415" i="1" s="1"/>
  <c r="G415" i="1"/>
  <c r="H415" i="1" s="1"/>
  <c r="I415" i="1"/>
  <c r="K415" i="1"/>
  <c r="R415" i="1" s="1"/>
  <c r="L415" i="1"/>
  <c r="M415" i="1" s="1"/>
  <c r="BF415" i="1" s="1"/>
  <c r="B416" i="1"/>
  <c r="C416" i="1" s="1"/>
  <c r="D416" i="1"/>
  <c r="E416" i="1"/>
  <c r="F416" i="1" s="1"/>
  <c r="G416" i="1"/>
  <c r="H416" i="1" s="1"/>
  <c r="I416" i="1"/>
  <c r="K416" i="1"/>
  <c r="N416" i="1" s="1"/>
  <c r="O416" i="1" s="1"/>
  <c r="L416" i="1"/>
  <c r="M416" i="1" s="1"/>
  <c r="BF416" i="1" s="1"/>
  <c r="B417" i="1"/>
  <c r="C417" i="1" s="1"/>
  <c r="X417" i="1" s="1"/>
  <c r="D417" i="1"/>
  <c r="E417" i="1"/>
  <c r="F417" i="1" s="1"/>
  <c r="G417" i="1"/>
  <c r="H417" i="1" s="1"/>
  <c r="I417" i="1"/>
  <c r="K417" i="1"/>
  <c r="N417" i="1" s="1"/>
  <c r="O417" i="1" s="1"/>
  <c r="L417" i="1"/>
  <c r="M417" i="1" s="1"/>
  <c r="B418" i="1"/>
  <c r="C418" i="1" s="1"/>
  <c r="D418" i="1"/>
  <c r="E418" i="1"/>
  <c r="F418" i="1" s="1"/>
  <c r="G418" i="1"/>
  <c r="H418" i="1" s="1"/>
  <c r="I418" i="1"/>
  <c r="K418" i="1"/>
  <c r="R418" i="1" s="1"/>
  <c r="L418" i="1"/>
  <c r="M418" i="1" s="1"/>
  <c r="BF418" i="1" s="1"/>
  <c r="B419" i="1"/>
  <c r="C419" i="1" s="1"/>
  <c r="D419" i="1"/>
  <c r="E419" i="1"/>
  <c r="F419" i="1" s="1"/>
  <c r="G419" i="1"/>
  <c r="H419" i="1" s="1"/>
  <c r="I419" i="1"/>
  <c r="K419" i="1"/>
  <c r="R419" i="1" s="1"/>
  <c r="L419" i="1"/>
  <c r="M419" i="1" s="1"/>
  <c r="BF419" i="1" s="1"/>
  <c r="B420" i="1"/>
  <c r="C420" i="1" s="1"/>
  <c r="D420" i="1"/>
  <c r="E420" i="1"/>
  <c r="F420" i="1" s="1"/>
  <c r="G420" i="1"/>
  <c r="H420" i="1" s="1"/>
  <c r="I420" i="1"/>
  <c r="K420" i="1"/>
  <c r="L420" i="1"/>
  <c r="M420" i="1" s="1"/>
  <c r="BF420" i="1" s="1"/>
  <c r="B421" i="1"/>
  <c r="C421" i="1" s="1"/>
  <c r="D421" i="1"/>
  <c r="E421" i="1"/>
  <c r="F421" i="1" s="1"/>
  <c r="G421" i="1"/>
  <c r="H421" i="1" s="1"/>
  <c r="I421" i="1"/>
  <c r="K421" i="1"/>
  <c r="L421" i="1"/>
  <c r="M421" i="1" s="1"/>
  <c r="BF421" i="1" s="1"/>
  <c r="B422" i="1"/>
  <c r="C422" i="1" s="1"/>
  <c r="D422" i="1"/>
  <c r="E422" i="1"/>
  <c r="F422" i="1" s="1"/>
  <c r="G422" i="1"/>
  <c r="H422" i="1" s="1"/>
  <c r="I422" i="1"/>
  <c r="K422" i="1"/>
  <c r="R422" i="1" s="1"/>
  <c r="L422" i="1"/>
  <c r="M422" i="1" s="1"/>
  <c r="BF422" i="1" s="1"/>
  <c r="B423" i="1"/>
  <c r="C423" i="1" s="1"/>
  <c r="D423" i="1"/>
  <c r="E423" i="1"/>
  <c r="F423" i="1" s="1"/>
  <c r="G423" i="1"/>
  <c r="H423" i="1" s="1"/>
  <c r="I423" i="1"/>
  <c r="K423" i="1"/>
  <c r="L423" i="1"/>
  <c r="M423" i="1" s="1"/>
  <c r="BF423" i="1" s="1"/>
  <c r="B424" i="1"/>
  <c r="C424" i="1" s="1"/>
  <c r="D424" i="1"/>
  <c r="E424" i="1"/>
  <c r="F424" i="1" s="1"/>
  <c r="G424" i="1"/>
  <c r="H424" i="1" s="1"/>
  <c r="I424" i="1"/>
  <c r="K424" i="1"/>
  <c r="N424" i="1" s="1"/>
  <c r="O424" i="1" s="1"/>
  <c r="L424" i="1"/>
  <c r="M424" i="1" s="1"/>
  <c r="BF424" i="1" s="1"/>
  <c r="B425" i="1"/>
  <c r="C425" i="1" s="1"/>
  <c r="X425" i="1" s="1"/>
  <c r="D425" i="1"/>
  <c r="E425" i="1"/>
  <c r="F425" i="1" s="1"/>
  <c r="G425" i="1"/>
  <c r="H425" i="1" s="1"/>
  <c r="I425" i="1"/>
  <c r="K425" i="1"/>
  <c r="L425" i="1"/>
  <c r="M425" i="1" s="1"/>
  <c r="BF425" i="1" s="1"/>
  <c r="B426" i="1"/>
  <c r="C426" i="1" s="1"/>
  <c r="D426" i="1"/>
  <c r="E426" i="1"/>
  <c r="F426" i="1" s="1"/>
  <c r="G426" i="1"/>
  <c r="H426" i="1" s="1"/>
  <c r="I426" i="1"/>
  <c r="K426" i="1"/>
  <c r="N426" i="1" s="1"/>
  <c r="L426" i="1"/>
  <c r="M426" i="1" s="1"/>
  <c r="B427" i="1"/>
  <c r="C427" i="1" s="1"/>
  <c r="D427" i="1"/>
  <c r="E427" i="1"/>
  <c r="F427" i="1" s="1"/>
  <c r="G427" i="1"/>
  <c r="H427" i="1" s="1"/>
  <c r="I427" i="1"/>
  <c r="K427" i="1"/>
  <c r="R427" i="1" s="1"/>
  <c r="L427" i="1"/>
  <c r="M427" i="1" s="1"/>
  <c r="BF427" i="1" s="1"/>
  <c r="B428" i="1"/>
  <c r="C428" i="1" s="1"/>
  <c r="D428" i="1"/>
  <c r="E428" i="1"/>
  <c r="F428" i="1" s="1"/>
  <c r="G428" i="1"/>
  <c r="H428" i="1" s="1"/>
  <c r="I428" i="1"/>
  <c r="K428" i="1"/>
  <c r="N428" i="1" s="1"/>
  <c r="O428" i="1" s="1"/>
  <c r="L428" i="1"/>
  <c r="M428" i="1" s="1"/>
  <c r="BF428" i="1" s="1"/>
  <c r="B429" i="1"/>
  <c r="C429" i="1" s="1"/>
  <c r="D429" i="1"/>
  <c r="E429" i="1"/>
  <c r="F429" i="1" s="1"/>
  <c r="G429" i="1"/>
  <c r="H429" i="1" s="1"/>
  <c r="I429" i="1"/>
  <c r="K429" i="1"/>
  <c r="R429" i="1" s="1"/>
  <c r="L429" i="1"/>
  <c r="M429" i="1" s="1"/>
  <c r="BF429" i="1" s="1"/>
  <c r="B430" i="1"/>
  <c r="C430" i="1" s="1"/>
  <c r="D430" i="1"/>
  <c r="E430" i="1"/>
  <c r="F430" i="1" s="1"/>
  <c r="G430" i="1"/>
  <c r="H430" i="1" s="1"/>
  <c r="I430" i="1"/>
  <c r="K430" i="1"/>
  <c r="N430" i="1" s="1"/>
  <c r="L430" i="1"/>
  <c r="M430" i="1" s="1"/>
  <c r="BF430" i="1" s="1"/>
  <c r="B431" i="1"/>
  <c r="C431" i="1" s="1"/>
  <c r="D431" i="1"/>
  <c r="E431" i="1"/>
  <c r="F431" i="1" s="1"/>
  <c r="G431" i="1"/>
  <c r="H431" i="1" s="1"/>
  <c r="I431" i="1"/>
  <c r="K431" i="1"/>
  <c r="N431" i="1" s="1"/>
  <c r="O431" i="1" s="1"/>
  <c r="L431" i="1"/>
  <c r="M431" i="1" s="1"/>
  <c r="BF431" i="1" s="1"/>
  <c r="B432" i="1"/>
  <c r="C432" i="1" s="1"/>
  <c r="D432" i="1"/>
  <c r="E432" i="1"/>
  <c r="F432" i="1" s="1"/>
  <c r="G432" i="1"/>
  <c r="H432" i="1" s="1"/>
  <c r="I432" i="1"/>
  <c r="K432" i="1"/>
  <c r="N432" i="1" s="1"/>
  <c r="L432" i="1"/>
  <c r="M432" i="1" s="1"/>
  <c r="BF432" i="1" s="1"/>
  <c r="B433" i="1"/>
  <c r="C433" i="1" s="1"/>
  <c r="X433" i="1" s="1"/>
  <c r="D433" i="1"/>
  <c r="E433" i="1"/>
  <c r="F433" i="1" s="1"/>
  <c r="G433" i="1"/>
  <c r="H433" i="1" s="1"/>
  <c r="I433" i="1"/>
  <c r="K433" i="1"/>
  <c r="R433" i="1" s="1"/>
  <c r="L433" i="1"/>
  <c r="M433" i="1" s="1"/>
  <c r="BF433" i="1" s="1"/>
  <c r="B434" i="1"/>
  <c r="C434" i="1" s="1"/>
  <c r="D434" i="1"/>
  <c r="E434" i="1"/>
  <c r="F434" i="1" s="1"/>
  <c r="G434" i="1"/>
  <c r="H434" i="1" s="1"/>
  <c r="I434" i="1"/>
  <c r="K434" i="1"/>
  <c r="N434" i="1" s="1"/>
  <c r="L434" i="1"/>
  <c r="M434" i="1" s="1"/>
  <c r="BF434" i="1" s="1"/>
  <c r="B435" i="1"/>
  <c r="C435" i="1" s="1"/>
  <c r="D435" i="1"/>
  <c r="E435" i="1"/>
  <c r="F435" i="1" s="1"/>
  <c r="G435" i="1"/>
  <c r="H435" i="1" s="1"/>
  <c r="I435" i="1"/>
  <c r="K435" i="1"/>
  <c r="N435" i="1" s="1"/>
  <c r="O435" i="1" s="1"/>
  <c r="L435" i="1"/>
  <c r="M435" i="1" s="1"/>
  <c r="BF435" i="1" s="1"/>
  <c r="B436" i="1"/>
  <c r="C436" i="1" s="1"/>
  <c r="D436" i="1"/>
  <c r="E436" i="1"/>
  <c r="F436" i="1" s="1"/>
  <c r="G436" i="1"/>
  <c r="H436" i="1" s="1"/>
  <c r="I436" i="1"/>
  <c r="K436" i="1"/>
  <c r="R436" i="1" s="1"/>
  <c r="L436" i="1"/>
  <c r="M436" i="1" s="1"/>
  <c r="BF436" i="1" s="1"/>
  <c r="B437" i="1"/>
  <c r="C437" i="1" s="1"/>
  <c r="D437" i="1"/>
  <c r="E437" i="1"/>
  <c r="F437" i="1" s="1"/>
  <c r="G437" i="1"/>
  <c r="H437" i="1" s="1"/>
  <c r="I437" i="1"/>
  <c r="K437" i="1"/>
  <c r="L437" i="1"/>
  <c r="M437" i="1" s="1"/>
  <c r="BF437" i="1" s="1"/>
  <c r="B438" i="1"/>
  <c r="C438" i="1" s="1"/>
  <c r="D438" i="1"/>
  <c r="E438" i="1"/>
  <c r="F438" i="1" s="1"/>
  <c r="G438" i="1"/>
  <c r="H438" i="1" s="1"/>
  <c r="I438" i="1"/>
  <c r="K438" i="1"/>
  <c r="N438" i="1" s="1"/>
  <c r="L438" i="1"/>
  <c r="M438" i="1" s="1"/>
  <c r="BF438" i="1" s="1"/>
  <c r="B439" i="1"/>
  <c r="C439" i="1" s="1"/>
  <c r="D439" i="1"/>
  <c r="E439" i="1"/>
  <c r="F439" i="1" s="1"/>
  <c r="G439" i="1"/>
  <c r="H439" i="1" s="1"/>
  <c r="I439" i="1"/>
  <c r="K439" i="1"/>
  <c r="L439" i="1"/>
  <c r="M439" i="1" s="1"/>
  <c r="BF439" i="1" s="1"/>
  <c r="B440" i="1"/>
  <c r="C440" i="1" s="1"/>
  <c r="D440" i="1"/>
  <c r="E440" i="1"/>
  <c r="F440" i="1" s="1"/>
  <c r="G440" i="1"/>
  <c r="H440" i="1" s="1"/>
  <c r="I440" i="1"/>
  <c r="K440" i="1"/>
  <c r="L440" i="1"/>
  <c r="M440" i="1" s="1"/>
  <c r="BF440" i="1" s="1"/>
  <c r="B441" i="1"/>
  <c r="C441" i="1" s="1"/>
  <c r="X441" i="1" s="1"/>
  <c r="D441" i="1"/>
  <c r="E441" i="1"/>
  <c r="F441" i="1" s="1"/>
  <c r="G441" i="1"/>
  <c r="H441" i="1" s="1"/>
  <c r="I441" i="1"/>
  <c r="K441" i="1"/>
  <c r="N441" i="1" s="1"/>
  <c r="L441" i="1"/>
  <c r="M441" i="1" s="1"/>
  <c r="BF441" i="1" s="1"/>
  <c r="B442" i="1"/>
  <c r="C442" i="1" s="1"/>
  <c r="D442" i="1"/>
  <c r="E442" i="1"/>
  <c r="F442" i="1" s="1"/>
  <c r="G442" i="1"/>
  <c r="H442" i="1" s="1"/>
  <c r="I442" i="1"/>
  <c r="K442" i="1"/>
  <c r="N442" i="1" s="1"/>
  <c r="O442" i="1" s="1"/>
  <c r="L442" i="1"/>
  <c r="M442" i="1" s="1"/>
  <c r="BF442" i="1" s="1"/>
  <c r="B443" i="1"/>
  <c r="C443" i="1" s="1"/>
  <c r="D443" i="1"/>
  <c r="E443" i="1"/>
  <c r="F443" i="1" s="1"/>
  <c r="G443" i="1"/>
  <c r="H443" i="1" s="1"/>
  <c r="I443" i="1"/>
  <c r="K443" i="1"/>
  <c r="L443" i="1"/>
  <c r="M443" i="1" s="1"/>
  <c r="BF443" i="1" s="1"/>
  <c r="B444" i="1"/>
  <c r="C444" i="1" s="1"/>
  <c r="D444" i="1"/>
  <c r="E444" i="1"/>
  <c r="F444" i="1" s="1"/>
  <c r="G444" i="1"/>
  <c r="H444" i="1" s="1"/>
  <c r="I444" i="1"/>
  <c r="K444" i="1"/>
  <c r="S444" i="1" s="1"/>
  <c r="L444" i="1"/>
  <c r="M444" i="1" s="1"/>
  <c r="BF444" i="1" s="1"/>
  <c r="B445" i="1"/>
  <c r="C445" i="1" s="1"/>
  <c r="D445" i="1"/>
  <c r="E445" i="1"/>
  <c r="F445" i="1" s="1"/>
  <c r="G445" i="1"/>
  <c r="H445" i="1" s="1"/>
  <c r="I445" i="1"/>
  <c r="K445" i="1"/>
  <c r="R445" i="1" s="1"/>
  <c r="L445" i="1"/>
  <c r="M445" i="1" s="1"/>
  <c r="BF445" i="1" s="1"/>
  <c r="B446" i="1"/>
  <c r="C446" i="1" s="1"/>
  <c r="D446" i="1"/>
  <c r="E446" i="1"/>
  <c r="F446" i="1" s="1"/>
  <c r="G446" i="1"/>
  <c r="H446" i="1" s="1"/>
  <c r="I446" i="1"/>
  <c r="K446" i="1"/>
  <c r="N446" i="1" s="1"/>
  <c r="L446" i="1"/>
  <c r="M446" i="1" s="1"/>
  <c r="B447" i="1"/>
  <c r="C447" i="1" s="1"/>
  <c r="D447" i="1"/>
  <c r="E447" i="1"/>
  <c r="F447" i="1" s="1"/>
  <c r="G447" i="1"/>
  <c r="H447" i="1" s="1"/>
  <c r="I447" i="1"/>
  <c r="K447" i="1"/>
  <c r="N447" i="1" s="1"/>
  <c r="O447" i="1" s="1"/>
  <c r="L447" i="1"/>
  <c r="M447" i="1" s="1"/>
  <c r="BF447" i="1" s="1"/>
  <c r="B448" i="1"/>
  <c r="C448" i="1" s="1"/>
  <c r="D448" i="1"/>
  <c r="E448" i="1"/>
  <c r="F448" i="1" s="1"/>
  <c r="G448" i="1"/>
  <c r="H448" i="1" s="1"/>
  <c r="I448" i="1"/>
  <c r="K448" i="1"/>
  <c r="L448" i="1"/>
  <c r="M448" i="1" s="1"/>
  <c r="BF448" i="1" s="1"/>
  <c r="B449" i="1"/>
  <c r="C449" i="1" s="1"/>
  <c r="X449" i="1" s="1"/>
  <c r="D449" i="1"/>
  <c r="E449" i="1"/>
  <c r="F449" i="1" s="1"/>
  <c r="G449" i="1"/>
  <c r="H449" i="1" s="1"/>
  <c r="I449" i="1"/>
  <c r="K449" i="1"/>
  <c r="R449" i="1" s="1"/>
  <c r="L449" i="1"/>
  <c r="M449" i="1" s="1"/>
  <c r="BF449" i="1" s="1"/>
  <c r="B450" i="1"/>
  <c r="C450" i="1" s="1"/>
  <c r="D450" i="1"/>
  <c r="E450" i="1"/>
  <c r="F450" i="1" s="1"/>
  <c r="G450" i="1"/>
  <c r="H450" i="1" s="1"/>
  <c r="I450" i="1"/>
  <c r="K450" i="1"/>
  <c r="R450" i="1" s="1"/>
  <c r="L450" i="1"/>
  <c r="M450" i="1" s="1"/>
  <c r="B451" i="1"/>
  <c r="C451" i="1" s="1"/>
  <c r="D451" i="1"/>
  <c r="E451" i="1"/>
  <c r="F451" i="1" s="1"/>
  <c r="G451" i="1"/>
  <c r="H451" i="1" s="1"/>
  <c r="I451" i="1"/>
  <c r="K451" i="1"/>
  <c r="N451" i="1" s="1"/>
  <c r="O451" i="1" s="1"/>
  <c r="L451" i="1"/>
  <c r="M451" i="1" s="1"/>
  <c r="BF451" i="1" s="1"/>
  <c r="B452" i="1"/>
  <c r="C452" i="1" s="1"/>
  <c r="D452" i="1"/>
  <c r="E452" i="1"/>
  <c r="F452" i="1" s="1"/>
  <c r="G452" i="1"/>
  <c r="H452" i="1" s="1"/>
  <c r="I452" i="1"/>
  <c r="K452" i="1"/>
  <c r="L452" i="1"/>
  <c r="M452" i="1" s="1"/>
  <c r="B453" i="1"/>
  <c r="C453" i="1" s="1"/>
  <c r="D453" i="1"/>
  <c r="E453" i="1"/>
  <c r="F453" i="1" s="1"/>
  <c r="G453" i="1"/>
  <c r="H453" i="1" s="1"/>
  <c r="I453" i="1"/>
  <c r="K453" i="1"/>
  <c r="R453" i="1" s="1"/>
  <c r="L453" i="1"/>
  <c r="M453" i="1" s="1"/>
  <c r="BF453" i="1" s="1"/>
  <c r="B454" i="1"/>
  <c r="C454" i="1" s="1"/>
  <c r="D454" i="1"/>
  <c r="E454" i="1"/>
  <c r="F454" i="1" s="1"/>
  <c r="G454" i="1"/>
  <c r="H454" i="1" s="1"/>
  <c r="I454" i="1"/>
  <c r="K454" i="1"/>
  <c r="L454" i="1"/>
  <c r="M454" i="1" s="1"/>
  <c r="BF454" i="1" s="1"/>
  <c r="B455" i="1"/>
  <c r="C455" i="1" s="1"/>
  <c r="D455" i="1"/>
  <c r="E455" i="1"/>
  <c r="F455" i="1" s="1"/>
  <c r="G455" i="1"/>
  <c r="H455" i="1" s="1"/>
  <c r="I455" i="1"/>
  <c r="K455" i="1"/>
  <c r="S455" i="1" s="1"/>
  <c r="L455" i="1"/>
  <c r="M455" i="1" s="1"/>
  <c r="BF455" i="1" s="1"/>
  <c r="B456" i="1"/>
  <c r="C456" i="1" s="1"/>
  <c r="D456" i="1"/>
  <c r="E456" i="1"/>
  <c r="F456" i="1" s="1"/>
  <c r="G456" i="1"/>
  <c r="H456" i="1" s="1"/>
  <c r="I456" i="1"/>
  <c r="K456" i="1"/>
  <c r="S456" i="1" s="1"/>
  <c r="L456" i="1"/>
  <c r="M456" i="1" s="1"/>
  <c r="BF456" i="1" s="1"/>
  <c r="B457" i="1"/>
  <c r="C457" i="1" s="1"/>
  <c r="X457" i="1" s="1"/>
  <c r="D457" i="1"/>
  <c r="E457" i="1"/>
  <c r="F457" i="1" s="1"/>
  <c r="G457" i="1"/>
  <c r="H457" i="1" s="1"/>
  <c r="I457" i="1"/>
  <c r="K457" i="1"/>
  <c r="L457" i="1"/>
  <c r="M457" i="1" s="1"/>
  <c r="BF457" i="1" s="1"/>
  <c r="B458" i="1"/>
  <c r="C458" i="1" s="1"/>
  <c r="D458" i="1"/>
  <c r="E458" i="1"/>
  <c r="F458" i="1" s="1"/>
  <c r="G458" i="1"/>
  <c r="H458" i="1" s="1"/>
  <c r="I458" i="1"/>
  <c r="K458" i="1"/>
  <c r="S458" i="1" s="1"/>
  <c r="L458" i="1"/>
  <c r="M458" i="1" s="1"/>
  <c r="BF458" i="1" s="1"/>
  <c r="B459" i="1"/>
  <c r="C459" i="1" s="1"/>
  <c r="D459" i="1"/>
  <c r="E459" i="1"/>
  <c r="F459" i="1" s="1"/>
  <c r="G459" i="1"/>
  <c r="H459" i="1" s="1"/>
  <c r="I459" i="1"/>
  <c r="K459" i="1"/>
  <c r="R459" i="1" s="1"/>
  <c r="L459" i="1"/>
  <c r="M459" i="1" s="1"/>
  <c r="BF459" i="1" s="1"/>
  <c r="B460" i="1"/>
  <c r="C460" i="1" s="1"/>
  <c r="D460" i="1"/>
  <c r="E460" i="1"/>
  <c r="F460" i="1" s="1"/>
  <c r="G460" i="1"/>
  <c r="H460" i="1" s="1"/>
  <c r="I460" i="1"/>
  <c r="K460" i="1"/>
  <c r="S460" i="1" s="1"/>
  <c r="L460" i="1"/>
  <c r="M460" i="1" s="1"/>
  <c r="BF460" i="1" s="1"/>
  <c r="B461" i="1"/>
  <c r="C461" i="1" s="1"/>
  <c r="D461" i="1"/>
  <c r="E461" i="1"/>
  <c r="F461" i="1" s="1"/>
  <c r="G461" i="1"/>
  <c r="H461" i="1" s="1"/>
  <c r="I461" i="1"/>
  <c r="K461" i="1"/>
  <c r="R461" i="1" s="1"/>
  <c r="L461" i="1"/>
  <c r="M461" i="1" s="1"/>
  <c r="BF461" i="1" s="1"/>
  <c r="B462" i="1"/>
  <c r="C462" i="1" s="1"/>
  <c r="D462" i="1"/>
  <c r="E462" i="1"/>
  <c r="F462" i="1" s="1"/>
  <c r="G462" i="1"/>
  <c r="H462" i="1" s="1"/>
  <c r="I462" i="1"/>
  <c r="K462" i="1"/>
  <c r="L462" i="1"/>
  <c r="M462" i="1" s="1"/>
  <c r="BF462" i="1" s="1"/>
  <c r="B463" i="1"/>
  <c r="C463" i="1" s="1"/>
  <c r="D463" i="1"/>
  <c r="E463" i="1"/>
  <c r="F463" i="1" s="1"/>
  <c r="G463" i="1"/>
  <c r="H463" i="1" s="1"/>
  <c r="I463" i="1"/>
  <c r="K463" i="1"/>
  <c r="S463" i="1" s="1"/>
  <c r="L463" i="1"/>
  <c r="M463" i="1" s="1"/>
  <c r="BF463" i="1" s="1"/>
  <c r="B464" i="1"/>
  <c r="C464" i="1" s="1"/>
  <c r="D464" i="1"/>
  <c r="E464" i="1"/>
  <c r="F464" i="1" s="1"/>
  <c r="AJ464" i="1" s="1"/>
  <c r="G464" i="1"/>
  <c r="H464" i="1" s="1"/>
  <c r="I464" i="1"/>
  <c r="K464" i="1"/>
  <c r="L464" i="1"/>
  <c r="M464" i="1" s="1"/>
  <c r="BF464" i="1" s="1"/>
  <c r="B465" i="1"/>
  <c r="C465" i="1" s="1"/>
  <c r="X465" i="1" s="1"/>
  <c r="D465" i="1"/>
  <c r="E465" i="1"/>
  <c r="F465" i="1" s="1"/>
  <c r="G465" i="1"/>
  <c r="H465" i="1" s="1"/>
  <c r="I465" i="1"/>
  <c r="K465" i="1"/>
  <c r="R465" i="1" s="1"/>
  <c r="L465" i="1"/>
  <c r="M465" i="1" s="1"/>
  <c r="B466" i="1"/>
  <c r="C466" i="1" s="1"/>
  <c r="D466" i="1"/>
  <c r="E466" i="1"/>
  <c r="F466" i="1" s="1"/>
  <c r="G466" i="1"/>
  <c r="H466" i="1" s="1"/>
  <c r="I466" i="1"/>
  <c r="K466" i="1"/>
  <c r="R466" i="1" s="1"/>
  <c r="L466" i="1"/>
  <c r="M466" i="1" s="1"/>
  <c r="BF466" i="1" s="1"/>
  <c r="B467" i="1"/>
  <c r="C467" i="1" s="1"/>
  <c r="D467" i="1"/>
  <c r="E467" i="1"/>
  <c r="F467" i="1" s="1"/>
  <c r="G467" i="1"/>
  <c r="H467" i="1" s="1"/>
  <c r="I467" i="1"/>
  <c r="K467" i="1"/>
  <c r="S467" i="1" s="1"/>
  <c r="L467" i="1"/>
  <c r="M467" i="1" s="1"/>
  <c r="BF467" i="1" s="1"/>
  <c r="B468" i="1"/>
  <c r="C468" i="1" s="1"/>
  <c r="D468" i="1"/>
  <c r="E468" i="1"/>
  <c r="F468" i="1" s="1"/>
  <c r="G468" i="1"/>
  <c r="H468" i="1" s="1"/>
  <c r="I468" i="1"/>
  <c r="K468" i="1"/>
  <c r="S468" i="1" s="1"/>
  <c r="L468" i="1"/>
  <c r="M468" i="1" s="1"/>
  <c r="BF468" i="1" s="1"/>
  <c r="B469" i="1"/>
  <c r="C469" i="1" s="1"/>
  <c r="D469" i="1"/>
  <c r="E469" i="1"/>
  <c r="F469" i="1" s="1"/>
  <c r="G469" i="1"/>
  <c r="H469" i="1" s="1"/>
  <c r="I469" i="1"/>
  <c r="K469" i="1"/>
  <c r="R469" i="1" s="1"/>
  <c r="L469" i="1"/>
  <c r="M469" i="1" s="1"/>
  <c r="BF469" i="1" s="1"/>
  <c r="B470" i="1"/>
  <c r="C470" i="1" s="1"/>
  <c r="D470" i="1"/>
  <c r="E470" i="1"/>
  <c r="F470" i="1" s="1"/>
  <c r="G470" i="1"/>
  <c r="H470" i="1" s="1"/>
  <c r="I470" i="1"/>
  <c r="K470" i="1"/>
  <c r="R470" i="1" s="1"/>
  <c r="L470" i="1"/>
  <c r="M470" i="1" s="1"/>
  <c r="BF470" i="1" s="1"/>
  <c r="B471" i="1"/>
  <c r="C471" i="1" s="1"/>
  <c r="D471" i="1"/>
  <c r="E471" i="1"/>
  <c r="F471" i="1" s="1"/>
  <c r="G471" i="1"/>
  <c r="H471" i="1" s="1"/>
  <c r="I471" i="1"/>
  <c r="K471" i="1"/>
  <c r="N471" i="1" s="1"/>
  <c r="O471" i="1" s="1"/>
  <c r="L471" i="1"/>
  <c r="M471" i="1" s="1"/>
  <c r="BF471" i="1" s="1"/>
  <c r="B472" i="1"/>
  <c r="C472" i="1" s="1"/>
  <c r="D472" i="1"/>
  <c r="E472" i="1"/>
  <c r="F472" i="1" s="1"/>
  <c r="G472" i="1"/>
  <c r="H472" i="1" s="1"/>
  <c r="I472" i="1"/>
  <c r="K472" i="1"/>
  <c r="S472" i="1" s="1"/>
  <c r="L472" i="1"/>
  <c r="M472" i="1" s="1"/>
  <c r="BF472" i="1" s="1"/>
  <c r="B473" i="1"/>
  <c r="C473" i="1" s="1"/>
  <c r="X473" i="1" s="1"/>
  <c r="D473" i="1"/>
  <c r="E473" i="1"/>
  <c r="F473" i="1" s="1"/>
  <c r="G473" i="1"/>
  <c r="H473" i="1" s="1"/>
  <c r="I473" i="1"/>
  <c r="K473" i="1"/>
  <c r="R473" i="1" s="1"/>
  <c r="L473" i="1"/>
  <c r="M473" i="1" s="1"/>
  <c r="B474" i="1"/>
  <c r="C474" i="1" s="1"/>
  <c r="D474" i="1"/>
  <c r="E474" i="1"/>
  <c r="F474" i="1" s="1"/>
  <c r="G474" i="1"/>
  <c r="H474" i="1" s="1"/>
  <c r="I474" i="1"/>
  <c r="K474" i="1"/>
  <c r="S474" i="1" s="1"/>
  <c r="L474" i="1"/>
  <c r="M474" i="1" s="1"/>
  <c r="BF474" i="1" s="1"/>
  <c r="B475" i="1"/>
  <c r="C475" i="1" s="1"/>
  <c r="D475" i="1"/>
  <c r="E475" i="1"/>
  <c r="F475" i="1" s="1"/>
  <c r="G475" i="1"/>
  <c r="H475" i="1" s="1"/>
  <c r="I475" i="1"/>
  <c r="K475" i="1"/>
  <c r="S475" i="1" s="1"/>
  <c r="L475" i="1"/>
  <c r="M475" i="1" s="1"/>
  <c r="BF475" i="1" s="1"/>
  <c r="B476" i="1"/>
  <c r="C476" i="1" s="1"/>
  <c r="D476" i="1"/>
  <c r="E476" i="1"/>
  <c r="F476" i="1" s="1"/>
  <c r="G476" i="1"/>
  <c r="H476" i="1" s="1"/>
  <c r="I476" i="1"/>
  <c r="K476" i="1"/>
  <c r="S476" i="1" s="1"/>
  <c r="L476" i="1"/>
  <c r="M476" i="1" s="1"/>
  <c r="BF476" i="1" s="1"/>
  <c r="B477" i="1"/>
  <c r="C477" i="1" s="1"/>
  <c r="D477" i="1"/>
  <c r="E477" i="1"/>
  <c r="F477" i="1" s="1"/>
  <c r="G477" i="1"/>
  <c r="H477" i="1" s="1"/>
  <c r="I477" i="1"/>
  <c r="K477" i="1"/>
  <c r="R477" i="1" s="1"/>
  <c r="L477" i="1"/>
  <c r="M477" i="1" s="1"/>
  <c r="BF477" i="1" s="1"/>
  <c r="B478" i="1"/>
  <c r="C478" i="1" s="1"/>
  <c r="D478" i="1"/>
  <c r="E478" i="1"/>
  <c r="F478" i="1" s="1"/>
  <c r="G478" i="1"/>
  <c r="H478" i="1" s="1"/>
  <c r="I478" i="1"/>
  <c r="K478" i="1"/>
  <c r="S478" i="1" s="1"/>
  <c r="L478" i="1"/>
  <c r="M478" i="1" s="1"/>
  <c r="BF478" i="1" s="1"/>
  <c r="B479" i="1"/>
  <c r="C479" i="1" s="1"/>
  <c r="D479" i="1"/>
  <c r="E479" i="1"/>
  <c r="F479" i="1" s="1"/>
  <c r="G479" i="1"/>
  <c r="H479" i="1" s="1"/>
  <c r="I479" i="1"/>
  <c r="K479" i="1"/>
  <c r="S479" i="1" s="1"/>
  <c r="L479" i="1"/>
  <c r="M479" i="1" s="1"/>
  <c r="BF479" i="1" s="1"/>
  <c r="B480" i="1"/>
  <c r="C480" i="1" s="1"/>
  <c r="D480" i="1"/>
  <c r="E480" i="1"/>
  <c r="F480" i="1" s="1"/>
  <c r="G480" i="1"/>
  <c r="H480" i="1" s="1"/>
  <c r="I480" i="1"/>
  <c r="K480" i="1"/>
  <c r="S480" i="1" s="1"/>
  <c r="L480" i="1"/>
  <c r="M480" i="1" s="1"/>
  <c r="B481" i="1"/>
  <c r="C481" i="1" s="1"/>
  <c r="X481" i="1" s="1"/>
  <c r="D481" i="1"/>
  <c r="E481" i="1"/>
  <c r="F481" i="1" s="1"/>
  <c r="G481" i="1"/>
  <c r="H481" i="1" s="1"/>
  <c r="I481" i="1"/>
  <c r="K481" i="1"/>
  <c r="R481" i="1" s="1"/>
  <c r="L481" i="1"/>
  <c r="M481" i="1" s="1"/>
  <c r="BF481" i="1" s="1"/>
  <c r="B482" i="1"/>
  <c r="C482" i="1" s="1"/>
  <c r="D482" i="1"/>
  <c r="E482" i="1"/>
  <c r="F482" i="1" s="1"/>
  <c r="G482" i="1"/>
  <c r="H482" i="1" s="1"/>
  <c r="I482" i="1"/>
  <c r="K482" i="1"/>
  <c r="R482" i="1" s="1"/>
  <c r="L482" i="1"/>
  <c r="M482" i="1" s="1"/>
  <c r="BF482" i="1" s="1"/>
  <c r="B483" i="1"/>
  <c r="C483" i="1" s="1"/>
  <c r="D483" i="1"/>
  <c r="E483" i="1"/>
  <c r="F483" i="1" s="1"/>
  <c r="G483" i="1"/>
  <c r="H483" i="1" s="1"/>
  <c r="I483" i="1"/>
  <c r="K483" i="1"/>
  <c r="R483" i="1" s="1"/>
  <c r="L483" i="1"/>
  <c r="M483" i="1" s="1"/>
  <c r="BF483" i="1" s="1"/>
  <c r="B484" i="1"/>
  <c r="C484" i="1" s="1"/>
  <c r="D484" i="1"/>
  <c r="E484" i="1"/>
  <c r="F484" i="1" s="1"/>
  <c r="G484" i="1"/>
  <c r="H484" i="1" s="1"/>
  <c r="I484" i="1"/>
  <c r="K484" i="1"/>
  <c r="S484" i="1" s="1"/>
  <c r="L484" i="1"/>
  <c r="M484" i="1" s="1"/>
  <c r="BF484" i="1" s="1"/>
  <c r="B485" i="1"/>
  <c r="C485" i="1" s="1"/>
  <c r="D485" i="1"/>
  <c r="E485" i="1"/>
  <c r="F485" i="1" s="1"/>
  <c r="G485" i="1"/>
  <c r="H485" i="1" s="1"/>
  <c r="I485" i="1"/>
  <c r="K485" i="1"/>
  <c r="R485" i="1" s="1"/>
  <c r="L485" i="1"/>
  <c r="M485" i="1" s="1"/>
  <c r="BF485" i="1" s="1"/>
  <c r="B486" i="1"/>
  <c r="C486" i="1" s="1"/>
  <c r="D486" i="1"/>
  <c r="E486" i="1"/>
  <c r="F486" i="1" s="1"/>
  <c r="G486" i="1"/>
  <c r="H486" i="1" s="1"/>
  <c r="I486" i="1"/>
  <c r="K486" i="1"/>
  <c r="R486" i="1" s="1"/>
  <c r="L486" i="1"/>
  <c r="M486" i="1" s="1"/>
  <c r="BF486" i="1" s="1"/>
  <c r="B487" i="1"/>
  <c r="C487" i="1" s="1"/>
  <c r="D487" i="1"/>
  <c r="E487" i="1"/>
  <c r="F487" i="1" s="1"/>
  <c r="G487" i="1"/>
  <c r="H487" i="1" s="1"/>
  <c r="I487" i="1"/>
  <c r="K487" i="1"/>
  <c r="N487" i="1" s="1"/>
  <c r="O487" i="1" s="1"/>
  <c r="L487" i="1"/>
  <c r="M487" i="1" s="1"/>
  <c r="BF487" i="1" s="1"/>
  <c r="B488" i="1"/>
  <c r="C488" i="1" s="1"/>
  <c r="D488" i="1"/>
  <c r="E488" i="1"/>
  <c r="F488" i="1" s="1"/>
  <c r="AJ488" i="1" s="1"/>
  <c r="G488" i="1"/>
  <c r="H488" i="1" s="1"/>
  <c r="I488" i="1"/>
  <c r="K488" i="1"/>
  <c r="S488" i="1" s="1"/>
  <c r="L488" i="1"/>
  <c r="M488" i="1" s="1"/>
  <c r="BF488" i="1" s="1"/>
  <c r="B489" i="1"/>
  <c r="C489" i="1" s="1"/>
  <c r="X489" i="1" s="1"/>
  <c r="D489" i="1"/>
  <c r="E489" i="1"/>
  <c r="F489" i="1" s="1"/>
  <c r="G489" i="1"/>
  <c r="H489" i="1" s="1"/>
  <c r="I489" i="1"/>
  <c r="K489" i="1"/>
  <c r="R489" i="1" s="1"/>
  <c r="L489" i="1"/>
  <c r="M489" i="1" s="1"/>
  <c r="BF489" i="1" s="1"/>
  <c r="B490" i="1"/>
  <c r="C490" i="1" s="1"/>
  <c r="D490" i="1"/>
  <c r="E490" i="1"/>
  <c r="F490" i="1" s="1"/>
  <c r="G490" i="1"/>
  <c r="H490" i="1" s="1"/>
  <c r="I490" i="1"/>
  <c r="K490" i="1"/>
  <c r="R490" i="1" s="1"/>
  <c r="L490" i="1"/>
  <c r="M490" i="1" s="1"/>
  <c r="BF490" i="1" s="1"/>
  <c r="B491" i="1"/>
  <c r="C491" i="1" s="1"/>
  <c r="D491" i="1"/>
  <c r="E491" i="1"/>
  <c r="F491" i="1" s="1"/>
  <c r="G491" i="1"/>
  <c r="H491" i="1" s="1"/>
  <c r="I491" i="1"/>
  <c r="K491" i="1"/>
  <c r="S491" i="1" s="1"/>
  <c r="L491" i="1"/>
  <c r="M491" i="1" s="1"/>
  <c r="BF491" i="1" s="1"/>
  <c r="B492" i="1"/>
  <c r="C492" i="1" s="1"/>
  <c r="D492" i="1"/>
  <c r="E492" i="1"/>
  <c r="F492" i="1" s="1"/>
  <c r="G492" i="1"/>
  <c r="H492" i="1" s="1"/>
  <c r="I492" i="1"/>
  <c r="K492" i="1"/>
  <c r="S492" i="1" s="1"/>
  <c r="L492" i="1"/>
  <c r="M492" i="1" s="1"/>
  <c r="BF492" i="1" s="1"/>
  <c r="B493" i="1"/>
  <c r="C493" i="1" s="1"/>
  <c r="D493" i="1"/>
  <c r="E493" i="1"/>
  <c r="F493" i="1" s="1"/>
  <c r="G493" i="1"/>
  <c r="H493" i="1" s="1"/>
  <c r="I493" i="1"/>
  <c r="K493" i="1"/>
  <c r="R493" i="1" s="1"/>
  <c r="L493" i="1"/>
  <c r="M493" i="1" s="1"/>
  <c r="BF493" i="1" s="1"/>
  <c r="B494" i="1"/>
  <c r="C494" i="1" s="1"/>
  <c r="D494" i="1"/>
  <c r="E494" i="1"/>
  <c r="F494" i="1" s="1"/>
  <c r="G494" i="1"/>
  <c r="H494" i="1" s="1"/>
  <c r="I494" i="1"/>
  <c r="K494" i="1"/>
  <c r="N494" i="1" s="1"/>
  <c r="L494" i="1"/>
  <c r="M494" i="1" s="1"/>
  <c r="BF494" i="1" s="1"/>
  <c r="B495" i="1"/>
  <c r="C495" i="1" s="1"/>
  <c r="D495" i="1"/>
  <c r="E495" i="1"/>
  <c r="F495" i="1" s="1"/>
  <c r="G495" i="1"/>
  <c r="H495" i="1" s="1"/>
  <c r="I495" i="1"/>
  <c r="K495" i="1"/>
  <c r="N495" i="1" s="1"/>
  <c r="L495" i="1"/>
  <c r="M495" i="1" s="1"/>
  <c r="BF495" i="1" s="1"/>
  <c r="B496" i="1"/>
  <c r="C496" i="1" s="1"/>
  <c r="D496" i="1"/>
  <c r="E496" i="1"/>
  <c r="F496" i="1" s="1"/>
  <c r="G496" i="1"/>
  <c r="H496" i="1" s="1"/>
  <c r="I496" i="1"/>
  <c r="K496" i="1"/>
  <c r="S496" i="1" s="1"/>
  <c r="L496" i="1"/>
  <c r="M496" i="1" s="1"/>
  <c r="B497" i="1"/>
  <c r="C497" i="1" s="1"/>
  <c r="X497" i="1" s="1"/>
  <c r="D497" i="1"/>
  <c r="E497" i="1"/>
  <c r="F497" i="1" s="1"/>
  <c r="G497" i="1"/>
  <c r="H497" i="1" s="1"/>
  <c r="I497" i="1"/>
  <c r="K497" i="1"/>
  <c r="N497" i="1" s="1"/>
  <c r="L497" i="1"/>
  <c r="M497" i="1" s="1"/>
  <c r="BF497" i="1" s="1"/>
  <c r="B498" i="1"/>
  <c r="C498" i="1" s="1"/>
  <c r="D498" i="1"/>
  <c r="E498" i="1"/>
  <c r="F498" i="1" s="1"/>
  <c r="G498" i="1"/>
  <c r="H498" i="1" s="1"/>
  <c r="I498" i="1"/>
  <c r="K498" i="1"/>
  <c r="R498" i="1" s="1"/>
  <c r="L498" i="1"/>
  <c r="M498" i="1" s="1"/>
  <c r="BF498" i="1" s="1"/>
  <c r="B499" i="1"/>
  <c r="C499" i="1" s="1"/>
  <c r="D499" i="1"/>
  <c r="E499" i="1"/>
  <c r="F499" i="1" s="1"/>
  <c r="G499" i="1"/>
  <c r="H499" i="1" s="1"/>
  <c r="I499" i="1"/>
  <c r="K499" i="1"/>
  <c r="R499" i="1" s="1"/>
  <c r="L499" i="1"/>
  <c r="M499" i="1" s="1"/>
  <c r="BF499" i="1" s="1"/>
  <c r="B500" i="1"/>
  <c r="C500" i="1" s="1"/>
  <c r="D500" i="1"/>
  <c r="E500" i="1"/>
  <c r="F500" i="1" s="1"/>
  <c r="G500" i="1"/>
  <c r="H500" i="1" s="1"/>
  <c r="I500" i="1"/>
  <c r="K500" i="1"/>
  <c r="R500" i="1" s="1"/>
  <c r="L500" i="1"/>
  <c r="M500" i="1" s="1"/>
  <c r="BF500" i="1" s="1"/>
  <c r="B501" i="1"/>
  <c r="C501" i="1" s="1"/>
  <c r="D501" i="1"/>
  <c r="E501" i="1"/>
  <c r="F501" i="1" s="1"/>
  <c r="G501" i="1"/>
  <c r="H501" i="1" s="1"/>
  <c r="I501" i="1"/>
  <c r="K501" i="1"/>
  <c r="S501" i="1" s="1"/>
  <c r="L501" i="1"/>
  <c r="M501" i="1" s="1"/>
  <c r="BF501" i="1" s="1"/>
  <c r="B502" i="1"/>
  <c r="C502" i="1" s="1"/>
  <c r="D502" i="1"/>
  <c r="E502" i="1"/>
  <c r="F502" i="1" s="1"/>
  <c r="G502" i="1"/>
  <c r="H502" i="1" s="1"/>
  <c r="I502" i="1"/>
  <c r="K502" i="1"/>
  <c r="N502" i="1" s="1"/>
  <c r="L502" i="1"/>
  <c r="M502" i="1" s="1"/>
  <c r="BF502" i="1" s="1"/>
  <c r="B503" i="1"/>
  <c r="C503" i="1" s="1"/>
  <c r="D503" i="1"/>
  <c r="E503" i="1"/>
  <c r="F503" i="1" s="1"/>
  <c r="G503" i="1"/>
  <c r="H503" i="1" s="1"/>
  <c r="I503" i="1"/>
  <c r="K503" i="1"/>
  <c r="N503" i="1" s="1"/>
  <c r="L503" i="1"/>
  <c r="M503" i="1" s="1"/>
  <c r="BF503" i="1" s="1"/>
  <c r="B504" i="1"/>
  <c r="C504" i="1" s="1"/>
  <c r="D504" i="1"/>
  <c r="E504" i="1"/>
  <c r="F504" i="1" s="1"/>
  <c r="G504" i="1"/>
  <c r="H504" i="1" s="1"/>
  <c r="I504" i="1"/>
  <c r="K504" i="1"/>
  <c r="S504" i="1" s="1"/>
  <c r="L504" i="1"/>
  <c r="M504" i="1" s="1"/>
  <c r="BF504" i="1" s="1"/>
  <c r="B505" i="1"/>
  <c r="C505" i="1" s="1"/>
  <c r="X505" i="1" s="1"/>
  <c r="D505" i="1"/>
  <c r="E505" i="1"/>
  <c r="F505" i="1" s="1"/>
  <c r="AL505" i="1" s="1"/>
  <c r="G505" i="1"/>
  <c r="H505" i="1" s="1"/>
  <c r="I505" i="1"/>
  <c r="K505" i="1"/>
  <c r="N505" i="1" s="1"/>
  <c r="L505" i="1"/>
  <c r="M505" i="1" s="1"/>
  <c r="BF505" i="1" s="1"/>
  <c r="B5" i="1"/>
  <c r="C5" i="1" s="1"/>
  <c r="L6" i="1"/>
  <c r="M6" i="1" s="1"/>
  <c r="BF6" i="1" s="1"/>
  <c r="L7" i="1"/>
  <c r="M7" i="1" s="1"/>
  <c r="BF7" i="1" s="1"/>
  <c r="L8" i="1"/>
  <c r="M8" i="1" s="1"/>
  <c r="BF8" i="1" s="1"/>
  <c r="L9" i="1"/>
  <c r="M9" i="1" s="1"/>
  <c r="BF9" i="1" s="1"/>
  <c r="L10" i="1"/>
  <c r="M10" i="1" s="1"/>
  <c r="BF10" i="1" s="1"/>
  <c r="K6" i="1"/>
  <c r="N6" i="1" s="1"/>
  <c r="O6" i="1" s="1"/>
  <c r="K7" i="1"/>
  <c r="N7" i="1" s="1"/>
  <c r="O7" i="1" s="1"/>
  <c r="K8" i="1"/>
  <c r="N8" i="1" s="1"/>
  <c r="O8" i="1" s="1"/>
  <c r="K9" i="1"/>
  <c r="N9" i="1" s="1"/>
  <c r="O9" i="1" s="1"/>
  <c r="BB9" i="1" s="1"/>
  <c r="BC9" i="1" s="1"/>
  <c r="K10" i="1"/>
  <c r="N10" i="1" s="1"/>
  <c r="O10" i="1" s="1"/>
  <c r="I6" i="1"/>
  <c r="I7" i="1"/>
  <c r="I8" i="1"/>
  <c r="I9" i="1"/>
  <c r="I10" i="1"/>
  <c r="G6" i="1"/>
  <c r="H6" i="1" s="1"/>
  <c r="G7" i="1"/>
  <c r="H7" i="1" s="1"/>
  <c r="G8" i="1"/>
  <c r="H8" i="1" s="1"/>
  <c r="G9" i="1"/>
  <c r="H9" i="1" s="1"/>
  <c r="G10" i="1"/>
  <c r="H10" i="1" s="1"/>
  <c r="E6" i="1"/>
  <c r="F6" i="1" s="1"/>
  <c r="E7" i="1"/>
  <c r="F7" i="1" s="1"/>
  <c r="E8" i="1"/>
  <c r="F8" i="1" s="1"/>
  <c r="E9" i="1"/>
  <c r="F9" i="1" s="1"/>
  <c r="E10" i="1"/>
  <c r="F10" i="1" s="1"/>
  <c r="D6" i="1"/>
  <c r="D7" i="1"/>
  <c r="D8" i="1"/>
  <c r="D9" i="1"/>
  <c r="D10" i="1"/>
  <c r="B6" i="1"/>
  <c r="C6" i="1" s="1"/>
  <c r="B7" i="1"/>
  <c r="C7" i="1" s="1"/>
  <c r="B8" i="1"/>
  <c r="C8" i="1" s="1"/>
  <c r="X8" i="1" s="1"/>
  <c r="B9" i="1"/>
  <c r="C9" i="1" s="1"/>
  <c r="B10" i="1"/>
  <c r="C10" i="1" s="1"/>
  <c r="L5" i="1"/>
  <c r="M5" i="1" s="1"/>
  <c r="BF5" i="1" s="1"/>
  <c r="K5" i="1"/>
  <c r="N5" i="1" s="1"/>
  <c r="O5" i="1" s="1"/>
  <c r="I5" i="1"/>
  <c r="G5" i="1"/>
  <c r="H5" i="1" s="1"/>
  <c r="E5" i="1"/>
  <c r="F5" i="1" s="1"/>
  <c r="D5" i="1"/>
  <c r="BF465" i="1" l="1"/>
  <c r="BF401" i="1"/>
  <c r="BF345" i="1"/>
  <c r="BF137" i="1"/>
  <c r="BF450" i="1"/>
  <c r="BF378" i="1"/>
  <c r="BF75" i="1"/>
  <c r="BF269" i="1"/>
  <c r="BF237" i="1"/>
  <c r="BF229" i="1"/>
  <c r="BF133" i="1"/>
  <c r="BF85" i="1"/>
  <c r="BF37" i="1"/>
  <c r="BF446" i="1"/>
  <c r="BF382" i="1"/>
  <c r="BF342" i="1"/>
  <c r="BF78" i="1"/>
  <c r="BF46" i="1"/>
  <c r="BF473" i="1"/>
  <c r="BF417" i="1"/>
  <c r="BF313" i="1"/>
  <c r="BF289" i="1"/>
  <c r="BF265" i="1"/>
  <c r="BF161" i="1"/>
  <c r="BF153" i="1"/>
  <c r="BF57" i="1"/>
  <c r="BF25" i="1"/>
  <c r="BF154" i="1"/>
  <c r="BF42" i="1"/>
  <c r="BF227" i="1"/>
  <c r="BF219" i="1"/>
  <c r="BF99" i="1"/>
  <c r="BF142" i="1"/>
  <c r="BF102" i="1"/>
  <c r="BF86" i="1"/>
  <c r="BF496" i="1"/>
  <c r="BF400" i="1"/>
  <c r="BF368" i="1"/>
  <c r="BF312" i="1"/>
  <c r="BF177" i="1"/>
  <c r="BF17" i="1"/>
  <c r="BF426" i="1"/>
  <c r="BF338" i="1"/>
  <c r="BF274" i="1"/>
  <c r="BF250" i="1"/>
  <c r="BF162" i="1"/>
  <c r="BF452" i="1"/>
  <c r="BF396" i="1"/>
  <c r="BF300" i="1"/>
  <c r="BF268" i="1"/>
  <c r="BF125" i="1"/>
  <c r="BF109" i="1"/>
  <c r="BF294" i="1"/>
  <c r="BF182" i="1"/>
  <c r="BF54" i="1"/>
  <c r="BF334" i="1"/>
  <c r="BF326" i="1"/>
  <c r="BF480" i="1"/>
  <c r="BF376" i="1"/>
  <c r="BF112" i="1"/>
  <c r="BF64" i="1"/>
  <c r="BF226" i="1"/>
  <c r="BF218" i="1"/>
  <c r="BF58" i="1"/>
  <c r="BF348" i="1"/>
  <c r="BF292" i="1"/>
  <c r="BF236" i="1"/>
  <c r="BF76" i="1"/>
  <c r="BF44" i="1"/>
  <c r="BF12" i="1"/>
  <c r="BF213" i="1"/>
  <c r="BF165" i="1"/>
  <c r="BF113" i="1"/>
  <c r="BF370" i="1"/>
  <c r="BF346" i="1"/>
  <c r="BF322" i="1"/>
  <c r="BF267" i="1"/>
  <c r="X6" i="1"/>
  <c r="BB7" i="1"/>
  <c r="BC7" i="1" s="1"/>
  <c r="AK461" i="1"/>
  <c r="AK429" i="1"/>
  <c r="BB416" i="1"/>
  <c r="BC416" i="1" s="1"/>
  <c r="AK413" i="1"/>
  <c r="AK397" i="1"/>
  <c r="BB384" i="1"/>
  <c r="BC384" i="1" s="1"/>
  <c r="AK381" i="1"/>
  <c r="BB352" i="1"/>
  <c r="BC352" i="1" s="1"/>
  <c r="AK349" i="1"/>
  <c r="AK301" i="1"/>
  <c r="BB280" i="1"/>
  <c r="BC280" i="1" s="1"/>
  <c r="AK261" i="1"/>
  <c r="BB256" i="1"/>
  <c r="BC256" i="1" s="1"/>
  <c r="X43" i="1"/>
  <c r="X35" i="1"/>
  <c r="X27" i="1"/>
  <c r="X19" i="1"/>
  <c r="Y11" i="1"/>
  <c r="BB5" i="1"/>
  <c r="BC5" i="1" s="1"/>
  <c r="X24" i="1"/>
  <c r="X16" i="1"/>
  <c r="BB13" i="1"/>
  <c r="BC13" i="1" s="1"/>
  <c r="BB390" i="1"/>
  <c r="BC390" i="1" s="1"/>
  <c r="BB46" i="1"/>
  <c r="BC46" i="1" s="1"/>
  <c r="X41" i="1"/>
  <c r="X33" i="1"/>
  <c r="X501" i="1"/>
  <c r="X493" i="1"/>
  <c r="X485" i="1"/>
  <c r="X477" i="1"/>
  <c r="X469" i="1"/>
  <c r="X461" i="1"/>
  <c r="X453" i="1"/>
  <c r="X445" i="1"/>
  <c r="X45" i="1"/>
  <c r="X29" i="1"/>
  <c r="X21" i="1"/>
  <c r="X13" i="1"/>
  <c r="BB91" i="1"/>
  <c r="BC91" i="1" s="1"/>
  <c r="X46" i="1"/>
  <c r="X38" i="1"/>
  <c r="X30" i="1"/>
  <c r="X22" i="1"/>
  <c r="X14" i="1"/>
  <c r="AJ5" i="1"/>
  <c r="X7" i="1"/>
  <c r="BB8" i="1"/>
  <c r="BC8" i="1" s="1"/>
  <c r="X5" i="1"/>
  <c r="AJ484" i="1"/>
  <c r="AJ476" i="1"/>
  <c r="BB431" i="1"/>
  <c r="BC431" i="1" s="1"/>
  <c r="AO428" i="1"/>
  <c r="AO412" i="1"/>
  <c r="AO396" i="1"/>
  <c r="AO380" i="1"/>
  <c r="X42" i="1"/>
  <c r="X34" i="1"/>
  <c r="X26" i="1"/>
  <c r="X18" i="1"/>
  <c r="BB6" i="1"/>
  <c r="BC6" i="1" s="1"/>
  <c r="AM422" i="1"/>
  <c r="BB385" i="1"/>
  <c r="BC385" i="1" s="1"/>
  <c r="AM326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AM439" i="1"/>
  <c r="X437" i="1"/>
  <c r="X429" i="1"/>
  <c r="AM423" i="1"/>
  <c r="X421" i="1"/>
  <c r="X413" i="1"/>
  <c r="AM407" i="1"/>
  <c r="X405" i="1"/>
  <c r="X397" i="1"/>
  <c r="AM391" i="1"/>
  <c r="X389" i="1"/>
  <c r="AO327" i="1"/>
  <c r="BB122" i="1"/>
  <c r="BC122" i="1" s="1"/>
  <c r="X37" i="1"/>
  <c r="X10" i="1"/>
  <c r="AL497" i="1"/>
  <c r="AK433" i="1"/>
  <c r="AK401" i="1"/>
  <c r="AK385" i="1"/>
  <c r="AK369" i="1"/>
  <c r="AK305" i="1"/>
  <c r="BB116" i="1"/>
  <c r="BC116" i="1" s="1"/>
  <c r="BB60" i="1"/>
  <c r="BC60" i="1" s="1"/>
  <c r="X47" i="1"/>
  <c r="X39" i="1"/>
  <c r="X31" i="1"/>
  <c r="X23" i="1"/>
  <c r="X15" i="1"/>
  <c r="BB12" i="1"/>
  <c r="BC12" i="1" s="1"/>
  <c r="AN498" i="1"/>
  <c r="AN474" i="1"/>
  <c r="AN466" i="1"/>
  <c r="AK434" i="1"/>
  <c r="AK418" i="1"/>
  <c r="AK402" i="1"/>
  <c r="AK386" i="1"/>
  <c r="Y384" i="1"/>
  <c r="AM370" i="1"/>
  <c r="X368" i="1"/>
  <c r="X352" i="1"/>
  <c r="X336" i="1"/>
  <c r="X320" i="1"/>
  <c r="AM306" i="1"/>
  <c r="X304" i="1"/>
  <c r="X288" i="1"/>
  <c r="X272" i="1"/>
  <c r="AM266" i="1"/>
  <c r="X256" i="1"/>
  <c r="X240" i="1"/>
  <c r="X224" i="1"/>
  <c r="X208" i="1"/>
  <c r="X192" i="1"/>
  <c r="X176" i="1"/>
  <c r="X168" i="1"/>
  <c r="X160" i="1"/>
  <c r="X152" i="1"/>
  <c r="X144" i="1"/>
  <c r="X136" i="1"/>
  <c r="X128" i="1"/>
  <c r="X120" i="1"/>
  <c r="BB117" i="1"/>
  <c r="BC117" i="1" s="1"/>
  <c r="X112" i="1"/>
  <c r="X104" i="1"/>
  <c r="X96" i="1"/>
  <c r="X88" i="1"/>
  <c r="X80" i="1"/>
  <c r="X72" i="1"/>
  <c r="X64" i="1"/>
  <c r="X56" i="1"/>
  <c r="X48" i="1"/>
  <c r="X40" i="1"/>
  <c r="BB37" i="1"/>
  <c r="BC37" i="1" s="1"/>
  <c r="X32" i="1"/>
  <c r="AV5" i="1"/>
  <c r="AM434" i="1"/>
  <c r="AO391" i="1"/>
  <c r="AM386" i="1"/>
  <c r="AO423" i="1"/>
  <c r="AM418" i="1"/>
  <c r="AO407" i="1"/>
  <c r="AM402" i="1"/>
  <c r="AO439" i="1"/>
  <c r="AO502" i="1"/>
  <c r="AJ502" i="1"/>
  <c r="AK502" i="1"/>
  <c r="AL502" i="1"/>
  <c r="AM502" i="1"/>
  <c r="AK496" i="1"/>
  <c r="AL496" i="1"/>
  <c r="AM496" i="1"/>
  <c r="AN496" i="1"/>
  <c r="AO496" i="1"/>
  <c r="AJ491" i="1"/>
  <c r="AK491" i="1"/>
  <c r="AL491" i="1"/>
  <c r="AM491" i="1"/>
  <c r="AN491" i="1"/>
  <c r="AO491" i="1"/>
  <c r="AO486" i="1"/>
  <c r="AJ486" i="1"/>
  <c r="AK486" i="1"/>
  <c r="AL486" i="1"/>
  <c r="AM486" i="1"/>
  <c r="AO482" i="1"/>
  <c r="AJ482" i="1"/>
  <c r="AK482" i="1"/>
  <c r="AL482" i="1"/>
  <c r="AM482" i="1"/>
  <c r="AM477" i="1"/>
  <c r="AN477" i="1"/>
  <c r="AO477" i="1"/>
  <c r="AJ477" i="1"/>
  <c r="AK477" i="1"/>
  <c r="AM473" i="1"/>
  <c r="AN473" i="1"/>
  <c r="AO473" i="1"/>
  <c r="AJ473" i="1"/>
  <c r="AK473" i="1"/>
  <c r="AO470" i="1"/>
  <c r="AJ470" i="1"/>
  <c r="AK470" i="1"/>
  <c r="AL470" i="1"/>
  <c r="AM470" i="1"/>
  <c r="AM465" i="1"/>
  <c r="AN465" i="1"/>
  <c r="AO465" i="1"/>
  <c r="AJ465" i="1"/>
  <c r="AK465" i="1"/>
  <c r="AJ460" i="1"/>
  <c r="AK460" i="1"/>
  <c r="AL460" i="1"/>
  <c r="AM460" i="1"/>
  <c r="AN460" i="1"/>
  <c r="AO460" i="1"/>
  <c r="AJ455" i="1"/>
  <c r="AK455" i="1"/>
  <c r="AL455" i="1"/>
  <c r="AN455" i="1"/>
  <c r="AM455" i="1"/>
  <c r="AN450" i="1"/>
  <c r="AO450" i="1"/>
  <c r="AJ450" i="1"/>
  <c r="AL450" i="1"/>
  <c r="AK450" i="1"/>
  <c r="AJ443" i="1"/>
  <c r="AK443" i="1"/>
  <c r="AL443" i="1"/>
  <c r="AN443" i="1"/>
  <c r="AM443" i="1"/>
  <c r="AO443" i="1"/>
  <c r="AL477" i="1"/>
  <c r="AN486" i="1"/>
  <c r="AL465" i="1"/>
  <c r="AL7" i="1"/>
  <c r="AM7" i="1"/>
  <c r="AN7" i="1"/>
  <c r="AO7" i="1"/>
  <c r="AJ7" i="1"/>
  <c r="AK7" i="1"/>
  <c r="AK504" i="1"/>
  <c r="AL504" i="1"/>
  <c r="AM504" i="1"/>
  <c r="AN504" i="1"/>
  <c r="AO504" i="1"/>
  <c r="AJ499" i="1"/>
  <c r="AK499" i="1"/>
  <c r="AL499" i="1"/>
  <c r="AM499" i="1"/>
  <c r="AN499" i="1"/>
  <c r="AO499" i="1"/>
  <c r="AO494" i="1"/>
  <c r="AJ494" i="1"/>
  <c r="AK494" i="1"/>
  <c r="AL494" i="1"/>
  <c r="AM494" i="1"/>
  <c r="AO490" i="1"/>
  <c r="AJ490" i="1"/>
  <c r="AK490" i="1"/>
  <c r="AL490" i="1"/>
  <c r="AM490" i="1"/>
  <c r="AM485" i="1"/>
  <c r="AN485" i="1"/>
  <c r="AO485" i="1"/>
  <c r="AJ485" i="1"/>
  <c r="AK485" i="1"/>
  <c r="AK480" i="1"/>
  <c r="AL480" i="1"/>
  <c r="AM480" i="1"/>
  <c r="AN480" i="1"/>
  <c r="AO480" i="1"/>
  <c r="AJ475" i="1"/>
  <c r="AK475" i="1"/>
  <c r="AL475" i="1"/>
  <c r="AM475" i="1"/>
  <c r="AN475" i="1"/>
  <c r="AO475" i="1"/>
  <c r="AM469" i="1"/>
  <c r="AN469" i="1"/>
  <c r="AO469" i="1"/>
  <c r="AJ469" i="1"/>
  <c r="AK469" i="1"/>
  <c r="AN462" i="1"/>
  <c r="AO462" i="1"/>
  <c r="AJ462" i="1"/>
  <c r="AL462" i="1"/>
  <c r="AK462" i="1"/>
  <c r="AM462" i="1"/>
  <c r="AL457" i="1"/>
  <c r="AM457" i="1"/>
  <c r="AN457" i="1"/>
  <c r="AO457" i="1"/>
  <c r="AJ457" i="1"/>
  <c r="AK457" i="1"/>
  <c r="AJ452" i="1"/>
  <c r="AK452" i="1"/>
  <c r="AL452" i="1"/>
  <c r="AM452" i="1"/>
  <c r="AN452" i="1"/>
  <c r="AO452" i="1"/>
  <c r="AN446" i="1"/>
  <c r="AO446" i="1"/>
  <c r="AJ446" i="1"/>
  <c r="AL446" i="1"/>
  <c r="AK446" i="1"/>
  <c r="AM446" i="1"/>
  <c r="AJ496" i="1"/>
  <c r="AL485" i="1"/>
  <c r="AJ6" i="1"/>
  <c r="AK6" i="1"/>
  <c r="AL6" i="1"/>
  <c r="AM6" i="1"/>
  <c r="AN6" i="1"/>
  <c r="AO6" i="1"/>
  <c r="AJ503" i="1"/>
  <c r="AK503" i="1"/>
  <c r="AL503" i="1"/>
  <c r="AM503" i="1"/>
  <c r="AN503" i="1"/>
  <c r="AO503" i="1"/>
  <c r="AO498" i="1"/>
  <c r="AJ498" i="1"/>
  <c r="AK498" i="1"/>
  <c r="AL498" i="1"/>
  <c r="AM498" i="1"/>
  <c r="AM493" i="1"/>
  <c r="AN493" i="1"/>
  <c r="AO493" i="1"/>
  <c r="AJ493" i="1"/>
  <c r="AK493" i="1"/>
  <c r="AK488" i="1"/>
  <c r="AL488" i="1"/>
  <c r="AM488" i="1"/>
  <c r="AN488" i="1"/>
  <c r="AO488" i="1"/>
  <c r="AJ483" i="1"/>
  <c r="AK483" i="1"/>
  <c r="AL483" i="1"/>
  <c r="AM483" i="1"/>
  <c r="AN483" i="1"/>
  <c r="AO483" i="1"/>
  <c r="AO478" i="1"/>
  <c r="AJ478" i="1"/>
  <c r="AK478" i="1"/>
  <c r="AL478" i="1"/>
  <c r="AM478" i="1"/>
  <c r="AK472" i="1"/>
  <c r="AL472" i="1"/>
  <c r="AM472" i="1"/>
  <c r="AN472" i="1"/>
  <c r="AO472" i="1"/>
  <c r="AJ467" i="1"/>
  <c r="AK467" i="1"/>
  <c r="AL467" i="1"/>
  <c r="AM467" i="1"/>
  <c r="AN467" i="1"/>
  <c r="AO467" i="1"/>
  <c r="AK464" i="1"/>
  <c r="AL464" i="1"/>
  <c r="AM464" i="1"/>
  <c r="AN464" i="1"/>
  <c r="AO464" i="1"/>
  <c r="AJ459" i="1"/>
  <c r="AK459" i="1"/>
  <c r="AL459" i="1"/>
  <c r="AN459" i="1"/>
  <c r="AM459" i="1"/>
  <c r="AO459" i="1"/>
  <c r="AL453" i="1"/>
  <c r="AM453" i="1"/>
  <c r="AN453" i="1"/>
  <c r="AO453" i="1"/>
  <c r="AJ453" i="1"/>
  <c r="AK453" i="1"/>
  <c r="AJ448" i="1"/>
  <c r="AK448" i="1"/>
  <c r="AL448" i="1"/>
  <c r="AM448" i="1"/>
  <c r="AN448" i="1"/>
  <c r="AO448" i="1"/>
  <c r="AL445" i="1"/>
  <c r="AM445" i="1"/>
  <c r="AN445" i="1"/>
  <c r="AO445" i="1"/>
  <c r="AJ445" i="1"/>
  <c r="AN494" i="1"/>
  <c r="AL473" i="1"/>
  <c r="AK500" i="1"/>
  <c r="AL500" i="1"/>
  <c r="AM500" i="1"/>
  <c r="AN500" i="1"/>
  <c r="AO500" i="1"/>
  <c r="AJ495" i="1"/>
  <c r="AK495" i="1"/>
  <c r="AL495" i="1"/>
  <c r="AM495" i="1"/>
  <c r="AN495" i="1"/>
  <c r="AO495" i="1"/>
  <c r="AM489" i="1"/>
  <c r="AN489" i="1"/>
  <c r="AO489" i="1"/>
  <c r="AJ489" i="1"/>
  <c r="AK489" i="1"/>
  <c r="AM481" i="1"/>
  <c r="AN481" i="1"/>
  <c r="AO481" i="1"/>
  <c r="AJ481" i="1"/>
  <c r="AK481" i="1"/>
  <c r="AK476" i="1"/>
  <c r="AL476" i="1"/>
  <c r="AM476" i="1"/>
  <c r="AN476" i="1"/>
  <c r="AO476" i="1"/>
  <c r="AJ471" i="1"/>
  <c r="AK471" i="1"/>
  <c r="AL471" i="1"/>
  <c r="AM471" i="1"/>
  <c r="AN471" i="1"/>
  <c r="AO471" i="1"/>
  <c r="AO466" i="1"/>
  <c r="AJ466" i="1"/>
  <c r="AK466" i="1"/>
  <c r="AL466" i="1"/>
  <c r="AM466" i="1"/>
  <c r="AL461" i="1"/>
  <c r="AM461" i="1"/>
  <c r="AN461" i="1"/>
  <c r="AO461" i="1"/>
  <c r="AJ461" i="1"/>
  <c r="AJ456" i="1"/>
  <c r="AK456" i="1"/>
  <c r="AL456" i="1"/>
  <c r="AM456" i="1"/>
  <c r="AN456" i="1"/>
  <c r="AO456" i="1"/>
  <c r="AJ451" i="1"/>
  <c r="AK451" i="1"/>
  <c r="AL451" i="1"/>
  <c r="AN451" i="1"/>
  <c r="AM451" i="1"/>
  <c r="AO451" i="1"/>
  <c r="AJ444" i="1"/>
  <c r="AK444" i="1"/>
  <c r="AL444" i="1"/>
  <c r="AM444" i="1"/>
  <c r="AN444" i="1"/>
  <c r="AO444" i="1"/>
  <c r="AJ504" i="1"/>
  <c r="AL493" i="1"/>
  <c r="AN482" i="1"/>
  <c r="AJ472" i="1"/>
  <c r="AO455" i="1"/>
  <c r="AM505" i="1"/>
  <c r="AN505" i="1"/>
  <c r="AO505" i="1"/>
  <c r="AJ505" i="1"/>
  <c r="AK505" i="1"/>
  <c r="AM501" i="1"/>
  <c r="AN501" i="1"/>
  <c r="AO501" i="1"/>
  <c r="AJ501" i="1"/>
  <c r="AK501" i="1"/>
  <c r="AM497" i="1"/>
  <c r="AN497" i="1"/>
  <c r="AO497" i="1"/>
  <c r="AJ497" i="1"/>
  <c r="AK497" i="1"/>
  <c r="AK492" i="1"/>
  <c r="AL492" i="1"/>
  <c r="AM492" i="1"/>
  <c r="AN492" i="1"/>
  <c r="AO492" i="1"/>
  <c r="AJ487" i="1"/>
  <c r="AK487" i="1"/>
  <c r="AL487" i="1"/>
  <c r="AM487" i="1"/>
  <c r="AN487" i="1"/>
  <c r="AO487" i="1"/>
  <c r="AK484" i="1"/>
  <c r="AL484" i="1"/>
  <c r="AM484" i="1"/>
  <c r="AN484" i="1"/>
  <c r="AO484" i="1"/>
  <c r="AJ479" i="1"/>
  <c r="AK479" i="1"/>
  <c r="AL479" i="1"/>
  <c r="AM479" i="1"/>
  <c r="AN479" i="1"/>
  <c r="AO479" i="1"/>
  <c r="AO474" i="1"/>
  <c r="AJ474" i="1"/>
  <c r="AK474" i="1"/>
  <c r="AL474" i="1"/>
  <c r="AM474" i="1"/>
  <c r="AK468" i="1"/>
  <c r="AL468" i="1"/>
  <c r="AM468" i="1"/>
  <c r="AN468" i="1"/>
  <c r="AO468" i="1"/>
  <c r="AJ463" i="1"/>
  <c r="AK463" i="1"/>
  <c r="AL463" i="1"/>
  <c r="AM463" i="1"/>
  <c r="AN463" i="1"/>
  <c r="AO463" i="1"/>
  <c r="AN458" i="1"/>
  <c r="AO458" i="1"/>
  <c r="AJ458" i="1"/>
  <c r="AL458" i="1"/>
  <c r="AK458" i="1"/>
  <c r="AM458" i="1"/>
  <c r="AN454" i="1"/>
  <c r="AO454" i="1"/>
  <c r="AJ454" i="1"/>
  <c r="AL454" i="1"/>
  <c r="AK454" i="1"/>
  <c r="AM454" i="1"/>
  <c r="AL449" i="1"/>
  <c r="AM449" i="1"/>
  <c r="AN449" i="1"/>
  <c r="AO449" i="1"/>
  <c r="AJ449" i="1"/>
  <c r="AK449" i="1"/>
  <c r="AJ447" i="1"/>
  <c r="AK447" i="1"/>
  <c r="AL447" i="1"/>
  <c r="AN447" i="1"/>
  <c r="AM447" i="1"/>
  <c r="AO447" i="1"/>
  <c r="AL441" i="1"/>
  <c r="AM441" i="1"/>
  <c r="AN441" i="1"/>
  <c r="AO441" i="1"/>
  <c r="AJ441" i="1"/>
  <c r="AK441" i="1"/>
  <c r="AN502" i="1"/>
  <c r="AJ492" i="1"/>
  <c r="AL481" i="1"/>
  <c r="AN470" i="1"/>
  <c r="AM450" i="1"/>
  <c r="AN8" i="1"/>
  <c r="AO8" i="1"/>
  <c r="AJ8" i="1"/>
  <c r="AL8" i="1"/>
  <c r="AK8" i="1"/>
  <c r="AM8" i="1"/>
  <c r="AL501" i="1"/>
  <c r="AN490" i="1"/>
  <c r="AJ480" i="1"/>
  <c r="AL469" i="1"/>
  <c r="AK445" i="1"/>
  <c r="AJ500" i="1"/>
  <c r="AL489" i="1"/>
  <c r="AN478" i="1"/>
  <c r="AJ468" i="1"/>
  <c r="AJ439" i="1"/>
  <c r="AK439" i="1"/>
  <c r="AL439" i="1"/>
  <c r="AN439" i="1"/>
  <c r="AN438" i="1"/>
  <c r="AO438" i="1"/>
  <c r="AJ438" i="1"/>
  <c r="AL438" i="1"/>
  <c r="AJ436" i="1"/>
  <c r="AK436" i="1"/>
  <c r="AL436" i="1"/>
  <c r="AM436" i="1"/>
  <c r="AN436" i="1"/>
  <c r="AN434" i="1"/>
  <c r="AO434" i="1"/>
  <c r="AJ434" i="1"/>
  <c r="AL434" i="1"/>
  <c r="AJ432" i="1"/>
  <c r="AK432" i="1"/>
  <c r="AL432" i="1"/>
  <c r="AM432" i="1"/>
  <c r="AN432" i="1"/>
  <c r="AN430" i="1"/>
  <c r="AO430" i="1"/>
  <c r="AJ430" i="1"/>
  <c r="AL430" i="1"/>
  <c r="AL429" i="1"/>
  <c r="AM429" i="1"/>
  <c r="AN429" i="1"/>
  <c r="AO429" i="1"/>
  <c r="AJ429" i="1"/>
  <c r="AJ427" i="1"/>
  <c r="AK427" i="1"/>
  <c r="AL427" i="1"/>
  <c r="AN427" i="1"/>
  <c r="AL425" i="1"/>
  <c r="AM425" i="1"/>
  <c r="AN425" i="1"/>
  <c r="AO425" i="1"/>
  <c r="AJ425" i="1"/>
  <c r="AJ423" i="1"/>
  <c r="AK423" i="1"/>
  <c r="AL423" i="1"/>
  <c r="AN423" i="1"/>
  <c r="AL421" i="1"/>
  <c r="AM421" i="1"/>
  <c r="AN421" i="1"/>
  <c r="AO421" i="1"/>
  <c r="AJ421" i="1"/>
  <c r="AJ419" i="1"/>
  <c r="AK419" i="1"/>
  <c r="AL419" i="1"/>
  <c r="AN419" i="1"/>
  <c r="AL417" i="1"/>
  <c r="AM417" i="1"/>
  <c r="AN417" i="1"/>
  <c r="AO417" i="1"/>
  <c r="AJ417" i="1"/>
  <c r="AJ415" i="1"/>
  <c r="AK415" i="1"/>
  <c r="AL415" i="1"/>
  <c r="AN415" i="1"/>
  <c r="AL413" i="1"/>
  <c r="AM413" i="1"/>
  <c r="AN413" i="1"/>
  <c r="AO413" i="1"/>
  <c r="AJ413" i="1"/>
  <c r="AJ412" i="1"/>
  <c r="AK412" i="1"/>
  <c r="AL412" i="1"/>
  <c r="AM412" i="1"/>
  <c r="AN412" i="1"/>
  <c r="AN410" i="1"/>
  <c r="AO410" i="1"/>
  <c r="AJ410" i="1"/>
  <c r="AL410" i="1"/>
  <c r="AJ408" i="1"/>
  <c r="AK408" i="1"/>
  <c r="AL408" i="1"/>
  <c r="AM408" i="1"/>
  <c r="AN408" i="1"/>
  <c r="AN406" i="1"/>
  <c r="AO406" i="1"/>
  <c r="AJ406" i="1"/>
  <c r="AL406" i="1"/>
  <c r="AJ404" i="1"/>
  <c r="AK404" i="1"/>
  <c r="AL404" i="1"/>
  <c r="AM404" i="1"/>
  <c r="AN404" i="1"/>
  <c r="AN402" i="1"/>
  <c r="AO402" i="1"/>
  <c r="AJ402" i="1"/>
  <c r="AL402" i="1"/>
  <c r="AJ400" i="1"/>
  <c r="AK400" i="1"/>
  <c r="AL400" i="1"/>
  <c r="AM400" i="1"/>
  <c r="AN400" i="1"/>
  <c r="AN398" i="1"/>
  <c r="AO398" i="1"/>
  <c r="AJ398" i="1"/>
  <c r="AL398" i="1"/>
  <c r="AJ396" i="1"/>
  <c r="AK396" i="1"/>
  <c r="AL396" i="1"/>
  <c r="AM396" i="1"/>
  <c r="AN396" i="1"/>
  <c r="AN394" i="1"/>
  <c r="AO394" i="1"/>
  <c r="AJ394" i="1"/>
  <c r="AL394" i="1"/>
  <c r="AJ392" i="1"/>
  <c r="AK392" i="1"/>
  <c r="AL392" i="1"/>
  <c r="AM392" i="1"/>
  <c r="AN392" i="1"/>
  <c r="AN390" i="1"/>
  <c r="AO390" i="1"/>
  <c r="AJ390" i="1"/>
  <c r="AL390" i="1"/>
  <c r="AJ388" i="1"/>
  <c r="AK388" i="1"/>
  <c r="AL388" i="1"/>
  <c r="AM388" i="1"/>
  <c r="AN388" i="1"/>
  <c r="AN386" i="1"/>
  <c r="AO386" i="1"/>
  <c r="AJ386" i="1"/>
  <c r="AL386" i="1"/>
  <c r="AJ384" i="1"/>
  <c r="AK384" i="1"/>
  <c r="AL384" i="1"/>
  <c r="AM384" i="1"/>
  <c r="AN384" i="1"/>
  <c r="AN382" i="1"/>
  <c r="AO382" i="1"/>
  <c r="AJ382" i="1"/>
  <c r="AL382" i="1"/>
  <c r="AJ380" i="1"/>
  <c r="AK380" i="1"/>
  <c r="AL380" i="1"/>
  <c r="AM380" i="1"/>
  <c r="AN380" i="1"/>
  <c r="AJ379" i="1"/>
  <c r="AK379" i="1"/>
  <c r="AL379" i="1"/>
  <c r="AN379" i="1"/>
  <c r="AM377" i="1"/>
  <c r="AJ377" i="1"/>
  <c r="AK377" i="1"/>
  <c r="AL377" i="1"/>
  <c r="AN377" i="1"/>
  <c r="AO377" i="1"/>
  <c r="AJ375" i="1"/>
  <c r="AK375" i="1"/>
  <c r="AL375" i="1"/>
  <c r="AM375" i="1"/>
  <c r="AN375" i="1"/>
  <c r="AL373" i="1"/>
  <c r="AM373" i="1"/>
  <c r="AN373" i="1"/>
  <c r="AO373" i="1"/>
  <c r="AJ373" i="1"/>
  <c r="AK373" i="1"/>
  <c r="AJ371" i="1"/>
  <c r="AK371" i="1"/>
  <c r="AL371" i="1"/>
  <c r="AM371" i="1"/>
  <c r="AN371" i="1"/>
  <c r="AO371" i="1"/>
  <c r="AL369" i="1"/>
  <c r="AM369" i="1"/>
  <c r="AN369" i="1"/>
  <c r="AO369" i="1"/>
  <c r="AJ369" i="1"/>
  <c r="AJ367" i="1"/>
  <c r="AK367" i="1"/>
  <c r="AL367" i="1"/>
  <c r="AM367" i="1"/>
  <c r="AN367" i="1"/>
  <c r="AO367" i="1"/>
  <c r="AL365" i="1"/>
  <c r="AM365" i="1"/>
  <c r="AN365" i="1"/>
  <c r="AO365" i="1"/>
  <c r="AJ365" i="1"/>
  <c r="AJ364" i="1"/>
  <c r="AK364" i="1"/>
  <c r="AL364" i="1"/>
  <c r="AM364" i="1"/>
  <c r="AN364" i="1"/>
  <c r="AO364" i="1"/>
  <c r="AN362" i="1"/>
  <c r="AO362" i="1"/>
  <c r="AJ362" i="1"/>
  <c r="AK362" i="1"/>
  <c r="AL362" i="1"/>
  <c r="AM362" i="1"/>
  <c r="AJ360" i="1"/>
  <c r="AK360" i="1"/>
  <c r="AL360" i="1"/>
  <c r="AM360" i="1"/>
  <c r="AN360" i="1"/>
  <c r="AO360" i="1"/>
  <c r="AN358" i="1"/>
  <c r="AO358" i="1"/>
  <c r="AJ358" i="1"/>
  <c r="AK358" i="1"/>
  <c r="AL358" i="1"/>
  <c r="AJ356" i="1"/>
  <c r="AK356" i="1"/>
  <c r="AL356" i="1"/>
  <c r="AM356" i="1"/>
  <c r="AN356" i="1"/>
  <c r="AO356" i="1"/>
  <c r="AN354" i="1"/>
  <c r="AO354" i="1"/>
  <c r="AJ354" i="1"/>
  <c r="AK354" i="1"/>
  <c r="AL354" i="1"/>
  <c r="AJ352" i="1"/>
  <c r="AK352" i="1"/>
  <c r="AL352" i="1"/>
  <c r="AM352" i="1"/>
  <c r="AN352" i="1"/>
  <c r="AO352" i="1"/>
  <c r="AJ351" i="1"/>
  <c r="AK351" i="1"/>
  <c r="AL351" i="1"/>
  <c r="AM351" i="1"/>
  <c r="AN351" i="1"/>
  <c r="AO351" i="1"/>
  <c r="AL349" i="1"/>
  <c r="AM349" i="1"/>
  <c r="AN349" i="1"/>
  <c r="AO349" i="1"/>
  <c r="AJ349" i="1"/>
  <c r="AJ347" i="1"/>
  <c r="AK347" i="1"/>
  <c r="AL347" i="1"/>
  <c r="AM347" i="1"/>
  <c r="AN347" i="1"/>
  <c r="AL345" i="1"/>
  <c r="AM345" i="1"/>
  <c r="AN345" i="1"/>
  <c r="AO345" i="1"/>
  <c r="AJ345" i="1"/>
  <c r="AK345" i="1"/>
  <c r="AJ343" i="1"/>
  <c r="AK343" i="1"/>
  <c r="AL343" i="1"/>
  <c r="AM343" i="1"/>
  <c r="AN343" i="1"/>
  <c r="AL341" i="1"/>
  <c r="AM341" i="1"/>
  <c r="AN341" i="1"/>
  <c r="AO341" i="1"/>
  <c r="AJ341" i="1"/>
  <c r="AK341" i="1"/>
  <c r="AJ339" i="1"/>
  <c r="AK339" i="1"/>
  <c r="AL339" i="1"/>
  <c r="AM339" i="1"/>
  <c r="AN339" i="1"/>
  <c r="AO339" i="1"/>
  <c r="AL337" i="1"/>
  <c r="AM337" i="1"/>
  <c r="AN337" i="1"/>
  <c r="AO337" i="1"/>
  <c r="AJ337" i="1"/>
  <c r="AJ335" i="1"/>
  <c r="AK335" i="1"/>
  <c r="AL335" i="1"/>
  <c r="AM335" i="1"/>
  <c r="AN335" i="1"/>
  <c r="AO335" i="1"/>
  <c r="AL333" i="1"/>
  <c r="AM333" i="1"/>
  <c r="AN333" i="1"/>
  <c r="AO333" i="1"/>
  <c r="AJ333" i="1"/>
  <c r="AJ331" i="1"/>
  <c r="AK331" i="1"/>
  <c r="AL331" i="1"/>
  <c r="AM331" i="1"/>
  <c r="AN331" i="1"/>
  <c r="AL329" i="1"/>
  <c r="AM329" i="1"/>
  <c r="AN329" i="1"/>
  <c r="AO329" i="1"/>
  <c r="AJ329" i="1"/>
  <c r="AK329" i="1"/>
  <c r="AJ328" i="1"/>
  <c r="AK328" i="1"/>
  <c r="AL328" i="1"/>
  <c r="AM328" i="1"/>
  <c r="AN328" i="1"/>
  <c r="AO328" i="1"/>
  <c r="AN326" i="1"/>
  <c r="AO326" i="1"/>
  <c r="AJ326" i="1"/>
  <c r="AK326" i="1"/>
  <c r="AL326" i="1"/>
  <c r="AJ324" i="1"/>
  <c r="AK324" i="1"/>
  <c r="AL324" i="1"/>
  <c r="AM324" i="1"/>
  <c r="AN324" i="1"/>
  <c r="AO324" i="1"/>
  <c r="AN322" i="1"/>
  <c r="AO322" i="1"/>
  <c r="AJ322" i="1"/>
  <c r="AK322" i="1"/>
  <c r="AL322" i="1"/>
  <c r="AJ320" i="1"/>
  <c r="AK320" i="1"/>
  <c r="AL320" i="1"/>
  <c r="AM320" i="1"/>
  <c r="AN320" i="1"/>
  <c r="AO320" i="1"/>
  <c r="AN318" i="1"/>
  <c r="AO318" i="1"/>
  <c r="AJ318" i="1"/>
  <c r="AK318" i="1"/>
  <c r="AL318" i="1"/>
  <c r="AM318" i="1"/>
  <c r="AJ316" i="1"/>
  <c r="AK316" i="1"/>
  <c r="AL316" i="1"/>
  <c r="AM316" i="1"/>
  <c r="AN316" i="1"/>
  <c r="AO316" i="1"/>
  <c r="AJ315" i="1"/>
  <c r="AK315" i="1"/>
  <c r="AL315" i="1"/>
  <c r="AM315" i="1"/>
  <c r="AN315" i="1"/>
  <c r="AN314" i="1"/>
  <c r="AO314" i="1"/>
  <c r="AJ314" i="1"/>
  <c r="AK314" i="1"/>
  <c r="AL314" i="1"/>
  <c r="AM314" i="1"/>
  <c r="AL313" i="1"/>
  <c r="AM313" i="1"/>
  <c r="AN313" i="1"/>
  <c r="AO313" i="1"/>
  <c r="AJ313" i="1"/>
  <c r="AK313" i="1"/>
  <c r="AJ311" i="1"/>
  <c r="AK311" i="1"/>
  <c r="AL311" i="1"/>
  <c r="AM311" i="1"/>
  <c r="AN311" i="1"/>
  <c r="AL309" i="1"/>
  <c r="AM309" i="1"/>
  <c r="AN309" i="1"/>
  <c r="AO309" i="1"/>
  <c r="AJ309" i="1"/>
  <c r="AK309" i="1"/>
  <c r="AJ308" i="1"/>
  <c r="AK308" i="1"/>
  <c r="AL308" i="1"/>
  <c r="AM308" i="1"/>
  <c r="AN308" i="1"/>
  <c r="AO308" i="1"/>
  <c r="AN306" i="1"/>
  <c r="AO306" i="1"/>
  <c r="AJ306" i="1"/>
  <c r="AK306" i="1"/>
  <c r="AL306" i="1"/>
  <c r="AJ304" i="1"/>
  <c r="AK304" i="1"/>
  <c r="AL304" i="1"/>
  <c r="AM304" i="1"/>
  <c r="AN304" i="1"/>
  <c r="AO304" i="1"/>
  <c r="AN302" i="1"/>
  <c r="AO302" i="1"/>
  <c r="AJ302" i="1"/>
  <c r="AK302" i="1"/>
  <c r="AL302" i="1"/>
  <c r="AM302" i="1"/>
  <c r="AJ300" i="1"/>
  <c r="AK300" i="1"/>
  <c r="AL300" i="1"/>
  <c r="AM300" i="1"/>
  <c r="AN300" i="1"/>
  <c r="AO300" i="1"/>
  <c r="AN298" i="1"/>
  <c r="AO298" i="1"/>
  <c r="AJ298" i="1"/>
  <c r="AK298" i="1"/>
  <c r="AL298" i="1"/>
  <c r="AM298" i="1"/>
  <c r="AJ296" i="1"/>
  <c r="AK296" i="1"/>
  <c r="AL296" i="1"/>
  <c r="AM296" i="1"/>
  <c r="AN296" i="1"/>
  <c r="AO296" i="1"/>
  <c r="AL294" i="1"/>
  <c r="AN294" i="1"/>
  <c r="AO294" i="1"/>
  <c r="AJ294" i="1"/>
  <c r="AK294" i="1"/>
  <c r="AJ293" i="1"/>
  <c r="AN293" i="1"/>
  <c r="AO293" i="1"/>
  <c r="AK293" i="1"/>
  <c r="AL293" i="1"/>
  <c r="AM293" i="1"/>
  <c r="AM291" i="1"/>
  <c r="AN291" i="1"/>
  <c r="AJ291" i="1"/>
  <c r="AK291" i="1"/>
  <c r="AL291" i="1"/>
  <c r="AO291" i="1"/>
  <c r="AJ289" i="1"/>
  <c r="AL289" i="1"/>
  <c r="AN289" i="1"/>
  <c r="AO289" i="1"/>
  <c r="AK289" i="1"/>
  <c r="AM289" i="1"/>
  <c r="AM287" i="1"/>
  <c r="AN287" i="1"/>
  <c r="AJ287" i="1"/>
  <c r="AK287" i="1"/>
  <c r="AL287" i="1"/>
  <c r="AO287" i="1"/>
  <c r="AJ285" i="1"/>
  <c r="AL285" i="1"/>
  <c r="AN285" i="1"/>
  <c r="AO285" i="1"/>
  <c r="AK285" i="1"/>
  <c r="AM285" i="1"/>
  <c r="AM283" i="1"/>
  <c r="AN283" i="1"/>
  <c r="AJ283" i="1"/>
  <c r="AK283" i="1"/>
  <c r="AL283" i="1"/>
  <c r="AO283" i="1"/>
  <c r="AJ281" i="1"/>
  <c r="AL281" i="1"/>
  <c r="AN281" i="1"/>
  <c r="AO281" i="1"/>
  <c r="AM281" i="1"/>
  <c r="AM279" i="1"/>
  <c r="AN279" i="1"/>
  <c r="AJ279" i="1"/>
  <c r="AK279" i="1"/>
  <c r="AL279" i="1"/>
  <c r="AO279" i="1"/>
  <c r="AJ277" i="1"/>
  <c r="AL277" i="1"/>
  <c r="AM277" i="1"/>
  <c r="AN277" i="1"/>
  <c r="AO277" i="1"/>
  <c r="AK277" i="1"/>
  <c r="AM275" i="1"/>
  <c r="AN275" i="1"/>
  <c r="AJ275" i="1"/>
  <c r="AK275" i="1"/>
  <c r="AL275" i="1"/>
  <c r="AO275" i="1"/>
  <c r="AJ273" i="1"/>
  <c r="AL273" i="1"/>
  <c r="AM273" i="1"/>
  <c r="AN273" i="1"/>
  <c r="AO273" i="1"/>
  <c r="AK273" i="1"/>
  <c r="AO272" i="1"/>
  <c r="AJ272" i="1"/>
  <c r="AK272" i="1"/>
  <c r="AL272" i="1"/>
  <c r="AM272" i="1"/>
  <c r="AN272" i="1"/>
  <c r="AK270" i="1"/>
  <c r="AL270" i="1"/>
  <c r="AN270" i="1"/>
  <c r="AO270" i="1"/>
  <c r="AJ270" i="1"/>
  <c r="AM270" i="1"/>
  <c r="AO268" i="1"/>
  <c r="AJ268" i="1"/>
  <c r="AK268" i="1"/>
  <c r="AL268" i="1"/>
  <c r="AM268" i="1"/>
  <c r="AN268" i="1"/>
  <c r="AM267" i="1"/>
  <c r="AN267" i="1"/>
  <c r="AJ267" i="1"/>
  <c r="AK267" i="1"/>
  <c r="AL267" i="1"/>
  <c r="AO267" i="1"/>
  <c r="AK266" i="1"/>
  <c r="AL266" i="1"/>
  <c r="AN266" i="1"/>
  <c r="AO266" i="1"/>
  <c r="AJ266" i="1"/>
  <c r="AJ265" i="1"/>
  <c r="AL265" i="1"/>
  <c r="AM265" i="1"/>
  <c r="AN265" i="1"/>
  <c r="AO265" i="1"/>
  <c r="AK265" i="1"/>
  <c r="AO264" i="1"/>
  <c r="AJ264" i="1"/>
  <c r="AK264" i="1"/>
  <c r="AL264" i="1"/>
  <c r="AM264" i="1"/>
  <c r="AN264" i="1"/>
  <c r="AK262" i="1"/>
  <c r="AL262" i="1"/>
  <c r="AN262" i="1"/>
  <c r="AO262" i="1"/>
  <c r="AJ262" i="1"/>
  <c r="AM262" i="1"/>
  <c r="AJ261" i="1"/>
  <c r="AL261" i="1"/>
  <c r="AM261" i="1"/>
  <c r="AN261" i="1"/>
  <c r="AO261" i="1"/>
  <c r="AO260" i="1"/>
  <c r="AJ260" i="1"/>
  <c r="AK260" i="1"/>
  <c r="AL260" i="1"/>
  <c r="AM260" i="1"/>
  <c r="AN260" i="1"/>
  <c r="AM259" i="1"/>
  <c r="AN259" i="1"/>
  <c r="AJ259" i="1"/>
  <c r="AK259" i="1"/>
  <c r="AL259" i="1"/>
  <c r="AO259" i="1"/>
  <c r="AK258" i="1"/>
  <c r="AL258" i="1"/>
  <c r="AN258" i="1"/>
  <c r="AO258" i="1"/>
  <c r="AJ258" i="1"/>
  <c r="AM258" i="1"/>
  <c r="AJ257" i="1"/>
  <c r="AL257" i="1"/>
  <c r="AM257" i="1"/>
  <c r="AN257" i="1"/>
  <c r="AO257" i="1"/>
  <c r="AK257" i="1"/>
  <c r="AO256" i="1"/>
  <c r="AJ256" i="1"/>
  <c r="AK256" i="1"/>
  <c r="AL256" i="1"/>
  <c r="AM256" i="1"/>
  <c r="AN256" i="1"/>
  <c r="AM255" i="1"/>
  <c r="AN255" i="1"/>
  <c r="AJ255" i="1"/>
  <c r="AK255" i="1"/>
  <c r="AL255" i="1"/>
  <c r="AO255" i="1"/>
  <c r="AK254" i="1"/>
  <c r="AL254" i="1"/>
  <c r="AN254" i="1"/>
  <c r="AO254" i="1"/>
  <c r="AJ254" i="1"/>
  <c r="AM254" i="1"/>
  <c r="AJ253" i="1"/>
  <c r="AL253" i="1"/>
  <c r="AM253" i="1"/>
  <c r="AN253" i="1"/>
  <c r="AO253" i="1"/>
  <c r="AK253" i="1"/>
  <c r="AO252" i="1"/>
  <c r="AJ252" i="1"/>
  <c r="AK252" i="1"/>
  <c r="AL252" i="1"/>
  <c r="AM252" i="1"/>
  <c r="AN252" i="1"/>
  <c r="AM251" i="1"/>
  <c r="AN251" i="1"/>
  <c r="AJ251" i="1"/>
  <c r="AK251" i="1"/>
  <c r="AL251" i="1"/>
  <c r="AO251" i="1"/>
  <c r="AK250" i="1"/>
  <c r="AL250" i="1"/>
  <c r="AN250" i="1"/>
  <c r="AO250" i="1"/>
  <c r="AJ250" i="1"/>
  <c r="AM250" i="1"/>
  <c r="AJ249" i="1"/>
  <c r="AL249" i="1"/>
  <c r="AM249" i="1"/>
  <c r="AN249" i="1"/>
  <c r="AO249" i="1"/>
  <c r="AK249" i="1"/>
  <c r="AO248" i="1"/>
  <c r="AJ248" i="1"/>
  <c r="AK248" i="1"/>
  <c r="AL248" i="1"/>
  <c r="AM248" i="1"/>
  <c r="AN248" i="1"/>
  <c r="AM247" i="1"/>
  <c r="AN247" i="1"/>
  <c r="AJ247" i="1"/>
  <c r="AK247" i="1"/>
  <c r="AL247" i="1"/>
  <c r="AO247" i="1"/>
  <c r="AK246" i="1"/>
  <c r="AL246" i="1"/>
  <c r="AN246" i="1"/>
  <c r="AO246" i="1"/>
  <c r="AJ246" i="1"/>
  <c r="AM246" i="1"/>
  <c r="AJ245" i="1"/>
  <c r="AL245" i="1"/>
  <c r="AM245" i="1"/>
  <c r="AN245" i="1"/>
  <c r="AO245" i="1"/>
  <c r="AO244" i="1"/>
  <c r="AJ244" i="1"/>
  <c r="AK244" i="1"/>
  <c r="AL244" i="1"/>
  <c r="AM244" i="1"/>
  <c r="AN244" i="1"/>
  <c r="AM243" i="1"/>
  <c r="AN243" i="1"/>
  <c r="AJ243" i="1"/>
  <c r="AK243" i="1"/>
  <c r="AL243" i="1"/>
  <c r="AO243" i="1"/>
  <c r="AK242" i="1"/>
  <c r="AL242" i="1"/>
  <c r="AN242" i="1"/>
  <c r="AO242" i="1"/>
  <c r="AJ242" i="1"/>
  <c r="AM242" i="1"/>
  <c r="AJ241" i="1"/>
  <c r="AL241" i="1"/>
  <c r="AM241" i="1"/>
  <c r="AN241" i="1"/>
  <c r="AO241" i="1"/>
  <c r="AK241" i="1"/>
  <c r="AO240" i="1"/>
  <c r="AJ240" i="1"/>
  <c r="AK240" i="1"/>
  <c r="AL240" i="1"/>
  <c r="AM240" i="1"/>
  <c r="AN240" i="1"/>
  <c r="AM239" i="1"/>
  <c r="AN239" i="1"/>
  <c r="AJ239" i="1"/>
  <c r="AK239" i="1"/>
  <c r="AL239" i="1"/>
  <c r="AK238" i="1"/>
  <c r="AL238" i="1"/>
  <c r="AN238" i="1"/>
  <c r="AO238" i="1"/>
  <c r="AJ238" i="1"/>
  <c r="AM238" i="1"/>
  <c r="AJ237" i="1"/>
  <c r="AL237" i="1"/>
  <c r="AM237" i="1"/>
  <c r="AN237" i="1"/>
  <c r="AO237" i="1"/>
  <c r="AK237" i="1"/>
  <c r="AO236" i="1"/>
  <c r="AJ236" i="1"/>
  <c r="AK236" i="1"/>
  <c r="AL236" i="1"/>
  <c r="AM236" i="1"/>
  <c r="AN236" i="1"/>
  <c r="AM235" i="1"/>
  <c r="AN235" i="1"/>
  <c r="AJ235" i="1"/>
  <c r="AK235" i="1"/>
  <c r="AL235" i="1"/>
  <c r="AO235" i="1"/>
  <c r="AK234" i="1"/>
  <c r="AL234" i="1"/>
  <c r="AN234" i="1"/>
  <c r="AO234" i="1"/>
  <c r="AJ234" i="1"/>
  <c r="AM234" i="1"/>
  <c r="AJ233" i="1"/>
  <c r="AL233" i="1"/>
  <c r="AM233" i="1"/>
  <c r="AN233" i="1"/>
  <c r="AO233" i="1"/>
  <c r="AK233" i="1"/>
  <c r="AO232" i="1"/>
  <c r="AJ232" i="1"/>
  <c r="AK232" i="1"/>
  <c r="AL232" i="1"/>
  <c r="AM232" i="1"/>
  <c r="AN232" i="1"/>
  <c r="AM231" i="1"/>
  <c r="AN231" i="1"/>
  <c r="AJ231" i="1"/>
  <c r="AK231" i="1"/>
  <c r="AL231" i="1"/>
  <c r="AO231" i="1"/>
  <c r="AK230" i="1"/>
  <c r="AL230" i="1"/>
  <c r="AN230" i="1"/>
  <c r="AO230" i="1"/>
  <c r="AJ230" i="1"/>
  <c r="AM230" i="1"/>
  <c r="AJ229" i="1"/>
  <c r="AL229" i="1"/>
  <c r="AM229" i="1"/>
  <c r="AN229" i="1"/>
  <c r="AO229" i="1"/>
  <c r="AK229" i="1"/>
  <c r="AO228" i="1"/>
  <c r="AJ228" i="1"/>
  <c r="AK228" i="1"/>
  <c r="AL228" i="1"/>
  <c r="AM228" i="1"/>
  <c r="AN228" i="1"/>
  <c r="AM227" i="1"/>
  <c r="AN227" i="1"/>
  <c r="AJ227" i="1"/>
  <c r="AK227" i="1"/>
  <c r="AL227" i="1"/>
  <c r="AO227" i="1"/>
  <c r="AK226" i="1"/>
  <c r="AL226" i="1"/>
  <c r="AN226" i="1"/>
  <c r="AO226" i="1"/>
  <c r="AJ226" i="1"/>
  <c r="AM226" i="1"/>
  <c r="AJ225" i="1"/>
  <c r="AL225" i="1"/>
  <c r="AM225" i="1"/>
  <c r="AN225" i="1"/>
  <c r="AO225" i="1"/>
  <c r="AK225" i="1"/>
  <c r="AO224" i="1"/>
  <c r="AJ224" i="1"/>
  <c r="AK224" i="1"/>
  <c r="AL224" i="1"/>
  <c r="AM224" i="1"/>
  <c r="AN224" i="1"/>
  <c r="AM223" i="1"/>
  <c r="AN223" i="1"/>
  <c r="AJ223" i="1"/>
  <c r="AK223" i="1"/>
  <c r="AL223" i="1"/>
  <c r="AK222" i="1"/>
  <c r="AL222" i="1"/>
  <c r="AN222" i="1"/>
  <c r="AO222" i="1"/>
  <c r="AJ222" i="1"/>
  <c r="AM222" i="1"/>
  <c r="AJ221" i="1"/>
  <c r="AL221" i="1"/>
  <c r="AM221" i="1"/>
  <c r="AN221" i="1"/>
  <c r="AO221" i="1"/>
  <c r="AK221" i="1"/>
  <c r="AO220" i="1"/>
  <c r="AJ220" i="1"/>
  <c r="AK220" i="1"/>
  <c r="AL220" i="1"/>
  <c r="AM220" i="1"/>
  <c r="AN220" i="1"/>
  <c r="AM219" i="1"/>
  <c r="AN219" i="1"/>
  <c r="AJ219" i="1"/>
  <c r="AK219" i="1"/>
  <c r="AL219" i="1"/>
  <c r="AO219" i="1"/>
  <c r="AK218" i="1"/>
  <c r="AL218" i="1"/>
  <c r="AN218" i="1"/>
  <c r="AO218" i="1"/>
  <c r="AJ218" i="1"/>
  <c r="AJ217" i="1"/>
  <c r="AL217" i="1"/>
  <c r="AM217" i="1"/>
  <c r="AN217" i="1"/>
  <c r="AO217" i="1"/>
  <c r="AK217" i="1"/>
  <c r="AO216" i="1"/>
  <c r="AJ216" i="1"/>
  <c r="AK216" i="1"/>
  <c r="AL216" i="1"/>
  <c r="AM216" i="1"/>
  <c r="AN216" i="1"/>
  <c r="AM215" i="1"/>
  <c r="AN215" i="1"/>
  <c r="AJ215" i="1"/>
  <c r="AK215" i="1"/>
  <c r="AL215" i="1"/>
  <c r="AO215" i="1"/>
  <c r="AK214" i="1"/>
  <c r="AL214" i="1"/>
  <c r="AN214" i="1"/>
  <c r="AO214" i="1"/>
  <c r="AJ214" i="1"/>
  <c r="AM214" i="1"/>
  <c r="AJ213" i="1"/>
  <c r="AL213" i="1"/>
  <c r="AM213" i="1"/>
  <c r="AN213" i="1"/>
  <c r="AO213" i="1"/>
  <c r="AK213" i="1"/>
  <c r="AO212" i="1"/>
  <c r="AJ212" i="1"/>
  <c r="AK212" i="1"/>
  <c r="AL212" i="1"/>
  <c r="AM212" i="1"/>
  <c r="AN212" i="1"/>
  <c r="AM211" i="1"/>
  <c r="AN211" i="1"/>
  <c r="AJ211" i="1"/>
  <c r="AK211" i="1"/>
  <c r="AL211" i="1"/>
  <c r="AO211" i="1"/>
  <c r="AK210" i="1"/>
  <c r="AL210" i="1"/>
  <c r="AN210" i="1"/>
  <c r="AO210" i="1"/>
  <c r="AJ210" i="1"/>
  <c r="AM210" i="1"/>
  <c r="AJ209" i="1"/>
  <c r="AL209" i="1"/>
  <c r="AM209" i="1"/>
  <c r="AN209" i="1"/>
  <c r="AO209" i="1"/>
  <c r="AK209" i="1"/>
  <c r="AO208" i="1"/>
  <c r="AJ208" i="1"/>
  <c r="AK208" i="1"/>
  <c r="AL208" i="1"/>
  <c r="AM208" i="1"/>
  <c r="AN208" i="1"/>
  <c r="AM207" i="1"/>
  <c r="AN207" i="1"/>
  <c r="AJ207" i="1"/>
  <c r="AK207" i="1"/>
  <c r="AL207" i="1"/>
  <c r="AO207" i="1"/>
  <c r="AK206" i="1"/>
  <c r="AL206" i="1"/>
  <c r="AN206" i="1"/>
  <c r="AO206" i="1"/>
  <c r="AJ206" i="1"/>
  <c r="AM206" i="1"/>
  <c r="AJ205" i="1"/>
  <c r="AL205" i="1"/>
  <c r="AM205" i="1"/>
  <c r="AN205" i="1"/>
  <c r="AO205" i="1"/>
  <c r="AK205" i="1"/>
  <c r="AO204" i="1"/>
  <c r="AJ204" i="1"/>
  <c r="AK204" i="1"/>
  <c r="AL204" i="1"/>
  <c r="AM204" i="1"/>
  <c r="AN204" i="1"/>
  <c r="AJ203" i="1"/>
  <c r="AK203" i="1"/>
  <c r="AL203" i="1"/>
  <c r="AM203" i="1"/>
  <c r="AN203" i="1"/>
  <c r="AO203" i="1"/>
  <c r="AJ202" i="1"/>
  <c r="AK202" i="1"/>
  <c r="AL202" i="1"/>
  <c r="AM202" i="1"/>
  <c r="AN202" i="1"/>
  <c r="AO202" i="1"/>
  <c r="AN201" i="1"/>
  <c r="AO201" i="1"/>
  <c r="AJ201" i="1"/>
  <c r="AK201" i="1"/>
  <c r="AM201" i="1"/>
  <c r="AL201" i="1"/>
  <c r="AL200" i="1"/>
  <c r="AM200" i="1"/>
  <c r="AN200" i="1"/>
  <c r="AO200" i="1"/>
  <c r="AJ200" i="1"/>
  <c r="AK200" i="1"/>
  <c r="AJ199" i="1"/>
  <c r="AK199" i="1"/>
  <c r="AL199" i="1"/>
  <c r="AM199" i="1"/>
  <c r="AN199" i="1"/>
  <c r="AO199" i="1"/>
  <c r="AJ198" i="1"/>
  <c r="AK198" i="1"/>
  <c r="AL198" i="1"/>
  <c r="AM198" i="1"/>
  <c r="AN198" i="1"/>
  <c r="AO198" i="1"/>
  <c r="AN197" i="1"/>
  <c r="AO197" i="1"/>
  <c r="AJ197" i="1"/>
  <c r="AK197" i="1"/>
  <c r="AL197" i="1"/>
  <c r="AL196" i="1"/>
  <c r="AM196" i="1"/>
  <c r="AN196" i="1"/>
  <c r="AO196" i="1"/>
  <c r="AK196" i="1"/>
  <c r="AJ196" i="1"/>
  <c r="AJ195" i="1"/>
  <c r="AK195" i="1"/>
  <c r="AL195" i="1"/>
  <c r="AM195" i="1"/>
  <c r="AN195" i="1"/>
  <c r="AO195" i="1"/>
  <c r="AJ194" i="1"/>
  <c r="AK194" i="1"/>
  <c r="AL194" i="1"/>
  <c r="AM194" i="1"/>
  <c r="AN194" i="1"/>
  <c r="AO194" i="1"/>
  <c r="AN193" i="1"/>
  <c r="AO193" i="1"/>
  <c r="AJ193" i="1"/>
  <c r="AK193" i="1"/>
  <c r="AL193" i="1"/>
  <c r="AM193" i="1"/>
  <c r="AL192" i="1"/>
  <c r="AM192" i="1"/>
  <c r="AN192" i="1"/>
  <c r="AO192" i="1"/>
  <c r="AJ192" i="1"/>
  <c r="AK192" i="1"/>
  <c r="AJ191" i="1"/>
  <c r="AK191" i="1"/>
  <c r="AL191" i="1"/>
  <c r="AM191" i="1"/>
  <c r="AN191" i="1"/>
  <c r="AO191" i="1"/>
  <c r="AJ190" i="1"/>
  <c r="AK190" i="1"/>
  <c r="AL190" i="1"/>
  <c r="AM190" i="1"/>
  <c r="AO190" i="1"/>
  <c r="AN190" i="1"/>
  <c r="AN189" i="1"/>
  <c r="AO189" i="1"/>
  <c r="AJ189" i="1"/>
  <c r="AK189" i="1"/>
  <c r="AL189" i="1"/>
  <c r="AM189" i="1"/>
  <c r="AL188" i="1"/>
  <c r="AM188" i="1"/>
  <c r="AN188" i="1"/>
  <c r="AO188" i="1"/>
  <c r="AJ188" i="1"/>
  <c r="AK188" i="1"/>
  <c r="AJ187" i="1"/>
  <c r="AK187" i="1"/>
  <c r="AL187" i="1"/>
  <c r="AM187" i="1"/>
  <c r="AN187" i="1"/>
  <c r="AO187" i="1"/>
  <c r="AJ186" i="1"/>
  <c r="AK186" i="1"/>
  <c r="AL186" i="1"/>
  <c r="AM186" i="1"/>
  <c r="AN186" i="1"/>
  <c r="AO186" i="1"/>
  <c r="AN185" i="1"/>
  <c r="AO185" i="1"/>
  <c r="AJ185" i="1"/>
  <c r="AK185" i="1"/>
  <c r="AM185" i="1"/>
  <c r="AL185" i="1"/>
  <c r="AL184" i="1"/>
  <c r="AM184" i="1"/>
  <c r="AN184" i="1"/>
  <c r="AO184" i="1"/>
  <c r="AJ184" i="1"/>
  <c r="AK184" i="1"/>
  <c r="AJ183" i="1"/>
  <c r="AK183" i="1"/>
  <c r="AL183" i="1"/>
  <c r="AM183" i="1"/>
  <c r="AN183" i="1"/>
  <c r="AO183" i="1"/>
  <c r="AJ182" i="1"/>
  <c r="AK182" i="1"/>
  <c r="AL182" i="1"/>
  <c r="AM182" i="1"/>
  <c r="AN182" i="1"/>
  <c r="AO182" i="1"/>
  <c r="AN181" i="1"/>
  <c r="AO181" i="1"/>
  <c r="AJ181" i="1"/>
  <c r="AK181" i="1"/>
  <c r="AL181" i="1"/>
  <c r="AM181" i="1"/>
  <c r="AL180" i="1"/>
  <c r="AM180" i="1"/>
  <c r="AN180" i="1"/>
  <c r="AO180" i="1"/>
  <c r="AK180" i="1"/>
  <c r="AJ180" i="1"/>
  <c r="AJ179" i="1"/>
  <c r="AK179" i="1"/>
  <c r="AL179" i="1"/>
  <c r="AM179" i="1"/>
  <c r="AN179" i="1"/>
  <c r="AO179" i="1"/>
  <c r="AJ178" i="1"/>
  <c r="AK178" i="1"/>
  <c r="AL178" i="1"/>
  <c r="AM178" i="1"/>
  <c r="AN178" i="1"/>
  <c r="AO178" i="1"/>
  <c r="AN177" i="1"/>
  <c r="AO177" i="1"/>
  <c r="AJ177" i="1"/>
  <c r="AK177" i="1"/>
  <c r="AL177" i="1"/>
  <c r="AM177" i="1"/>
  <c r="AL176" i="1"/>
  <c r="AM176" i="1"/>
  <c r="AN176" i="1"/>
  <c r="AO176" i="1"/>
  <c r="AJ176" i="1"/>
  <c r="AJ174" i="1"/>
  <c r="AK174" i="1"/>
  <c r="AL174" i="1"/>
  <c r="AM174" i="1"/>
  <c r="AO174" i="1"/>
  <c r="AN174" i="1"/>
  <c r="AL172" i="1"/>
  <c r="AM172" i="1"/>
  <c r="AN172" i="1"/>
  <c r="AO172" i="1"/>
  <c r="AJ172" i="1"/>
  <c r="AK172" i="1"/>
  <c r="AJ170" i="1"/>
  <c r="AK170" i="1"/>
  <c r="AL170" i="1"/>
  <c r="AM170" i="1"/>
  <c r="AN170" i="1"/>
  <c r="AO170" i="1"/>
  <c r="AL168" i="1"/>
  <c r="AM168" i="1"/>
  <c r="AN168" i="1"/>
  <c r="AO168" i="1"/>
  <c r="AJ168" i="1"/>
  <c r="AK168" i="1"/>
  <c r="AJ166" i="1"/>
  <c r="AK166" i="1"/>
  <c r="AL166" i="1"/>
  <c r="AM166" i="1"/>
  <c r="AN166" i="1"/>
  <c r="AO166" i="1"/>
  <c r="AL164" i="1"/>
  <c r="AM164" i="1"/>
  <c r="AN164" i="1"/>
  <c r="AO164" i="1"/>
  <c r="AK164" i="1"/>
  <c r="AJ164" i="1"/>
  <c r="AJ162" i="1"/>
  <c r="AK162" i="1"/>
  <c r="AL162" i="1"/>
  <c r="AM162" i="1"/>
  <c r="AN162" i="1"/>
  <c r="AO162" i="1"/>
  <c r="AL160" i="1"/>
  <c r="AM160" i="1"/>
  <c r="AN160" i="1"/>
  <c r="AO160" i="1"/>
  <c r="AJ160" i="1"/>
  <c r="AK160" i="1"/>
  <c r="AJ155" i="1"/>
  <c r="AK155" i="1"/>
  <c r="AL155" i="1"/>
  <c r="AM155" i="1"/>
  <c r="AN155" i="1"/>
  <c r="AO155" i="1"/>
  <c r="AJ154" i="1"/>
  <c r="AK154" i="1"/>
  <c r="AL154" i="1"/>
  <c r="AM154" i="1"/>
  <c r="AN154" i="1"/>
  <c r="AO154" i="1"/>
  <c r="AN153" i="1"/>
  <c r="AO153" i="1"/>
  <c r="AJ153" i="1"/>
  <c r="AK153" i="1"/>
  <c r="AM153" i="1"/>
  <c r="AL153" i="1"/>
  <c r="AL152" i="1"/>
  <c r="AM152" i="1"/>
  <c r="AN152" i="1"/>
  <c r="AO152" i="1"/>
  <c r="AJ152" i="1"/>
  <c r="AK152" i="1"/>
  <c r="AJ151" i="1"/>
  <c r="AK151" i="1"/>
  <c r="AL151" i="1"/>
  <c r="AM151" i="1"/>
  <c r="AN151" i="1"/>
  <c r="AO151" i="1"/>
  <c r="AJ150" i="1"/>
  <c r="AK150" i="1"/>
  <c r="AL150" i="1"/>
  <c r="AM150" i="1"/>
  <c r="AN150" i="1"/>
  <c r="AO150" i="1"/>
  <c r="AN149" i="1"/>
  <c r="AO149" i="1"/>
  <c r="AJ149" i="1"/>
  <c r="AK149" i="1"/>
  <c r="AL149" i="1"/>
  <c r="AM149" i="1"/>
  <c r="AL148" i="1"/>
  <c r="AM148" i="1"/>
  <c r="AN148" i="1"/>
  <c r="AO148" i="1"/>
  <c r="AK148" i="1"/>
  <c r="AJ148" i="1"/>
  <c r="AJ147" i="1"/>
  <c r="AK147" i="1"/>
  <c r="AL147" i="1"/>
  <c r="AM147" i="1"/>
  <c r="AN147" i="1"/>
  <c r="AO147" i="1"/>
  <c r="AJ146" i="1"/>
  <c r="AK146" i="1"/>
  <c r="AL146" i="1"/>
  <c r="AM146" i="1"/>
  <c r="AN146" i="1"/>
  <c r="AO146" i="1"/>
  <c r="AN145" i="1"/>
  <c r="AO145" i="1"/>
  <c r="AJ145" i="1"/>
  <c r="AK145" i="1"/>
  <c r="AL145" i="1"/>
  <c r="AM145" i="1"/>
  <c r="AL144" i="1"/>
  <c r="AM144" i="1"/>
  <c r="AN144" i="1"/>
  <c r="AO144" i="1"/>
  <c r="AJ144" i="1"/>
  <c r="AK144" i="1"/>
  <c r="AJ143" i="1"/>
  <c r="AK143" i="1"/>
  <c r="AL143" i="1"/>
  <c r="AM143" i="1"/>
  <c r="AN143" i="1"/>
  <c r="AO143" i="1"/>
  <c r="AJ142" i="1"/>
  <c r="AK142" i="1"/>
  <c r="AL142" i="1"/>
  <c r="AM142" i="1"/>
  <c r="AO142" i="1"/>
  <c r="AN142" i="1"/>
  <c r="AL140" i="1"/>
  <c r="AM140" i="1"/>
  <c r="AN140" i="1"/>
  <c r="AO140" i="1"/>
  <c r="AJ140" i="1"/>
  <c r="AK140" i="1"/>
  <c r="AJ139" i="1"/>
  <c r="AK139" i="1"/>
  <c r="AL139" i="1"/>
  <c r="AM139" i="1"/>
  <c r="AN139" i="1"/>
  <c r="AO139" i="1"/>
  <c r="AJ138" i="1"/>
  <c r="AK138" i="1"/>
  <c r="AL138" i="1"/>
  <c r="AM138" i="1"/>
  <c r="AN138" i="1"/>
  <c r="AO138" i="1"/>
  <c r="AN137" i="1"/>
  <c r="AO137" i="1"/>
  <c r="AJ137" i="1"/>
  <c r="AK137" i="1"/>
  <c r="AM137" i="1"/>
  <c r="AL137" i="1"/>
  <c r="AL136" i="1"/>
  <c r="AM136" i="1"/>
  <c r="AN136" i="1"/>
  <c r="AO136" i="1"/>
  <c r="AJ136" i="1"/>
  <c r="AK136" i="1"/>
  <c r="AJ135" i="1"/>
  <c r="AK135" i="1"/>
  <c r="AL135" i="1"/>
  <c r="AM135" i="1"/>
  <c r="AN135" i="1"/>
  <c r="AO135" i="1"/>
  <c r="AJ134" i="1"/>
  <c r="AK134" i="1"/>
  <c r="AL134" i="1"/>
  <c r="AM134" i="1"/>
  <c r="AN134" i="1"/>
  <c r="AO134" i="1"/>
  <c r="AN133" i="1"/>
  <c r="AO133" i="1"/>
  <c r="AJ133" i="1"/>
  <c r="AK133" i="1"/>
  <c r="AL133" i="1"/>
  <c r="AM133" i="1"/>
  <c r="AL132" i="1"/>
  <c r="AM132" i="1"/>
  <c r="AN132" i="1"/>
  <c r="AO132" i="1"/>
  <c r="AK132" i="1"/>
  <c r="AJ132" i="1"/>
  <c r="AJ131" i="1"/>
  <c r="AK131" i="1"/>
  <c r="AL131" i="1"/>
  <c r="AM131" i="1"/>
  <c r="AN131" i="1"/>
  <c r="AO131" i="1"/>
  <c r="AJ130" i="1"/>
  <c r="AK130" i="1"/>
  <c r="AL130" i="1"/>
  <c r="AM130" i="1"/>
  <c r="AN130" i="1"/>
  <c r="AO130" i="1"/>
  <c r="AN129" i="1"/>
  <c r="AO129" i="1"/>
  <c r="AJ129" i="1"/>
  <c r="AK129" i="1"/>
  <c r="AL129" i="1"/>
  <c r="AM129" i="1"/>
  <c r="AL128" i="1"/>
  <c r="AM128" i="1"/>
  <c r="AN128" i="1"/>
  <c r="AO128" i="1"/>
  <c r="AJ128" i="1"/>
  <c r="AK128" i="1"/>
  <c r="AJ127" i="1"/>
  <c r="AK127" i="1"/>
  <c r="AL127" i="1"/>
  <c r="AM127" i="1"/>
  <c r="AN127" i="1"/>
  <c r="AO127" i="1"/>
  <c r="AJ126" i="1"/>
  <c r="AK126" i="1"/>
  <c r="AL126" i="1"/>
  <c r="AM126" i="1"/>
  <c r="AN126" i="1"/>
  <c r="AO126" i="1"/>
  <c r="AN125" i="1"/>
  <c r="AO125" i="1"/>
  <c r="AJ125" i="1"/>
  <c r="AK125" i="1"/>
  <c r="AL125" i="1"/>
  <c r="AM125" i="1"/>
  <c r="AL124" i="1"/>
  <c r="AM124" i="1"/>
  <c r="AN124" i="1"/>
  <c r="AO124" i="1"/>
  <c r="AJ124" i="1"/>
  <c r="AK124" i="1"/>
  <c r="AJ123" i="1"/>
  <c r="AK123" i="1"/>
  <c r="AL123" i="1"/>
  <c r="AM123" i="1"/>
  <c r="AN123" i="1"/>
  <c r="AO123" i="1"/>
  <c r="AJ122" i="1"/>
  <c r="AK122" i="1"/>
  <c r="AL122" i="1"/>
  <c r="AM122" i="1"/>
  <c r="AN122" i="1"/>
  <c r="AO122" i="1"/>
  <c r="AN121" i="1"/>
  <c r="AO121" i="1"/>
  <c r="AJ121" i="1"/>
  <c r="AK121" i="1"/>
  <c r="AL121" i="1"/>
  <c r="AM121" i="1"/>
  <c r="AL120" i="1"/>
  <c r="AM120" i="1"/>
  <c r="AN120" i="1"/>
  <c r="AO120" i="1"/>
  <c r="AJ120" i="1"/>
  <c r="AK120" i="1"/>
  <c r="AJ119" i="1"/>
  <c r="AK119" i="1"/>
  <c r="AL119" i="1"/>
  <c r="AM119" i="1"/>
  <c r="AN119" i="1"/>
  <c r="AO119" i="1"/>
  <c r="AJ118" i="1"/>
  <c r="AK118" i="1"/>
  <c r="AL118" i="1"/>
  <c r="AM118" i="1"/>
  <c r="AN118" i="1"/>
  <c r="AO118" i="1"/>
  <c r="AJ117" i="1"/>
  <c r="AK117" i="1"/>
  <c r="AL117" i="1"/>
  <c r="AN117" i="1"/>
  <c r="AM117" i="1"/>
  <c r="AO117" i="1"/>
  <c r="AN116" i="1"/>
  <c r="AO116" i="1"/>
  <c r="AJ116" i="1"/>
  <c r="AL116" i="1"/>
  <c r="AK116" i="1"/>
  <c r="AM116" i="1"/>
  <c r="AL115" i="1"/>
  <c r="AM115" i="1"/>
  <c r="AN115" i="1"/>
  <c r="AO115" i="1"/>
  <c r="AJ115" i="1"/>
  <c r="AK115" i="1"/>
  <c r="AJ114" i="1"/>
  <c r="AK114" i="1"/>
  <c r="AL114" i="1"/>
  <c r="AM114" i="1"/>
  <c r="AN114" i="1"/>
  <c r="AO114" i="1"/>
  <c r="AJ113" i="1"/>
  <c r="AK113" i="1"/>
  <c r="AL113" i="1"/>
  <c r="AN113" i="1"/>
  <c r="AM113" i="1"/>
  <c r="AO113" i="1"/>
  <c r="AN112" i="1"/>
  <c r="AO112" i="1"/>
  <c r="AJ112" i="1"/>
  <c r="AL112" i="1"/>
  <c r="AK112" i="1"/>
  <c r="AM112" i="1"/>
  <c r="AL111" i="1"/>
  <c r="AM111" i="1"/>
  <c r="AN111" i="1"/>
  <c r="AO111" i="1"/>
  <c r="AJ111" i="1"/>
  <c r="AK111" i="1"/>
  <c r="AJ110" i="1"/>
  <c r="AK110" i="1"/>
  <c r="AL110" i="1"/>
  <c r="AM110" i="1"/>
  <c r="AN110" i="1"/>
  <c r="AO110" i="1"/>
  <c r="AJ109" i="1"/>
  <c r="AK109" i="1"/>
  <c r="AL109" i="1"/>
  <c r="AN109" i="1"/>
  <c r="AM109" i="1"/>
  <c r="AO109" i="1"/>
  <c r="AN108" i="1"/>
  <c r="AO108" i="1"/>
  <c r="AJ108" i="1"/>
  <c r="AL108" i="1"/>
  <c r="AK108" i="1"/>
  <c r="AM108" i="1"/>
  <c r="AL107" i="1"/>
  <c r="AM107" i="1"/>
  <c r="AN107" i="1"/>
  <c r="AO107" i="1"/>
  <c r="AJ107" i="1"/>
  <c r="AK107" i="1"/>
  <c r="AJ106" i="1"/>
  <c r="AK106" i="1"/>
  <c r="AL106" i="1"/>
  <c r="AM106" i="1"/>
  <c r="AN106" i="1"/>
  <c r="AO106" i="1"/>
  <c r="AJ105" i="1"/>
  <c r="AK105" i="1"/>
  <c r="AL105" i="1"/>
  <c r="AN105" i="1"/>
  <c r="AM105" i="1"/>
  <c r="AO105" i="1"/>
  <c r="AN104" i="1"/>
  <c r="AO104" i="1"/>
  <c r="AJ104" i="1"/>
  <c r="AL104" i="1"/>
  <c r="AK104" i="1"/>
  <c r="AM104" i="1"/>
  <c r="AL103" i="1"/>
  <c r="AM103" i="1"/>
  <c r="AN103" i="1"/>
  <c r="AO103" i="1"/>
  <c r="AJ103" i="1"/>
  <c r="AK103" i="1"/>
  <c r="AJ102" i="1"/>
  <c r="AK102" i="1"/>
  <c r="AL102" i="1"/>
  <c r="AM102" i="1"/>
  <c r="AN102" i="1"/>
  <c r="AO102" i="1"/>
  <c r="AJ101" i="1"/>
  <c r="AK101" i="1"/>
  <c r="AL101" i="1"/>
  <c r="AN101" i="1"/>
  <c r="AM101" i="1"/>
  <c r="AO101" i="1"/>
  <c r="AN100" i="1"/>
  <c r="AO100" i="1"/>
  <c r="AJ100" i="1"/>
  <c r="AL100" i="1"/>
  <c r="AK100" i="1"/>
  <c r="AM100" i="1"/>
  <c r="AL99" i="1"/>
  <c r="AM99" i="1"/>
  <c r="AN99" i="1"/>
  <c r="AO99" i="1"/>
  <c r="AJ99" i="1"/>
  <c r="AK99" i="1"/>
  <c r="AJ98" i="1"/>
  <c r="AK98" i="1"/>
  <c r="AL98" i="1"/>
  <c r="AM98" i="1"/>
  <c r="AN98" i="1"/>
  <c r="AO98" i="1"/>
  <c r="AJ97" i="1"/>
  <c r="AK97" i="1"/>
  <c r="AL97" i="1"/>
  <c r="AN97" i="1"/>
  <c r="AM97" i="1"/>
  <c r="AO97" i="1"/>
  <c r="AN96" i="1"/>
  <c r="AO96" i="1"/>
  <c r="AJ96" i="1"/>
  <c r="AL96" i="1"/>
  <c r="AK96" i="1"/>
  <c r="AM96" i="1"/>
  <c r="AL95" i="1"/>
  <c r="AM95" i="1"/>
  <c r="AN95" i="1"/>
  <c r="AO95" i="1"/>
  <c r="AJ95" i="1"/>
  <c r="AK95" i="1"/>
  <c r="AJ94" i="1"/>
  <c r="AK94" i="1"/>
  <c r="AL94" i="1"/>
  <c r="AM94" i="1"/>
  <c r="AN94" i="1"/>
  <c r="AO94" i="1"/>
  <c r="AJ93" i="1"/>
  <c r="AK93" i="1"/>
  <c r="AL93" i="1"/>
  <c r="AN93" i="1"/>
  <c r="AM93" i="1"/>
  <c r="AO93" i="1"/>
  <c r="AN92" i="1"/>
  <c r="AO92" i="1"/>
  <c r="AJ92" i="1"/>
  <c r="AL92" i="1"/>
  <c r="AK92" i="1"/>
  <c r="AM92" i="1"/>
  <c r="AL91" i="1"/>
  <c r="AM91" i="1"/>
  <c r="AN91" i="1"/>
  <c r="AO91" i="1"/>
  <c r="AJ91" i="1"/>
  <c r="AK91" i="1"/>
  <c r="AJ90" i="1"/>
  <c r="AK90" i="1"/>
  <c r="AL90" i="1"/>
  <c r="AM90" i="1"/>
  <c r="AN90" i="1"/>
  <c r="AO90" i="1"/>
  <c r="AJ89" i="1"/>
  <c r="AK89" i="1"/>
  <c r="AL89" i="1"/>
  <c r="AN89" i="1"/>
  <c r="AM89" i="1"/>
  <c r="AO89" i="1"/>
  <c r="AN88" i="1"/>
  <c r="AO88" i="1"/>
  <c r="AJ88" i="1"/>
  <c r="AL88" i="1"/>
  <c r="AK88" i="1"/>
  <c r="AM88" i="1"/>
  <c r="AL87" i="1"/>
  <c r="AM87" i="1"/>
  <c r="AN87" i="1"/>
  <c r="AO87" i="1"/>
  <c r="AJ87" i="1"/>
  <c r="AK87" i="1"/>
  <c r="AJ86" i="1"/>
  <c r="AK86" i="1"/>
  <c r="AL86" i="1"/>
  <c r="AM86" i="1"/>
  <c r="AN86" i="1"/>
  <c r="AO86" i="1"/>
  <c r="AJ85" i="1"/>
  <c r="AK85" i="1"/>
  <c r="AL85" i="1"/>
  <c r="AN85" i="1"/>
  <c r="AM85" i="1"/>
  <c r="AO85" i="1"/>
  <c r="AN84" i="1"/>
  <c r="AO84" i="1"/>
  <c r="AJ84" i="1"/>
  <c r="AL84" i="1"/>
  <c r="AK84" i="1"/>
  <c r="AM84" i="1"/>
  <c r="AL83" i="1"/>
  <c r="AM83" i="1"/>
  <c r="AN83" i="1"/>
  <c r="AO83" i="1"/>
  <c r="AJ83" i="1"/>
  <c r="AK83" i="1"/>
  <c r="AJ82" i="1"/>
  <c r="AK82" i="1"/>
  <c r="AL82" i="1"/>
  <c r="AM82" i="1"/>
  <c r="AN82" i="1"/>
  <c r="AO82" i="1"/>
  <c r="AJ81" i="1"/>
  <c r="AK81" i="1"/>
  <c r="AL81" i="1"/>
  <c r="AN81" i="1"/>
  <c r="AM81" i="1"/>
  <c r="AO81" i="1"/>
  <c r="AN80" i="1"/>
  <c r="AO80" i="1"/>
  <c r="AJ80" i="1"/>
  <c r="AL80" i="1"/>
  <c r="AK80" i="1"/>
  <c r="AM80" i="1"/>
  <c r="AL79" i="1"/>
  <c r="AM79" i="1"/>
  <c r="AN79" i="1"/>
  <c r="AO79" i="1"/>
  <c r="AJ79" i="1"/>
  <c r="AK79" i="1"/>
  <c r="AJ78" i="1"/>
  <c r="AK78" i="1"/>
  <c r="AL78" i="1"/>
  <c r="AM78" i="1"/>
  <c r="AN78" i="1"/>
  <c r="AO78" i="1"/>
  <c r="AJ77" i="1"/>
  <c r="AK77" i="1"/>
  <c r="AL77" i="1"/>
  <c r="AN77" i="1"/>
  <c r="AM77" i="1"/>
  <c r="AO77" i="1"/>
  <c r="AN76" i="1"/>
  <c r="AO76" i="1"/>
  <c r="AJ76" i="1"/>
  <c r="AL76" i="1"/>
  <c r="AK76" i="1"/>
  <c r="AM76" i="1"/>
  <c r="AL75" i="1"/>
  <c r="AM75" i="1"/>
  <c r="AN75" i="1"/>
  <c r="AO75" i="1"/>
  <c r="AJ75" i="1"/>
  <c r="AK75" i="1"/>
  <c r="AJ74" i="1"/>
  <c r="AK74" i="1"/>
  <c r="AL74" i="1"/>
  <c r="AM74" i="1"/>
  <c r="AN74" i="1"/>
  <c r="AO74" i="1"/>
  <c r="AJ73" i="1"/>
  <c r="AK73" i="1"/>
  <c r="AL73" i="1"/>
  <c r="AN73" i="1"/>
  <c r="AM73" i="1"/>
  <c r="AO73" i="1"/>
  <c r="AN72" i="1"/>
  <c r="AO72" i="1"/>
  <c r="AJ72" i="1"/>
  <c r="AL72" i="1"/>
  <c r="AK72" i="1"/>
  <c r="AM72" i="1"/>
  <c r="AL71" i="1"/>
  <c r="AM71" i="1"/>
  <c r="AN71" i="1"/>
  <c r="AO71" i="1"/>
  <c r="AJ71" i="1"/>
  <c r="AK71" i="1"/>
  <c r="AJ70" i="1"/>
  <c r="AK70" i="1"/>
  <c r="AL70" i="1"/>
  <c r="AM70" i="1"/>
  <c r="AN70" i="1"/>
  <c r="AO70" i="1"/>
  <c r="AJ69" i="1"/>
  <c r="AK69" i="1"/>
  <c r="AL69" i="1"/>
  <c r="AN69" i="1"/>
  <c r="AM69" i="1"/>
  <c r="AO69" i="1"/>
  <c r="AN68" i="1"/>
  <c r="AO68" i="1"/>
  <c r="AJ68" i="1"/>
  <c r="AL68" i="1"/>
  <c r="AK68" i="1"/>
  <c r="AM68" i="1"/>
  <c r="AL67" i="1"/>
  <c r="AM67" i="1"/>
  <c r="AN67" i="1"/>
  <c r="AO67" i="1"/>
  <c r="AJ67" i="1"/>
  <c r="AK67" i="1"/>
  <c r="AJ66" i="1"/>
  <c r="AK66" i="1"/>
  <c r="AL66" i="1"/>
  <c r="AM66" i="1"/>
  <c r="AN66" i="1"/>
  <c r="AO66" i="1"/>
  <c r="AJ65" i="1"/>
  <c r="AK65" i="1"/>
  <c r="AL65" i="1"/>
  <c r="AN65" i="1"/>
  <c r="AM65" i="1"/>
  <c r="AO65" i="1"/>
  <c r="AN64" i="1"/>
  <c r="AO64" i="1"/>
  <c r="AJ64" i="1"/>
  <c r="AL64" i="1"/>
  <c r="AK64" i="1"/>
  <c r="AM64" i="1"/>
  <c r="AL63" i="1"/>
  <c r="AM63" i="1"/>
  <c r="AN63" i="1"/>
  <c r="AO63" i="1"/>
  <c r="AJ63" i="1"/>
  <c r="AK63" i="1"/>
  <c r="AJ62" i="1"/>
  <c r="AK62" i="1"/>
  <c r="AL62" i="1"/>
  <c r="AM62" i="1"/>
  <c r="AN62" i="1"/>
  <c r="AO62" i="1"/>
  <c r="AJ61" i="1"/>
  <c r="AK61" i="1"/>
  <c r="AL61" i="1"/>
  <c r="AN61" i="1"/>
  <c r="AM61" i="1"/>
  <c r="AO61" i="1"/>
  <c r="AN60" i="1"/>
  <c r="AO60" i="1"/>
  <c r="AJ60" i="1"/>
  <c r="AL60" i="1"/>
  <c r="AK60" i="1"/>
  <c r="AM60" i="1"/>
  <c r="AL59" i="1"/>
  <c r="AM59" i="1"/>
  <c r="AN59" i="1"/>
  <c r="AO59" i="1"/>
  <c r="AJ59" i="1"/>
  <c r="AK59" i="1"/>
  <c r="AJ58" i="1"/>
  <c r="AK58" i="1"/>
  <c r="AL58" i="1"/>
  <c r="AM58" i="1"/>
  <c r="AN58" i="1"/>
  <c r="AO58" i="1"/>
  <c r="AJ57" i="1"/>
  <c r="AK57" i="1"/>
  <c r="AL57" i="1"/>
  <c r="AN57" i="1"/>
  <c r="AM57" i="1"/>
  <c r="AO57" i="1"/>
  <c r="AN56" i="1"/>
  <c r="AO56" i="1"/>
  <c r="AJ56" i="1"/>
  <c r="AL56" i="1"/>
  <c r="AK56" i="1"/>
  <c r="AM56" i="1"/>
  <c r="AL55" i="1"/>
  <c r="AM55" i="1"/>
  <c r="AN55" i="1"/>
  <c r="AO55" i="1"/>
  <c r="AJ55" i="1"/>
  <c r="AK55" i="1"/>
  <c r="AJ54" i="1"/>
  <c r="AK54" i="1"/>
  <c r="AL54" i="1"/>
  <c r="AM54" i="1"/>
  <c r="AN54" i="1"/>
  <c r="AO54" i="1"/>
  <c r="AJ53" i="1"/>
  <c r="AK53" i="1"/>
  <c r="AL53" i="1"/>
  <c r="AN53" i="1"/>
  <c r="AM53" i="1"/>
  <c r="AO53" i="1"/>
  <c r="AN52" i="1"/>
  <c r="AO52" i="1"/>
  <c r="AJ52" i="1"/>
  <c r="AL52" i="1"/>
  <c r="AK52" i="1"/>
  <c r="AM52" i="1"/>
  <c r="AL51" i="1"/>
  <c r="AM51" i="1"/>
  <c r="AN51" i="1"/>
  <c r="AO51" i="1"/>
  <c r="AJ51" i="1"/>
  <c r="AK51" i="1"/>
  <c r="AJ50" i="1"/>
  <c r="AK50" i="1"/>
  <c r="AL50" i="1"/>
  <c r="AM50" i="1"/>
  <c r="AN50" i="1"/>
  <c r="AO50" i="1"/>
  <c r="AJ49" i="1"/>
  <c r="AK49" i="1"/>
  <c r="AL49" i="1"/>
  <c r="AN49" i="1"/>
  <c r="AM49" i="1"/>
  <c r="AO49" i="1"/>
  <c r="AN48" i="1"/>
  <c r="AO48" i="1"/>
  <c r="AJ48" i="1"/>
  <c r="AL48" i="1"/>
  <c r="AK48" i="1"/>
  <c r="AM48" i="1"/>
  <c r="AL47" i="1"/>
  <c r="AM47" i="1"/>
  <c r="AN47" i="1"/>
  <c r="AO47" i="1"/>
  <c r="AJ47" i="1"/>
  <c r="AK47" i="1"/>
  <c r="AJ46" i="1"/>
  <c r="AK46" i="1"/>
  <c r="AL46" i="1"/>
  <c r="AM46" i="1"/>
  <c r="AN46" i="1"/>
  <c r="AO46" i="1"/>
  <c r="AJ45" i="1"/>
  <c r="AK45" i="1"/>
  <c r="AL45" i="1"/>
  <c r="AN45" i="1"/>
  <c r="AM45" i="1"/>
  <c r="AO45" i="1"/>
  <c r="AN44" i="1"/>
  <c r="AO44" i="1"/>
  <c r="AJ44" i="1"/>
  <c r="AL44" i="1"/>
  <c r="AK44" i="1"/>
  <c r="AM44" i="1"/>
  <c r="AL43" i="1"/>
  <c r="AM43" i="1"/>
  <c r="AN43" i="1"/>
  <c r="AO43" i="1"/>
  <c r="AJ43" i="1"/>
  <c r="AK43" i="1"/>
  <c r="AJ42" i="1"/>
  <c r="AK42" i="1"/>
  <c r="AL42" i="1"/>
  <c r="AM42" i="1"/>
  <c r="AN42" i="1"/>
  <c r="AO42" i="1"/>
  <c r="AJ41" i="1"/>
  <c r="AK41" i="1"/>
  <c r="AL41" i="1"/>
  <c r="AN41" i="1"/>
  <c r="AM41" i="1"/>
  <c r="AO41" i="1"/>
  <c r="AN40" i="1"/>
  <c r="AO40" i="1"/>
  <c r="AJ40" i="1"/>
  <c r="AL40" i="1"/>
  <c r="AK40" i="1"/>
  <c r="AM40" i="1"/>
  <c r="AL39" i="1"/>
  <c r="AM39" i="1"/>
  <c r="AN39" i="1"/>
  <c r="AO39" i="1"/>
  <c r="AJ39" i="1"/>
  <c r="AK39" i="1"/>
  <c r="AJ38" i="1"/>
  <c r="AK38" i="1"/>
  <c r="AL38" i="1"/>
  <c r="AM38" i="1"/>
  <c r="AN38" i="1"/>
  <c r="AO38" i="1"/>
  <c r="AJ37" i="1"/>
  <c r="AK37" i="1"/>
  <c r="AL37" i="1"/>
  <c r="AN37" i="1"/>
  <c r="AM37" i="1"/>
  <c r="AO37" i="1"/>
  <c r="AN36" i="1"/>
  <c r="AO36" i="1"/>
  <c r="AJ36" i="1"/>
  <c r="AL36" i="1"/>
  <c r="AK36" i="1"/>
  <c r="AM36" i="1"/>
  <c r="AL35" i="1"/>
  <c r="AM35" i="1"/>
  <c r="AN35" i="1"/>
  <c r="AO35" i="1"/>
  <c r="AJ35" i="1"/>
  <c r="AK35" i="1"/>
  <c r="AJ34" i="1"/>
  <c r="AK34" i="1"/>
  <c r="AL34" i="1"/>
  <c r="AM34" i="1"/>
  <c r="AN34" i="1"/>
  <c r="AO34" i="1"/>
  <c r="AJ33" i="1"/>
  <c r="AK33" i="1"/>
  <c r="AL33" i="1"/>
  <c r="AN33" i="1"/>
  <c r="AM33" i="1"/>
  <c r="AO33" i="1"/>
  <c r="AN32" i="1"/>
  <c r="AO32" i="1"/>
  <c r="AJ32" i="1"/>
  <c r="AL32" i="1"/>
  <c r="AK32" i="1"/>
  <c r="AM32" i="1"/>
  <c r="AL31" i="1"/>
  <c r="AM31" i="1"/>
  <c r="AN31" i="1"/>
  <c r="AO31" i="1"/>
  <c r="AJ31" i="1"/>
  <c r="AK31" i="1"/>
  <c r="AJ30" i="1"/>
  <c r="AK30" i="1"/>
  <c r="AL30" i="1"/>
  <c r="AM30" i="1"/>
  <c r="AN30" i="1"/>
  <c r="AO30" i="1"/>
  <c r="AJ29" i="1"/>
  <c r="AK29" i="1"/>
  <c r="AL29" i="1"/>
  <c r="AN29" i="1"/>
  <c r="AM29" i="1"/>
  <c r="AO29" i="1"/>
  <c r="AN28" i="1"/>
  <c r="AO28" i="1"/>
  <c r="AJ28" i="1"/>
  <c r="AL28" i="1"/>
  <c r="AK28" i="1"/>
  <c r="AM28" i="1"/>
  <c r="AL27" i="1"/>
  <c r="AM27" i="1"/>
  <c r="AN27" i="1"/>
  <c r="AO27" i="1"/>
  <c r="AJ27" i="1"/>
  <c r="AK27" i="1"/>
  <c r="AJ26" i="1"/>
  <c r="AK26" i="1"/>
  <c r="AL26" i="1"/>
  <c r="AM26" i="1"/>
  <c r="AN26" i="1"/>
  <c r="AO26" i="1"/>
  <c r="AJ25" i="1"/>
  <c r="AK25" i="1"/>
  <c r="AL25" i="1"/>
  <c r="AN25" i="1"/>
  <c r="AM25" i="1"/>
  <c r="AO25" i="1"/>
  <c r="AN24" i="1"/>
  <c r="AO24" i="1"/>
  <c r="AJ24" i="1"/>
  <c r="AL24" i="1"/>
  <c r="AK24" i="1"/>
  <c r="AM24" i="1"/>
  <c r="AL23" i="1"/>
  <c r="AM23" i="1"/>
  <c r="AN23" i="1"/>
  <c r="AO23" i="1"/>
  <c r="AJ23" i="1"/>
  <c r="AK23" i="1"/>
  <c r="AJ22" i="1"/>
  <c r="AK22" i="1"/>
  <c r="AL22" i="1"/>
  <c r="AM22" i="1"/>
  <c r="AN22" i="1"/>
  <c r="AO22" i="1"/>
  <c r="AJ21" i="1"/>
  <c r="AK21" i="1"/>
  <c r="AL21" i="1"/>
  <c r="AN21" i="1"/>
  <c r="AM21" i="1"/>
  <c r="AO21" i="1"/>
  <c r="AN20" i="1"/>
  <c r="AO20" i="1"/>
  <c r="AJ20" i="1"/>
  <c r="AL20" i="1"/>
  <c r="AK20" i="1"/>
  <c r="AM20" i="1"/>
  <c r="AL19" i="1"/>
  <c r="AM19" i="1"/>
  <c r="AN19" i="1"/>
  <c r="AO19" i="1"/>
  <c r="AJ19" i="1"/>
  <c r="AK19" i="1"/>
  <c r="AJ18" i="1"/>
  <c r="AK18" i="1"/>
  <c r="AL18" i="1"/>
  <c r="AM18" i="1"/>
  <c r="AN18" i="1"/>
  <c r="AO18" i="1"/>
  <c r="AJ17" i="1"/>
  <c r="AK17" i="1"/>
  <c r="AL17" i="1"/>
  <c r="AN17" i="1"/>
  <c r="AM17" i="1"/>
  <c r="AO17" i="1"/>
  <c r="AN16" i="1"/>
  <c r="AO16" i="1"/>
  <c r="AJ16" i="1"/>
  <c r="AL16" i="1"/>
  <c r="AK16" i="1"/>
  <c r="AM16" i="1"/>
  <c r="AL15" i="1"/>
  <c r="AM15" i="1"/>
  <c r="AN15" i="1"/>
  <c r="AO15" i="1"/>
  <c r="AJ15" i="1"/>
  <c r="AK15" i="1"/>
  <c r="AJ14" i="1"/>
  <c r="AK14" i="1"/>
  <c r="AL14" i="1"/>
  <c r="AM14" i="1"/>
  <c r="AN14" i="1"/>
  <c r="AO14" i="1"/>
  <c r="AJ13" i="1"/>
  <c r="AK13" i="1"/>
  <c r="AL13" i="1"/>
  <c r="AN13" i="1"/>
  <c r="AM13" i="1"/>
  <c r="AO13" i="1"/>
  <c r="AN12" i="1"/>
  <c r="AO12" i="1"/>
  <c r="AJ12" i="1"/>
  <c r="AL12" i="1"/>
  <c r="AK12" i="1"/>
  <c r="AM12" i="1"/>
  <c r="AL11" i="1"/>
  <c r="AM11" i="1"/>
  <c r="AN11" i="1"/>
  <c r="AO11" i="1"/>
  <c r="AJ11" i="1"/>
  <c r="AK11" i="1"/>
  <c r="AM438" i="1"/>
  <c r="AO427" i="1"/>
  <c r="AK417" i="1"/>
  <c r="AM406" i="1"/>
  <c r="AM390" i="1"/>
  <c r="AO379" i="1"/>
  <c r="AK365" i="1"/>
  <c r="AO343" i="1"/>
  <c r="AM322" i="1"/>
  <c r="AK245" i="1"/>
  <c r="AN442" i="1"/>
  <c r="AO442" i="1"/>
  <c r="AJ442" i="1"/>
  <c r="AL442" i="1"/>
  <c r="AJ440" i="1"/>
  <c r="AK440" i="1"/>
  <c r="AL440" i="1"/>
  <c r="AM440" i="1"/>
  <c r="AN440" i="1"/>
  <c r="AL437" i="1"/>
  <c r="AM437" i="1"/>
  <c r="AN437" i="1"/>
  <c r="AO437" i="1"/>
  <c r="AJ437" i="1"/>
  <c r="AJ435" i="1"/>
  <c r="AK435" i="1"/>
  <c r="AL435" i="1"/>
  <c r="AN435" i="1"/>
  <c r="AL433" i="1"/>
  <c r="AM433" i="1"/>
  <c r="AN433" i="1"/>
  <c r="AO433" i="1"/>
  <c r="AJ433" i="1"/>
  <c r="AJ431" i="1"/>
  <c r="AK431" i="1"/>
  <c r="AL431" i="1"/>
  <c r="AN431" i="1"/>
  <c r="AJ428" i="1"/>
  <c r="AK428" i="1"/>
  <c r="AL428" i="1"/>
  <c r="AM428" i="1"/>
  <c r="AN428" i="1"/>
  <c r="AN426" i="1"/>
  <c r="AO426" i="1"/>
  <c r="AJ426" i="1"/>
  <c r="AL426" i="1"/>
  <c r="AJ424" i="1"/>
  <c r="AK424" i="1"/>
  <c r="AL424" i="1"/>
  <c r="AM424" i="1"/>
  <c r="AN424" i="1"/>
  <c r="AN422" i="1"/>
  <c r="AO422" i="1"/>
  <c r="AJ422" i="1"/>
  <c r="AL422" i="1"/>
  <c r="AJ420" i="1"/>
  <c r="AK420" i="1"/>
  <c r="AL420" i="1"/>
  <c r="AM420" i="1"/>
  <c r="AN420" i="1"/>
  <c r="AN418" i="1"/>
  <c r="AO418" i="1"/>
  <c r="AJ418" i="1"/>
  <c r="AL418" i="1"/>
  <c r="AJ416" i="1"/>
  <c r="AK416" i="1"/>
  <c r="AL416" i="1"/>
  <c r="AM416" i="1"/>
  <c r="AN416" i="1"/>
  <c r="AN414" i="1"/>
  <c r="AO414" i="1"/>
  <c r="AJ414" i="1"/>
  <c r="AL414" i="1"/>
  <c r="AJ411" i="1"/>
  <c r="AK411" i="1"/>
  <c r="AL411" i="1"/>
  <c r="AN411" i="1"/>
  <c r="AL409" i="1"/>
  <c r="AM409" i="1"/>
  <c r="AN409" i="1"/>
  <c r="AO409" i="1"/>
  <c r="AJ409" i="1"/>
  <c r="AJ407" i="1"/>
  <c r="AK407" i="1"/>
  <c r="AL407" i="1"/>
  <c r="AN407" i="1"/>
  <c r="AL405" i="1"/>
  <c r="AM405" i="1"/>
  <c r="AN405" i="1"/>
  <c r="AO405" i="1"/>
  <c r="AJ405" i="1"/>
  <c r="AJ403" i="1"/>
  <c r="AK403" i="1"/>
  <c r="AL403" i="1"/>
  <c r="AN403" i="1"/>
  <c r="AL401" i="1"/>
  <c r="AM401" i="1"/>
  <c r="AN401" i="1"/>
  <c r="AO401" i="1"/>
  <c r="AJ401" i="1"/>
  <c r="AJ399" i="1"/>
  <c r="AK399" i="1"/>
  <c r="AL399" i="1"/>
  <c r="AN399" i="1"/>
  <c r="AL397" i="1"/>
  <c r="AM397" i="1"/>
  <c r="AN397" i="1"/>
  <c r="AO397" i="1"/>
  <c r="AJ397" i="1"/>
  <c r="AJ395" i="1"/>
  <c r="AK395" i="1"/>
  <c r="AL395" i="1"/>
  <c r="AN395" i="1"/>
  <c r="AL393" i="1"/>
  <c r="AM393" i="1"/>
  <c r="AN393" i="1"/>
  <c r="AO393" i="1"/>
  <c r="AJ393" i="1"/>
  <c r="AJ391" i="1"/>
  <c r="AK391" i="1"/>
  <c r="AL391" i="1"/>
  <c r="AN391" i="1"/>
  <c r="AL389" i="1"/>
  <c r="AM389" i="1"/>
  <c r="AN389" i="1"/>
  <c r="AO389" i="1"/>
  <c r="AJ389" i="1"/>
  <c r="AJ387" i="1"/>
  <c r="AK387" i="1"/>
  <c r="AL387" i="1"/>
  <c r="AN387" i="1"/>
  <c r="AL385" i="1"/>
  <c r="AM385" i="1"/>
  <c r="AN385" i="1"/>
  <c r="AO385" i="1"/>
  <c r="AJ385" i="1"/>
  <c r="AJ383" i="1"/>
  <c r="AK383" i="1"/>
  <c r="AL383" i="1"/>
  <c r="AN383" i="1"/>
  <c r="AL381" i="1"/>
  <c r="AM381" i="1"/>
  <c r="AN381" i="1"/>
  <c r="AO381" i="1"/>
  <c r="AJ381" i="1"/>
  <c r="AK378" i="1"/>
  <c r="AN378" i="1"/>
  <c r="AO378" i="1"/>
  <c r="AL378" i="1"/>
  <c r="AJ376" i="1"/>
  <c r="AK376" i="1"/>
  <c r="AL376" i="1"/>
  <c r="AM376" i="1"/>
  <c r="AN376" i="1"/>
  <c r="AO376" i="1"/>
  <c r="AN374" i="1"/>
  <c r="AO374" i="1"/>
  <c r="AJ374" i="1"/>
  <c r="AK374" i="1"/>
  <c r="AL374" i="1"/>
  <c r="AJ372" i="1"/>
  <c r="AK372" i="1"/>
  <c r="AL372" i="1"/>
  <c r="AM372" i="1"/>
  <c r="AN372" i="1"/>
  <c r="AO372" i="1"/>
  <c r="AN370" i="1"/>
  <c r="AO370" i="1"/>
  <c r="AJ370" i="1"/>
  <c r="AK370" i="1"/>
  <c r="AL370" i="1"/>
  <c r="AJ368" i="1"/>
  <c r="AK368" i="1"/>
  <c r="AL368" i="1"/>
  <c r="AM368" i="1"/>
  <c r="AN368" i="1"/>
  <c r="AO368" i="1"/>
  <c r="AN366" i="1"/>
  <c r="AO366" i="1"/>
  <c r="AJ366" i="1"/>
  <c r="AK366" i="1"/>
  <c r="AL366" i="1"/>
  <c r="AM366" i="1"/>
  <c r="AJ363" i="1"/>
  <c r="AK363" i="1"/>
  <c r="AL363" i="1"/>
  <c r="AM363" i="1"/>
  <c r="AN363" i="1"/>
  <c r="AL361" i="1"/>
  <c r="AM361" i="1"/>
  <c r="AN361" i="1"/>
  <c r="AO361" i="1"/>
  <c r="AJ361" i="1"/>
  <c r="AK361" i="1"/>
  <c r="AJ359" i="1"/>
  <c r="AK359" i="1"/>
  <c r="AL359" i="1"/>
  <c r="AM359" i="1"/>
  <c r="AN359" i="1"/>
  <c r="AL357" i="1"/>
  <c r="AM357" i="1"/>
  <c r="AN357" i="1"/>
  <c r="AO357" i="1"/>
  <c r="AJ357" i="1"/>
  <c r="AK357" i="1"/>
  <c r="AJ355" i="1"/>
  <c r="AK355" i="1"/>
  <c r="AL355" i="1"/>
  <c r="AM355" i="1"/>
  <c r="AN355" i="1"/>
  <c r="AO355" i="1"/>
  <c r="AL353" i="1"/>
  <c r="AM353" i="1"/>
  <c r="AN353" i="1"/>
  <c r="AO353" i="1"/>
  <c r="AJ353" i="1"/>
  <c r="AN350" i="1"/>
  <c r="AO350" i="1"/>
  <c r="AJ350" i="1"/>
  <c r="AK350" i="1"/>
  <c r="AL350" i="1"/>
  <c r="AM350" i="1"/>
  <c r="AJ348" i="1"/>
  <c r="AK348" i="1"/>
  <c r="AL348" i="1"/>
  <c r="AM348" i="1"/>
  <c r="AN348" i="1"/>
  <c r="AO348" i="1"/>
  <c r="AN346" i="1"/>
  <c r="AO346" i="1"/>
  <c r="AJ346" i="1"/>
  <c r="AK346" i="1"/>
  <c r="AL346" i="1"/>
  <c r="AM346" i="1"/>
  <c r="AJ344" i="1"/>
  <c r="AK344" i="1"/>
  <c r="AL344" i="1"/>
  <c r="AM344" i="1"/>
  <c r="AN344" i="1"/>
  <c r="AO344" i="1"/>
  <c r="AN342" i="1"/>
  <c r="AO342" i="1"/>
  <c r="AJ342" i="1"/>
  <c r="AK342" i="1"/>
  <c r="AL342" i="1"/>
  <c r="AJ340" i="1"/>
  <c r="AK340" i="1"/>
  <c r="AL340" i="1"/>
  <c r="AM340" i="1"/>
  <c r="AN340" i="1"/>
  <c r="AO340" i="1"/>
  <c r="AN338" i="1"/>
  <c r="AO338" i="1"/>
  <c r="AJ338" i="1"/>
  <c r="AK338" i="1"/>
  <c r="AL338" i="1"/>
  <c r="AJ336" i="1"/>
  <c r="AK336" i="1"/>
  <c r="AL336" i="1"/>
  <c r="AM336" i="1"/>
  <c r="AN336" i="1"/>
  <c r="AO336" i="1"/>
  <c r="AN334" i="1"/>
  <c r="AO334" i="1"/>
  <c r="AJ334" i="1"/>
  <c r="AK334" i="1"/>
  <c r="AL334" i="1"/>
  <c r="AM334" i="1"/>
  <c r="AJ332" i="1"/>
  <c r="AK332" i="1"/>
  <c r="AL332" i="1"/>
  <c r="AM332" i="1"/>
  <c r="AN332" i="1"/>
  <c r="AO332" i="1"/>
  <c r="AN330" i="1"/>
  <c r="AO330" i="1"/>
  <c r="AJ330" i="1"/>
  <c r="AK330" i="1"/>
  <c r="AL330" i="1"/>
  <c r="AM330" i="1"/>
  <c r="AJ327" i="1"/>
  <c r="AK327" i="1"/>
  <c r="AL327" i="1"/>
  <c r="AM327" i="1"/>
  <c r="AN327" i="1"/>
  <c r="AL325" i="1"/>
  <c r="AM325" i="1"/>
  <c r="AN325" i="1"/>
  <c r="AO325" i="1"/>
  <c r="AJ325" i="1"/>
  <c r="AK325" i="1"/>
  <c r="AJ323" i="1"/>
  <c r="AK323" i="1"/>
  <c r="AL323" i="1"/>
  <c r="AM323" i="1"/>
  <c r="AN323" i="1"/>
  <c r="AO323" i="1"/>
  <c r="AL321" i="1"/>
  <c r="AM321" i="1"/>
  <c r="AN321" i="1"/>
  <c r="AO321" i="1"/>
  <c r="AJ321" i="1"/>
  <c r="AJ319" i="1"/>
  <c r="AK319" i="1"/>
  <c r="AL319" i="1"/>
  <c r="AM319" i="1"/>
  <c r="AN319" i="1"/>
  <c r="AO319" i="1"/>
  <c r="AL317" i="1"/>
  <c r="AM317" i="1"/>
  <c r="AN317" i="1"/>
  <c r="AO317" i="1"/>
  <c r="AJ317" i="1"/>
  <c r="AJ312" i="1"/>
  <c r="AK312" i="1"/>
  <c r="AL312" i="1"/>
  <c r="AM312" i="1"/>
  <c r="AN312" i="1"/>
  <c r="AO312" i="1"/>
  <c r="AN310" i="1"/>
  <c r="AO310" i="1"/>
  <c r="AJ310" i="1"/>
  <c r="AK310" i="1"/>
  <c r="AL310" i="1"/>
  <c r="AJ307" i="1"/>
  <c r="AK307" i="1"/>
  <c r="AL307" i="1"/>
  <c r="AM307" i="1"/>
  <c r="AN307" i="1"/>
  <c r="AO307" i="1"/>
  <c r="AL305" i="1"/>
  <c r="AM305" i="1"/>
  <c r="AN305" i="1"/>
  <c r="AO305" i="1"/>
  <c r="AJ305" i="1"/>
  <c r="AJ303" i="1"/>
  <c r="AK303" i="1"/>
  <c r="AL303" i="1"/>
  <c r="AM303" i="1"/>
  <c r="AN303" i="1"/>
  <c r="AO303" i="1"/>
  <c r="AL301" i="1"/>
  <c r="AM301" i="1"/>
  <c r="AN301" i="1"/>
  <c r="AO301" i="1"/>
  <c r="AJ301" i="1"/>
  <c r="AJ299" i="1"/>
  <c r="AK299" i="1"/>
  <c r="AL299" i="1"/>
  <c r="AM299" i="1"/>
  <c r="AN299" i="1"/>
  <c r="AL297" i="1"/>
  <c r="AM297" i="1"/>
  <c r="AN297" i="1"/>
  <c r="AO297" i="1"/>
  <c r="AJ297" i="1"/>
  <c r="AK297" i="1"/>
  <c r="AJ295" i="1"/>
  <c r="AK295" i="1"/>
  <c r="AL295" i="1"/>
  <c r="AM295" i="1"/>
  <c r="AN295" i="1"/>
  <c r="AO292" i="1"/>
  <c r="AJ292" i="1"/>
  <c r="AL292" i="1"/>
  <c r="AM292" i="1"/>
  <c r="AK292" i="1"/>
  <c r="AN292" i="1"/>
  <c r="AK290" i="1"/>
  <c r="AL290" i="1"/>
  <c r="AN290" i="1"/>
  <c r="AJ290" i="1"/>
  <c r="AM290" i="1"/>
  <c r="AO290" i="1"/>
  <c r="AO288" i="1"/>
  <c r="AJ288" i="1"/>
  <c r="AL288" i="1"/>
  <c r="AM288" i="1"/>
  <c r="AN288" i="1"/>
  <c r="AK288" i="1"/>
  <c r="AK286" i="1"/>
  <c r="AL286" i="1"/>
  <c r="AN286" i="1"/>
  <c r="AJ286" i="1"/>
  <c r="AM286" i="1"/>
  <c r="AO286" i="1"/>
  <c r="AO284" i="1"/>
  <c r="AJ284" i="1"/>
  <c r="AL284" i="1"/>
  <c r="AM284" i="1"/>
  <c r="AK284" i="1"/>
  <c r="AK282" i="1"/>
  <c r="AL282" i="1"/>
  <c r="AN282" i="1"/>
  <c r="AJ282" i="1"/>
  <c r="AM282" i="1"/>
  <c r="AO282" i="1"/>
  <c r="AO280" i="1"/>
  <c r="AJ280" i="1"/>
  <c r="AL280" i="1"/>
  <c r="AM280" i="1"/>
  <c r="AK280" i="1"/>
  <c r="AN280" i="1"/>
  <c r="AK278" i="1"/>
  <c r="AL278" i="1"/>
  <c r="AN278" i="1"/>
  <c r="AJ278" i="1"/>
  <c r="AM278" i="1"/>
  <c r="AO278" i="1"/>
  <c r="AO276" i="1"/>
  <c r="AJ276" i="1"/>
  <c r="AK276" i="1"/>
  <c r="AL276" i="1"/>
  <c r="AM276" i="1"/>
  <c r="AN276" i="1"/>
  <c r="AK274" i="1"/>
  <c r="AL274" i="1"/>
  <c r="AN274" i="1"/>
  <c r="AO274" i="1"/>
  <c r="AJ274" i="1"/>
  <c r="AM274" i="1"/>
  <c r="AM271" i="1"/>
  <c r="AN271" i="1"/>
  <c r="AJ271" i="1"/>
  <c r="AK271" i="1"/>
  <c r="AL271" i="1"/>
  <c r="AO271" i="1"/>
  <c r="AJ269" i="1"/>
  <c r="AL269" i="1"/>
  <c r="AM269" i="1"/>
  <c r="AN269" i="1"/>
  <c r="AO269" i="1"/>
  <c r="AK269" i="1"/>
  <c r="AM263" i="1"/>
  <c r="AN263" i="1"/>
  <c r="AJ263" i="1"/>
  <c r="AK263" i="1"/>
  <c r="AL263" i="1"/>
  <c r="AO263" i="1"/>
  <c r="AJ175" i="1"/>
  <c r="AK175" i="1"/>
  <c r="AL175" i="1"/>
  <c r="AM175" i="1"/>
  <c r="AN175" i="1"/>
  <c r="AO175" i="1"/>
  <c r="AN173" i="1"/>
  <c r="AO173" i="1"/>
  <c r="AJ173" i="1"/>
  <c r="AK173" i="1"/>
  <c r="AL173" i="1"/>
  <c r="AM173" i="1"/>
  <c r="AJ171" i="1"/>
  <c r="AK171" i="1"/>
  <c r="AL171" i="1"/>
  <c r="AM171" i="1"/>
  <c r="AN171" i="1"/>
  <c r="AO171" i="1"/>
  <c r="AN169" i="1"/>
  <c r="AO169" i="1"/>
  <c r="AJ169" i="1"/>
  <c r="AK169" i="1"/>
  <c r="AM169" i="1"/>
  <c r="AL169" i="1"/>
  <c r="AJ167" i="1"/>
  <c r="AK167" i="1"/>
  <c r="AL167" i="1"/>
  <c r="AM167" i="1"/>
  <c r="AN167" i="1"/>
  <c r="AO167" i="1"/>
  <c r="AN165" i="1"/>
  <c r="AO165" i="1"/>
  <c r="AJ165" i="1"/>
  <c r="AK165" i="1"/>
  <c r="AL165" i="1"/>
  <c r="AM165" i="1"/>
  <c r="AJ163" i="1"/>
  <c r="AK163" i="1"/>
  <c r="AL163" i="1"/>
  <c r="AM163" i="1"/>
  <c r="AN163" i="1"/>
  <c r="AO163" i="1"/>
  <c r="AN161" i="1"/>
  <c r="AO161" i="1"/>
  <c r="AJ161" i="1"/>
  <c r="AK161" i="1"/>
  <c r="AL161" i="1"/>
  <c r="AM161" i="1"/>
  <c r="AJ159" i="1"/>
  <c r="AK159" i="1"/>
  <c r="AL159" i="1"/>
  <c r="AM159" i="1"/>
  <c r="AN159" i="1"/>
  <c r="AO159" i="1"/>
  <c r="AJ158" i="1"/>
  <c r="AK158" i="1"/>
  <c r="AL158" i="1"/>
  <c r="AM158" i="1"/>
  <c r="AO158" i="1"/>
  <c r="AN158" i="1"/>
  <c r="AN157" i="1"/>
  <c r="AO157" i="1"/>
  <c r="AJ157" i="1"/>
  <c r="AK157" i="1"/>
  <c r="AL157" i="1"/>
  <c r="AM157" i="1"/>
  <c r="AL156" i="1"/>
  <c r="AM156" i="1"/>
  <c r="AN156" i="1"/>
  <c r="AO156" i="1"/>
  <c r="AJ156" i="1"/>
  <c r="AK156" i="1"/>
  <c r="AN141" i="1"/>
  <c r="AO141" i="1"/>
  <c r="AJ141" i="1"/>
  <c r="AK141" i="1"/>
  <c r="AL141" i="1"/>
  <c r="AM141" i="1"/>
  <c r="AK438" i="1"/>
  <c r="AO432" i="1"/>
  <c r="AM427" i="1"/>
  <c r="AK422" i="1"/>
  <c r="AO416" i="1"/>
  <c r="AM411" i="1"/>
  <c r="AK406" i="1"/>
  <c r="AO400" i="1"/>
  <c r="AM395" i="1"/>
  <c r="AK390" i="1"/>
  <c r="AO384" i="1"/>
  <c r="AM379" i="1"/>
  <c r="AO363" i="1"/>
  <c r="AM342" i="1"/>
  <c r="AK321" i="1"/>
  <c r="AO299" i="1"/>
  <c r="AO239" i="1"/>
  <c r="AM442" i="1"/>
  <c r="AK437" i="1"/>
  <c r="AO431" i="1"/>
  <c r="AM426" i="1"/>
  <c r="AK421" i="1"/>
  <c r="AO415" i="1"/>
  <c r="AM410" i="1"/>
  <c r="AK405" i="1"/>
  <c r="AO399" i="1"/>
  <c r="AM394" i="1"/>
  <c r="AK389" i="1"/>
  <c r="AO383" i="1"/>
  <c r="AM378" i="1"/>
  <c r="AO359" i="1"/>
  <c r="AM338" i="1"/>
  <c r="AK317" i="1"/>
  <c r="AO295" i="1"/>
  <c r="AO223" i="1"/>
  <c r="AK442" i="1"/>
  <c r="AO436" i="1"/>
  <c r="AM431" i="1"/>
  <c r="AK426" i="1"/>
  <c r="AO420" i="1"/>
  <c r="AM415" i="1"/>
  <c r="AK410" i="1"/>
  <c r="AO404" i="1"/>
  <c r="AM399" i="1"/>
  <c r="AK394" i="1"/>
  <c r="AO388" i="1"/>
  <c r="AM383" i="1"/>
  <c r="AJ378" i="1"/>
  <c r="AM358" i="1"/>
  <c r="AK337" i="1"/>
  <c r="AO315" i="1"/>
  <c r="AM294" i="1"/>
  <c r="AM218" i="1"/>
  <c r="AJ10" i="1"/>
  <c r="AK10" i="1"/>
  <c r="AL10" i="1"/>
  <c r="AM10" i="1"/>
  <c r="AN10" i="1"/>
  <c r="AO10" i="1"/>
  <c r="AO435" i="1"/>
  <c r="AM430" i="1"/>
  <c r="AK425" i="1"/>
  <c r="AO419" i="1"/>
  <c r="AM414" i="1"/>
  <c r="AK409" i="1"/>
  <c r="AO403" i="1"/>
  <c r="AM398" i="1"/>
  <c r="AK393" i="1"/>
  <c r="AO387" i="1"/>
  <c r="AM382" i="1"/>
  <c r="AO375" i="1"/>
  <c r="AM354" i="1"/>
  <c r="AK333" i="1"/>
  <c r="AO311" i="1"/>
  <c r="AN284" i="1"/>
  <c r="AM197" i="1"/>
  <c r="AJ9" i="1"/>
  <c r="AK9" i="1"/>
  <c r="AL9" i="1"/>
  <c r="AN9" i="1"/>
  <c r="AM9" i="1"/>
  <c r="AO9" i="1"/>
  <c r="AO440" i="1"/>
  <c r="AM435" i="1"/>
  <c r="AK430" i="1"/>
  <c r="AO424" i="1"/>
  <c r="AM419" i="1"/>
  <c r="AK414" i="1"/>
  <c r="AO408" i="1"/>
  <c r="AM403" i="1"/>
  <c r="AK398" i="1"/>
  <c r="AO392" i="1"/>
  <c r="AM387" i="1"/>
  <c r="AK382" i="1"/>
  <c r="AM374" i="1"/>
  <c r="AK353" i="1"/>
  <c r="AO331" i="1"/>
  <c r="AM310" i="1"/>
  <c r="AK281" i="1"/>
  <c r="AK176" i="1"/>
  <c r="AO5" i="1"/>
  <c r="AN5" i="1"/>
  <c r="AM5" i="1"/>
  <c r="AL5" i="1"/>
  <c r="AK5" i="1"/>
  <c r="AI5" i="1"/>
  <c r="Y176" i="1"/>
  <c r="Y37" i="1"/>
  <c r="Y160" i="1"/>
  <c r="Y21" i="1"/>
  <c r="Y144" i="1"/>
  <c r="Y19" i="1"/>
  <c r="Y128" i="1"/>
  <c r="Y18" i="1"/>
  <c r="Y112" i="1"/>
  <c r="Y15" i="1"/>
  <c r="Y96" i="1"/>
  <c r="Y14" i="1"/>
  <c r="Y80" i="1"/>
  <c r="X11" i="1"/>
  <c r="Y64" i="1"/>
  <c r="X503" i="1"/>
  <c r="Y503" i="1"/>
  <c r="X494" i="1"/>
  <c r="Y494" i="1"/>
  <c r="X491" i="1"/>
  <c r="Y491" i="1"/>
  <c r="X487" i="1"/>
  <c r="Y487" i="1"/>
  <c r="X482" i="1"/>
  <c r="Y482" i="1"/>
  <c r="X478" i="1"/>
  <c r="Y478" i="1"/>
  <c r="Y493" i="1"/>
  <c r="Y461" i="1"/>
  <c r="Y429" i="1"/>
  <c r="Y397" i="1"/>
  <c r="Y304" i="1"/>
  <c r="Y489" i="1"/>
  <c r="Y457" i="1"/>
  <c r="Y425" i="1"/>
  <c r="Y393" i="1"/>
  <c r="Y288" i="1"/>
  <c r="Y485" i="1"/>
  <c r="Y453" i="1"/>
  <c r="Y421" i="1"/>
  <c r="Y389" i="1"/>
  <c r="Y272" i="1"/>
  <c r="Y481" i="1"/>
  <c r="Y449" i="1"/>
  <c r="Y417" i="1"/>
  <c r="X384" i="1"/>
  <c r="Y256" i="1"/>
  <c r="Y477" i="1"/>
  <c r="Y445" i="1"/>
  <c r="Y413" i="1"/>
  <c r="Y368" i="1"/>
  <c r="Y240" i="1"/>
  <c r="X498" i="1"/>
  <c r="Y498" i="1"/>
  <c r="X495" i="1"/>
  <c r="Y495" i="1"/>
  <c r="X480" i="1"/>
  <c r="Y480" i="1"/>
  <c r="X476" i="1"/>
  <c r="Y476" i="1"/>
  <c r="X475" i="1"/>
  <c r="Y475" i="1"/>
  <c r="X474" i="1"/>
  <c r="Y474" i="1"/>
  <c r="X472" i="1"/>
  <c r="Y472" i="1"/>
  <c r="X471" i="1"/>
  <c r="Y471" i="1"/>
  <c r="X470" i="1"/>
  <c r="Y470" i="1"/>
  <c r="X468" i="1"/>
  <c r="Y468" i="1"/>
  <c r="X467" i="1"/>
  <c r="Y467" i="1"/>
  <c r="X466" i="1"/>
  <c r="Y466" i="1"/>
  <c r="X464" i="1"/>
  <c r="Y464" i="1"/>
  <c r="X463" i="1"/>
  <c r="Y463" i="1"/>
  <c r="X462" i="1"/>
  <c r="Y462" i="1"/>
  <c r="X460" i="1"/>
  <c r="Y460" i="1"/>
  <c r="X459" i="1"/>
  <c r="Y459" i="1"/>
  <c r="X458" i="1"/>
  <c r="Y458" i="1"/>
  <c r="X456" i="1"/>
  <c r="Y456" i="1"/>
  <c r="X455" i="1"/>
  <c r="Y455" i="1"/>
  <c r="X454" i="1"/>
  <c r="Y454" i="1"/>
  <c r="X452" i="1"/>
  <c r="Y452" i="1"/>
  <c r="X451" i="1"/>
  <c r="Y451" i="1"/>
  <c r="X450" i="1"/>
  <c r="Y450" i="1"/>
  <c r="X448" i="1"/>
  <c r="Y448" i="1"/>
  <c r="X447" i="1"/>
  <c r="Y447" i="1"/>
  <c r="X446" i="1"/>
  <c r="Y446" i="1"/>
  <c r="X444" i="1"/>
  <c r="Y444" i="1"/>
  <c r="X443" i="1"/>
  <c r="Y443" i="1"/>
  <c r="X442" i="1"/>
  <c r="Y442" i="1"/>
  <c r="X440" i="1"/>
  <c r="Y440" i="1"/>
  <c r="X439" i="1"/>
  <c r="Y439" i="1"/>
  <c r="X438" i="1"/>
  <c r="Y438" i="1"/>
  <c r="X436" i="1"/>
  <c r="Y436" i="1"/>
  <c r="X435" i="1"/>
  <c r="Y435" i="1"/>
  <c r="X434" i="1"/>
  <c r="Y434" i="1"/>
  <c r="X432" i="1"/>
  <c r="Y432" i="1"/>
  <c r="X431" i="1"/>
  <c r="Y431" i="1"/>
  <c r="X430" i="1"/>
  <c r="Y430" i="1"/>
  <c r="X428" i="1"/>
  <c r="Y428" i="1"/>
  <c r="X427" i="1"/>
  <c r="Y427" i="1"/>
  <c r="X426" i="1"/>
  <c r="Y426" i="1"/>
  <c r="X424" i="1"/>
  <c r="Y424" i="1"/>
  <c r="X423" i="1"/>
  <c r="Y423" i="1"/>
  <c r="X422" i="1"/>
  <c r="Y422" i="1"/>
  <c r="X420" i="1"/>
  <c r="Y420" i="1"/>
  <c r="X419" i="1"/>
  <c r="Y419" i="1"/>
  <c r="X418" i="1"/>
  <c r="Y418" i="1"/>
  <c r="X416" i="1"/>
  <c r="Y416" i="1"/>
  <c r="X415" i="1"/>
  <c r="Y415" i="1"/>
  <c r="X414" i="1"/>
  <c r="Y414" i="1"/>
  <c r="X412" i="1"/>
  <c r="Y412" i="1"/>
  <c r="X411" i="1"/>
  <c r="Y411" i="1"/>
  <c r="X410" i="1"/>
  <c r="Y410" i="1"/>
  <c r="X408" i="1"/>
  <c r="Y408" i="1"/>
  <c r="X407" i="1"/>
  <c r="Y407" i="1"/>
  <c r="X406" i="1"/>
  <c r="Y406" i="1"/>
  <c r="X404" i="1"/>
  <c r="Y404" i="1"/>
  <c r="X403" i="1"/>
  <c r="Y403" i="1"/>
  <c r="X402" i="1"/>
  <c r="Y402" i="1"/>
  <c r="X400" i="1"/>
  <c r="Y400" i="1"/>
  <c r="X399" i="1"/>
  <c r="Y399" i="1"/>
  <c r="X398" i="1"/>
  <c r="Y398" i="1"/>
  <c r="X396" i="1"/>
  <c r="Y396" i="1"/>
  <c r="X395" i="1"/>
  <c r="Y395" i="1"/>
  <c r="X394" i="1"/>
  <c r="Y394" i="1"/>
  <c r="X392" i="1"/>
  <c r="Y392" i="1"/>
  <c r="X391" i="1"/>
  <c r="Y391" i="1"/>
  <c r="X390" i="1"/>
  <c r="Y390" i="1"/>
  <c r="X388" i="1"/>
  <c r="Y388" i="1"/>
  <c r="X387" i="1"/>
  <c r="Y387" i="1"/>
  <c r="X386" i="1"/>
  <c r="Y386" i="1"/>
  <c r="Y385" i="1"/>
  <c r="X385" i="1"/>
  <c r="X383" i="1"/>
  <c r="Y383" i="1"/>
  <c r="X382" i="1"/>
  <c r="Y382" i="1"/>
  <c r="X381" i="1"/>
  <c r="Y381" i="1"/>
  <c r="X380" i="1"/>
  <c r="Y380" i="1"/>
  <c r="X379" i="1"/>
  <c r="Y379" i="1"/>
  <c r="X378" i="1"/>
  <c r="Y378" i="1"/>
  <c r="X377" i="1"/>
  <c r="Y377" i="1"/>
  <c r="X376" i="1"/>
  <c r="Y376" i="1"/>
  <c r="X375" i="1"/>
  <c r="Y375" i="1"/>
  <c r="X374" i="1"/>
  <c r="Y374" i="1"/>
  <c r="X373" i="1"/>
  <c r="Y373" i="1"/>
  <c r="X372" i="1"/>
  <c r="Y372" i="1"/>
  <c r="X371" i="1"/>
  <c r="Y371" i="1"/>
  <c r="X370" i="1"/>
  <c r="Y370" i="1"/>
  <c r="X369" i="1"/>
  <c r="Y369" i="1"/>
  <c r="X367" i="1"/>
  <c r="Y367" i="1"/>
  <c r="X366" i="1"/>
  <c r="Y366" i="1"/>
  <c r="X365" i="1"/>
  <c r="Y365" i="1"/>
  <c r="X364" i="1"/>
  <c r="Y364" i="1"/>
  <c r="X363" i="1"/>
  <c r="Y363" i="1"/>
  <c r="X362" i="1"/>
  <c r="Y362" i="1"/>
  <c r="X361" i="1"/>
  <c r="Y361" i="1"/>
  <c r="X360" i="1"/>
  <c r="Y360" i="1"/>
  <c r="X359" i="1"/>
  <c r="Y359" i="1"/>
  <c r="X358" i="1"/>
  <c r="Y358" i="1"/>
  <c r="X357" i="1"/>
  <c r="Y357" i="1"/>
  <c r="X356" i="1"/>
  <c r="Y356" i="1"/>
  <c r="X355" i="1"/>
  <c r="Y355" i="1"/>
  <c r="X354" i="1"/>
  <c r="Y354" i="1"/>
  <c r="X353" i="1"/>
  <c r="Y353" i="1"/>
  <c r="X351" i="1"/>
  <c r="Y351" i="1"/>
  <c r="X350" i="1"/>
  <c r="Y350" i="1"/>
  <c r="X349" i="1"/>
  <c r="Y349" i="1"/>
  <c r="X348" i="1"/>
  <c r="Y348" i="1"/>
  <c r="X347" i="1"/>
  <c r="Y347" i="1"/>
  <c r="X346" i="1"/>
  <c r="Y346" i="1"/>
  <c r="X345" i="1"/>
  <c r="Y345" i="1"/>
  <c r="X344" i="1"/>
  <c r="Y344" i="1"/>
  <c r="X343" i="1"/>
  <c r="Y343" i="1"/>
  <c r="X342" i="1"/>
  <c r="Y342" i="1"/>
  <c r="X341" i="1"/>
  <c r="Y341" i="1"/>
  <c r="X340" i="1"/>
  <c r="Y340" i="1"/>
  <c r="X339" i="1"/>
  <c r="Y339" i="1"/>
  <c r="X338" i="1"/>
  <c r="Y338" i="1"/>
  <c r="X337" i="1"/>
  <c r="Y337" i="1"/>
  <c r="X335" i="1"/>
  <c r="Y335" i="1"/>
  <c r="X334" i="1"/>
  <c r="Y334" i="1"/>
  <c r="X333" i="1"/>
  <c r="Y333" i="1"/>
  <c r="X332" i="1"/>
  <c r="Y332" i="1"/>
  <c r="X331" i="1"/>
  <c r="Y331" i="1"/>
  <c r="X330" i="1"/>
  <c r="Y330" i="1"/>
  <c r="X329" i="1"/>
  <c r="Y329" i="1"/>
  <c r="X328" i="1"/>
  <c r="Y328" i="1"/>
  <c r="X327" i="1"/>
  <c r="Y327" i="1"/>
  <c r="X326" i="1"/>
  <c r="Y326" i="1"/>
  <c r="X325" i="1"/>
  <c r="Y325" i="1"/>
  <c r="X324" i="1"/>
  <c r="Y324" i="1"/>
  <c r="X323" i="1"/>
  <c r="Y323" i="1"/>
  <c r="X322" i="1"/>
  <c r="Y322" i="1"/>
  <c r="X321" i="1"/>
  <c r="Y321" i="1"/>
  <c r="X319" i="1"/>
  <c r="Y319" i="1"/>
  <c r="X318" i="1"/>
  <c r="Y318" i="1"/>
  <c r="X317" i="1"/>
  <c r="Y317" i="1"/>
  <c r="X316" i="1"/>
  <c r="Y316" i="1"/>
  <c r="X315" i="1"/>
  <c r="Y315" i="1"/>
  <c r="X314" i="1"/>
  <c r="Y314" i="1"/>
  <c r="X313" i="1"/>
  <c r="Y313" i="1"/>
  <c r="X312" i="1"/>
  <c r="Y312" i="1"/>
  <c r="X311" i="1"/>
  <c r="Y311" i="1"/>
  <c r="X310" i="1"/>
  <c r="Y310" i="1"/>
  <c r="X309" i="1"/>
  <c r="Y309" i="1"/>
  <c r="X308" i="1"/>
  <c r="Y308" i="1"/>
  <c r="X307" i="1"/>
  <c r="Y307" i="1"/>
  <c r="X306" i="1"/>
  <c r="Y306" i="1"/>
  <c r="X305" i="1"/>
  <c r="Y305" i="1"/>
  <c r="X303" i="1"/>
  <c r="Y303" i="1"/>
  <c r="X302" i="1"/>
  <c r="Y302" i="1"/>
  <c r="X301" i="1"/>
  <c r="Y301" i="1"/>
  <c r="X300" i="1"/>
  <c r="Y300" i="1"/>
  <c r="X299" i="1"/>
  <c r="Y299" i="1"/>
  <c r="X298" i="1"/>
  <c r="Y298" i="1"/>
  <c r="X297" i="1"/>
  <c r="Y297" i="1"/>
  <c r="X296" i="1"/>
  <c r="Y296" i="1"/>
  <c r="X295" i="1"/>
  <c r="Y295" i="1"/>
  <c r="X294" i="1"/>
  <c r="Y294" i="1"/>
  <c r="X293" i="1"/>
  <c r="Y293" i="1"/>
  <c r="X292" i="1"/>
  <c r="Y292" i="1"/>
  <c r="X291" i="1"/>
  <c r="Y291" i="1"/>
  <c r="X290" i="1"/>
  <c r="Y290" i="1"/>
  <c r="X289" i="1"/>
  <c r="Y289" i="1"/>
  <c r="X287" i="1"/>
  <c r="Y287" i="1"/>
  <c r="X286" i="1"/>
  <c r="Y286" i="1"/>
  <c r="X285" i="1"/>
  <c r="Y285" i="1"/>
  <c r="X284" i="1"/>
  <c r="Y284" i="1"/>
  <c r="X283" i="1"/>
  <c r="Y283" i="1"/>
  <c r="X282" i="1"/>
  <c r="Y282" i="1"/>
  <c r="X281" i="1"/>
  <c r="Y281" i="1"/>
  <c r="X280" i="1"/>
  <c r="Y280" i="1"/>
  <c r="X279" i="1"/>
  <c r="Y279" i="1"/>
  <c r="X278" i="1"/>
  <c r="Y278" i="1"/>
  <c r="X277" i="1"/>
  <c r="Y277" i="1"/>
  <c r="X276" i="1"/>
  <c r="Y276" i="1"/>
  <c r="X275" i="1"/>
  <c r="Y275" i="1"/>
  <c r="X274" i="1"/>
  <c r="Y274" i="1"/>
  <c r="X273" i="1"/>
  <c r="Y273" i="1"/>
  <c r="X271" i="1"/>
  <c r="Y271" i="1"/>
  <c r="X270" i="1"/>
  <c r="Y270" i="1"/>
  <c r="X269" i="1"/>
  <c r="Y269" i="1"/>
  <c r="X268" i="1"/>
  <c r="Y268" i="1"/>
  <c r="X267" i="1"/>
  <c r="Y267" i="1"/>
  <c r="X266" i="1"/>
  <c r="Y266" i="1"/>
  <c r="X265" i="1"/>
  <c r="Y265" i="1"/>
  <c r="X264" i="1"/>
  <c r="Y264" i="1"/>
  <c r="X263" i="1"/>
  <c r="Y263" i="1"/>
  <c r="X262" i="1"/>
  <c r="Y262" i="1"/>
  <c r="X261" i="1"/>
  <c r="Y261" i="1"/>
  <c r="X260" i="1"/>
  <c r="Y260" i="1"/>
  <c r="X259" i="1"/>
  <c r="Y259" i="1"/>
  <c r="X258" i="1"/>
  <c r="Y258" i="1"/>
  <c r="X257" i="1"/>
  <c r="Y257" i="1"/>
  <c r="X255" i="1"/>
  <c r="Y255" i="1"/>
  <c r="X254" i="1"/>
  <c r="Y254" i="1"/>
  <c r="X253" i="1"/>
  <c r="Y253" i="1"/>
  <c r="X252" i="1"/>
  <c r="Y252" i="1"/>
  <c r="X251" i="1"/>
  <c r="Y251" i="1"/>
  <c r="X250" i="1"/>
  <c r="Y250" i="1"/>
  <c r="X249" i="1"/>
  <c r="Y249" i="1"/>
  <c r="X248" i="1"/>
  <c r="Y248" i="1"/>
  <c r="X247" i="1"/>
  <c r="Y247" i="1"/>
  <c r="X246" i="1"/>
  <c r="Y246" i="1"/>
  <c r="X245" i="1"/>
  <c r="Y245" i="1"/>
  <c r="X244" i="1"/>
  <c r="Y244" i="1"/>
  <c r="X243" i="1"/>
  <c r="Y243" i="1"/>
  <c r="X242" i="1"/>
  <c r="Y242" i="1"/>
  <c r="X241" i="1"/>
  <c r="Y241" i="1"/>
  <c r="X239" i="1"/>
  <c r="Y239" i="1"/>
  <c r="X238" i="1"/>
  <c r="Y238" i="1"/>
  <c r="X237" i="1"/>
  <c r="Y237" i="1"/>
  <c r="X236" i="1"/>
  <c r="Y236" i="1"/>
  <c r="X235" i="1"/>
  <c r="Y235" i="1"/>
  <c r="X234" i="1"/>
  <c r="Y234" i="1"/>
  <c r="X233" i="1"/>
  <c r="Y233" i="1"/>
  <c r="X232" i="1"/>
  <c r="Y232" i="1"/>
  <c r="X231" i="1"/>
  <c r="Y231" i="1"/>
  <c r="X230" i="1"/>
  <c r="Y230" i="1"/>
  <c r="X229" i="1"/>
  <c r="Y229" i="1"/>
  <c r="X228" i="1"/>
  <c r="Y228" i="1"/>
  <c r="X227" i="1"/>
  <c r="Y227" i="1"/>
  <c r="X226" i="1"/>
  <c r="Y226" i="1"/>
  <c r="X225" i="1"/>
  <c r="Y225" i="1"/>
  <c r="X223" i="1"/>
  <c r="Y223" i="1"/>
  <c r="X222" i="1"/>
  <c r="Y222" i="1"/>
  <c r="X221" i="1"/>
  <c r="Y221" i="1"/>
  <c r="X220" i="1"/>
  <c r="Y220" i="1"/>
  <c r="X219" i="1"/>
  <c r="Y219" i="1"/>
  <c r="X218" i="1"/>
  <c r="Y218" i="1"/>
  <c r="X217" i="1"/>
  <c r="Y217" i="1"/>
  <c r="X216" i="1"/>
  <c r="Y216" i="1"/>
  <c r="X215" i="1"/>
  <c r="Y215" i="1"/>
  <c r="X214" i="1"/>
  <c r="Y214" i="1"/>
  <c r="X213" i="1"/>
  <c r="Y213" i="1"/>
  <c r="X212" i="1"/>
  <c r="Y212" i="1"/>
  <c r="X211" i="1"/>
  <c r="Y211" i="1"/>
  <c r="X210" i="1"/>
  <c r="Y210" i="1"/>
  <c r="X209" i="1"/>
  <c r="Y209" i="1"/>
  <c r="X207" i="1"/>
  <c r="Y207" i="1"/>
  <c r="X206" i="1"/>
  <c r="Y206" i="1"/>
  <c r="X205" i="1"/>
  <c r="Y205" i="1"/>
  <c r="X204" i="1"/>
  <c r="Y204" i="1"/>
  <c r="X203" i="1"/>
  <c r="Y203" i="1"/>
  <c r="X202" i="1"/>
  <c r="Y202" i="1"/>
  <c r="X201" i="1"/>
  <c r="Y201" i="1"/>
  <c r="X200" i="1"/>
  <c r="Y200" i="1"/>
  <c r="X199" i="1"/>
  <c r="Y199" i="1"/>
  <c r="X198" i="1"/>
  <c r="Y198" i="1"/>
  <c r="X197" i="1"/>
  <c r="Y197" i="1"/>
  <c r="X196" i="1"/>
  <c r="Y196" i="1"/>
  <c r="X195" i="1"/>
  <c r="Y195" i="1"/>
  <c r="X194" i="1"/>
  <c r="Y194" i="1"/>
  <c r="X193" i="1"/>
  <c r="Y193" i="1"/>
  <c r="X191" i="1"/>
  <c r="Y191" i="1"/>
  <c r="X190" i="1"/>
  <c r="Y190" i="1"/>
  <c r="X189" i="1"/>
  <c r="Y189" i="1"/>
  <c r="X188" i="1"/>
  <c r="Y188" i="1"/>
  <c r="X187" i="1"/>
  <c r="Y187" i="1"/>
  <c r="X186" i="1"/>
  <c r="Y186" i="1"/>
  <c r="X185" i="1"/>
  <c r="Y185" i="1"/>
  <c r="X184" i="1"/>
  <c r="Y184" i="1"/>
  <c r="X183" i="1"/>
  <c r="Y183" i="1"/>
  <c r="X182" i="1"/>
  <c r="Y182" i="1"/>
  <c r="X181" i="1"/>
  <c r="Y181" i="1"/>
  <c r="X180" i="1"/>
  <c r="Y180" i="1"/>
  <c r="X179" i="1"/>
  <c r="Y179" i="1"/>
  <c r="X178" i="1"/>
  <c r="Y178" i="1"/>
  <c r="X177" i="1"/>
  <c r="Y177" i="1"/>
  <c r="X175" i="1"/>
  <c r="Y175" i="1"/>
  <c r="Y505" i="1"/>
  <c r="Y473" i="1"/>
  <c r="Y441" i="1"/>
  <c r="Y409" i="1"/>
  <c r="Y352" i="1"/>
  <c r="Y224" i="1"/>
  <c r="X502" i="1"/>
  <c r="Y502" i="1"/>
  <c r="X499" i="1"/>
  <c r="Y499" i="1"/>
  <c r="X490" i="1"/>
  <c r="Y490" i="1"/>
  <c r="X486" i="1"/>
  <c r="Y486" i="1"/>
  <c r="X483" i="1"/>
  <c r="Y483" i="1"/>
  <c r="X479" i="1"/>
  <c r="Y479" i="1"/>
  <c r="X9" i="1"/>
  <c r="Y9" i="1"/>
  <c r="Y501" i="1"/>
  <c r="Y469" i="1"/>
  <c r="Y437" i="1"/>
  <c r="Y405" i="1"/>
  <c r="Y336" i="1"/>
  <c r="Y208" i="1"/>
  <c r="X504" i="1"/>
  <c r="Y504" i="1"/>
  <c r="X500" i="1"/>
  <c r="Y500" i="1"/>
  <c r="X496" i="1"/>
  <c r="Y496" i="1"/>
  <c r="X492" i="1"/>
  <c r="Y492" i="1"/>
  <c r="X488" i="1"/>
  <c r="Y488" i="1"/>
  <c r="X484" i="1"/>
  <c r="Y484" i="1"/>
  <c r="Y497" i="1"/>
  <c r="Y465" i="1"/>
  <c r="Y433" i="1"/>
  <c r="Y401" i="1"/>
  <c r="Y320" i="1"/>
  <c r="Y192" i="1"/>
  <c r="Y33" i="1"/>
  <c r="Y17" i="1"/>
  <c r="Y29" i="1"/>
  <c r="Y172" i="1"/>
  <c r="Y156" i="1"/>
  <c r="Y140" i="1"/>
  <c r="Y124" i="1"/>
  <c r="Y108" i="1"/>
  <c r="Y92" i="1"/>
  <c r="Y76" i="1"/>
  <c r="Y60" i="1"/>
  <c r="Y25" i="1"/>
  <c r="Y23" i="1"/>
  <c r="Y13" i="1"/>
  <c r="Y168" i="1"/>
  <c r="Y152" i="1"/>
  <c r="Y136" i="1"/>
  <c r="Y120" i="1"/>
  <c r="Y104" i="1"/>
  <c r="Y88" i="1"/>
  <c r="Y72" i="1"/>
  <c r="Y56" i="1"/>
  <c r="X174" i="1"/>
  <c r="Y174" i="1"/>
  <c r="X173" i="1"/>
  <c r="Y173" i="1"/>
  <c r="X171" i="1"/>
  <c r="Y171" i="1"/>
  <c r="X170" i="1"/>
  <c r="Y170" i="1"/>
  <c r="X169" i="1"/>
  <c r="Y169" i="1"/>
  <c r="X167" i="1"/>
  <c r="Y167" i="1"/>
  <c r="X166" i="1"/>
  <c r="Y166" i="1"/>
  <c r="X165" i="1"/>
  <c r="Y165" i="1"/>
  <c r="X163" i="1"/>
  <c r="Y163" i="1"/>
  <c r="X162" i="1"/>
  <c r="Y162" i="1"/>
  <c r="X161" i="1"/>
  <c r="Y161" i="1"/>
  <c r="X159" i="1"/>
  <c r="Y159" i="1"/>
  <c r="X158" i="1"/>
  <c r="Y158" i="1"/>
  <c r="X157" i="1"/>
  <c r="Y157" i="1"/>
  <c r="X155" i="1"/>
  <c r="Y155" i="1"/>
  <c r="X154" i="1"/>
  <c r="Y154" i="1"/>
  <c r="X153" i="1"/>
  <c r="Y153" i="1"/>
  <c r="X151" i="1"/>
  <c r="Y151" i="1"/>
  <c r="X150" i="1"/>
  <c r="Y150" i="1"/>
  <c r="X149" i="1"/>
  <c r="Y149" i="1"/>
  <c r="X147" i="1"/>
  <c r="Y147" i="1"/>
  <c r="X146" i="1"/>
  <c r="Y146" i="1"/>
  <c r="X145" i="1"/>
  <c r="Y145" i="1"/>
  <c r="X143" i="1"/>
  <c r="Y143" i="1"/>
  <c r="X142" i="1"/>
  <c r="Y142" i="1"/>
  <c r="X141" i="1"/>
  <c r="Y141" i="1"/>
  <c r="X139" i="1"/>
  <c r="Y139" i="1"/>
  <c r="X138" i="1"/>
  <c r="Y138" i="1"/>
  <c r="X137" i="1"/>
  <c r="Y137" i="1"/>
  <c r="X135" i="1"/>
  <c r="Y135" i="1"/>
  <c r="X134" i="1"/>
  <c r="Y134" i="1"/>
  <c r="X133" i="1"/>
  <c r="Y133" i="1"/>
  <c r="X131" i="1"/>
  <c r="Y131" i="1"/>
  <c r="X130" i="1"/>
  <c r="Y130" i="1"/>
  <c r="X129" i="1"/>
  <c r="Y129" i="1"/>
  <c r="X127" i="1"/>
  <c r="Y127" i="1"/>
  <c r="X126" i="1"/>
  <c r="Y126" i="1"/>
  <c r="X125" i="1"/>
  <c r="Y125" i="1"/>
  <c r="X123" i="1"/>
  <c r="Y123" i="1"/>
  <c r="X122" i="1"/>
  <c r="Y122" i="1"/>
  <c r="X121" i="1"/>
  <c r="Y121" i="1"/>
  <c r="X119" i="1"/>
  <c r="Y119" i="1"/>
  <c r="X118" i="1"/>
  <c r="Y118" i="1"/>
  <c r="X117" i="1"/>
  <c r="Y117" i="1"/>
  <c r="X115" i="1"/>
  <c r="Y115" i="1"/>
  <c r="X114" i="1"/>
  <c r="Y114" i="1"/>
  <c r="X113" i="1"/>
  <c r="Y113" i="1"/>
  <c r="X111" i="1"/>
  <c r="Y111" i="1"/>
  <c r="X110" i="1"/>
  <c r="Y110" i="1"/>
  <c r="X109" i="1"/>
  <c r="Y109" i="1"/>
  <c r="X107" i="1"/>
  <c r="Y107" i="1"/>
  <c r="X106" i="1"/>
  <c r="Y106" i="1"/>
  <c r="X105" i="1"/>
  <c r="Y105" i="1"/>
  <c r="X103" i="1"/>
  <c r="Y103" i="1"/>
  <c r="X102" i="1"/>
  <c r="Y102" i="1"/>
  <c r="X101" i="1"/>
  <c r="Y101" i="1"/>
  <c r="X99" i="1"/>
  <c r="Y99" i="1"/>
  <c r="X98" i="1"/>
  <c r="Y98" i="1"/>
  <c r="X97" i="1"/>
  <c r="Y97" i="1"/>
  <c r="X95" i="1"/>
  <c r="Y95" i="1"/>
  <c r="X94" i="1"/>
  <c r="Y94" i="1"/>
  <c r="X93" i="1"/>
  <c r="Y93" i="1"/>
  <c r="X91" i="1"/>
  <c r="Y91" i="1"/>
  <c r="X90" i="1"/>
  <c r="Y90" i="1"/>
  <c r="X89" i="1"/>
  <c r="Y89" i="1"/>
  <c r="X87" i="1"/>
  <c r="Y87" i="1"/>
  <c r="X86" i="1"/>
  <c r="Y86" i="1"/>
  <c r="X85" i="1"/>
  <c r="Y85" i="1"/>
  <c r="X83" i="1"/>
  <c r="Y83" i="1"/>
  <c r="X82" i="1"/>
  <c r="Y82" i="1"/>
  <c r="X81" i="1"/>
  <c r="Y81" i="1"/>
  <c r="X79" i="1"/>
  <c r="Y79" i="1"/>
  <c r="X78" i="1"/>
  <c r="Y78" i="1"/>
  <c r="X77" i="1"/>
  <c r="Y77" i="1"/>
  <c r="X75" i="1"/>
  <c r="Y75" i="1"/>
  <c r="X74" i="1"/>
  <c r="Y74" i="1"/>
  <c r="X73" i="1"/>
  <c r="Y73" i="1"/>
  <c r="X71" i="1"/>
  <c r="Y71" i="1"/>
  <c r="X70" i="1"/>
  <c r="Y70" i="1"/>
  <c r="X69" i="1"/>
  <c r="Y69" i="1"/>
  <c r="X67" i="1"/>
  <c r="Y67" i="1"/>
  <c r="X66" i="1"/>
  <c r="Y66" i="1"/>
  <c r="X65" i="1"/>
  <c r="Y65" i="1"/>
  <c r="X63" i="1"/>
  <c r="Y63" i="1"/>
  <c r="X62" i="1"/>
  <c r="Y62" i="1"/>
  <c r="X61" i="1"/>
  <c r="Y61" i="1"/>
  <c r="X59" i="1"/>
  <c r="Y59" i="1"/>
  <c r="X58" i="1"/>
  <c r="Y58" i="1"/>
  <c r="X57" i="1"/>
  <c r="Y57" i="1"/>
  <c r="X55" i="1"/>
  <c r="Y55" i="1"/>
  <c r="X54" i="1"/>
  <c r="Y54" i="1"/>
  <c r="X53" i="1"/>
  <c r="Y53" i="1"/>
  <c r="X51" i="1"/>
  <c r="Y51" i="1"/>
  <c r="X50" i="1"/>
  <c r="Y50" i="1"/>
  <c r="X49" i="1"/>
  <c r="Y49" i="1"/>
  <c r="Y22" i="1"/>
  <c r="Y45" i="1"/>
  <c r="Y164" i="1"/>
  <c r="Y148" i="1"/>
  <c r="Y132" i="1"/>
  <c r="Y116" i="1"/>
  <c r="Y100" i="1"/>
  <c r="Y84" i="1"/>
  <c r="Y68" i="1"/>
  <c r="Y52" i="1"/>
  <c r="Y41" i="1"/>
  <c r="Y48" i="1"/>
  <c r="Y44" i="1"/>
  <c r="Y40" i="1"/>
  <c r="Y36" i="1"/>
  <c r="Y32" i="1"/>
  <c r="Y28" i="1"/>
  <c r="Y24" i="1"/>
  <c r="Y20" i="1"/>
  <c r="Y16" i="1"/>
  <c r="Y12" i="1"/>
  <c r="Y8" i="1"/>
  <c r="Y47" i="1"/>
  <c r="Y43" i="1"/>
  <c r="Y39" i="1"/>
  <c r="Y35" i="1"/>
  <c r="Y31" i="1"/>
  <c r="Y27" i="1"/>
  <c r="Y7" i="1"/>
  <c r="Y46" i="1"/>
  <c r="Y42" i="1"/>
  <c r="Y38" i="1"/>
  <c r="Y34" i="1"/>
  <c r="Y30" i="1"/>
  <c r="Y26" i="1"/>
  <c r="Y10" i="1"/>
  <c r="Y6" i="1"/>
  <c r="Y5" i="1"/>
  <c r="P12" i="1"/>
  <c r="S14" i="1"/>
  <c r="P419" i="1"/>
  <c r="S313" i="1"/>
  <c r="N334" i="1"/>
  <c r="O334" i="1" s="1"/>
  <c r="P160" i="1"/>
  <c r="P159" i="1"/>
  <c r="P371" i="1"/>
  <c r="S416" i="1"/>
  <c r="T416" i="1" s="1"/>
  <c r="R283" i="1"/>
  <c r="R369" i="1"/>
  <c r="P296" i="1"/>
  <c r="P285" i="1"/>
  <c r="S234" i="1"/>
  <c r="R346" i="1"/>
  <c r="R495" i="1"/>
  <c r="R416" i="1"/>
  <c r="P363" i="1"/>
  <c r="P360" i="1"/>
  <c r="N313" i="1"/>
  <c r="O313" i="1" s="1"/>
  <c r="P260" i="1"/>
  <c r="P178" i="1"/>
  <c r="P37" i="1"/>
  <c r="P35" i="1"/>
  <c r="P26" i="1"/>
  <c r="R403" i="1"/>
  <c r="S346" i="1"/>
  <c r="T346" i="1" s="1"/>
  <c r="N230" i="1"/>
  <c r="O230" i="1" s="1"/>
  <c r="P309" i="1"/>
  <c r="P483" i="1"/>
  <c r="S450" i="1"/>
  <c r="P288" i="1"/>
  <c r="S271" i="1"/>
  <c r="P215" i="1"/>
  <c r="S190" i="1"/>
  <c r="T190" i="1" s="1"/>
  <c r="N260" i="1"/>
  <c r="O260" i="1" s="1"/>
  <c r="P88" i="1"/>
  <c r="P448" i="1"/>
  <c r="P348" i="1"/>
  <c r="S178" i="1"/>
  <c r="P134" i="1"/>
  <c r="P130" i="1"/>
  <c r="P128" i="1"/>
  <c r="P75" i="1"/>
  <c r="S470" i="1"/>
  <c r="P449" i="1"/>
  <c r="P445" i="1"/>
  <c r="P440" i="1"/>
  <c r="R438" i="1"/>
  <c r="P416" i="1"/>
  <c r="N405" i="1"/>
  <c r="O405" i="1" s="1"/>
  <c r="BB405" i="1" s="1"/>
  <c r="BC405" i="1" s="1"/>
  <c r="S361" i="1"/>
  <c r="T361" i="1" s="1"/>
  <c r="P320" i="1"/>
  <c r="P232" i="1"/>
  <c r="R211" i="1"/>
  <c r="R178" i="1"/>
  <c r="S160" i="1"/>
  <c r="S109" i="1"/>
  <c r="P69" i="1"/>
  <c r="P368" i="1"/>
  <c r="P367" i="1"/>
  <c r="R255" i="1"/>
  <c r="P223" i="1"/>
  <c r="P162" i="1"/>
  <c r="P412" i="1"/>
  <c r="S385" i="1"/>
  <c r="T385" i="1" s="1"/>
  <c r="N255" i="1"/>
  <c r="O255" i="1" s="1"/>
  <c r="BB255" i="1" s="1"/>
  <c r="BC255" i="1" s="1"/>
  <c r="S144" i="1"/>
  <c r="S495" i="1"/>
  <c r="N139" i="1"/>
  <c r="O139" i="1" s="1"/>
  <c r="BB139" i="1" s="1"/>
  <c r="BC139" i="1" s="1"/>
  <c r="P293" i="1"/>
  <c r="P175" i="1"/>
  <c r="P87" i="1"/>
  <c r="R353" i="1"/>
  <c r="P344" i="1"/>
  <c r="P306" i="1"/>
  <c r="P279" i="1"/>
  <c r="P278" i="1"/>
  <c r="P256" i="1"/>
  <c r="P243" i="1"/>
  <c r="P49" i="1"/>
  <c r="P46" i="1"/>
  <c r="P45" i="1"/>
  <c r="S39" i="1"/>
  <c r="P23" i="1"/>
  <c r="P22" i="1"/>
  <c r="P473" i="1"/>
  <c r="P453" i="1"/>
  <c r="S432" i="1"/>
  <c r="P426" i="1"/>
  <c r="S422" i="1"/>
  <c r="P356" i="1"/>
  <c r="N271" i="1"/>
  <c r="O271" i="1" s="1"/>
  <c r="R223" i="1"/>
  <c r="R160" i="1"/>
  <c r="P126" i="1"/>
  <c r="R114" i="1"/>
  <c r="S37" i="1"/>
  <c r="T37" i="1" s="1"/>
  <c r="N422" i="1"/>
  <c r="O422" i="1" s="1"/>
  <c r="S269" i="1"/>
  <c r="T269" i="1" s="1"/>
  <c r="R175" i="1"/>
  <c r="P120" i="1"/>
  <c r="N114" i="1"/>
  <c r="O114" i="1" s="1"/>
  <c r="S33" i="1"/>
  <c r="S445" i="1"/>
  <c r="R430" i="1"/>
  <c r="P323" i="1"/>
  <c r="S320" i="1"/>
  <c r="S265" i="1"/>
  <c r="N249" i="1"/>
  <c r="O249" i="1" s="1"/>
  <c r="BB249" i="1" s="1"/>
  <c r="BC249" i="1" s="1"/>
  <c r="S222" i="1"/>
  <c r="T222" i="1" s="1"/>
  <c r="S88" i="1"/>
  <c r="N63" i="1"/>
  <c r="O63" i="1" s="1"/>
  <c r="N33" i="1"/>
  <c r="O33" i="1" s="1"/>
  <c r="S396" i="1"/>
  <c r="T396" i="1" s="1"/>
  <c r="R378" i="1"/>
  <c r="P173" i="1"/>
  <c r="N499" i="1"/>
  <c r="O499" i="1" s="1"/>
  <c r="P488" i="1"/>
  <c r="R417" i="1"/>
  <c r="R344" i="1"/>
  <c r="R316" i="1"/>
  <c r="N308" i="1"/>
  <c r="O308" i="1" s="1"/>
  <c r="S279" i="1"/>
  <c r="S219" i="1"/>
  <c r="S194" i="1"/>
  <c r="R182" i="1"/>
  <c r="P127" i="1"/>
  <c r="R49" i="1"/>
  <c r="P331" i="1"/>
  <c r="R242" i="1"/>
  <c r="P228" i="1"/>
  <c r="P226" i="1"/>
  <c r="P222" i="1"/>
  <c r="P220" i="1"/>
  <c r="P204" i="1"/>
  <c r="P56" i="1"/>
  <c r="P32" i="1"/>
  <c r="S392" i="1"/>
  <c r="S228" i="1"/>
  <c r="R206" i="1"/>
  <c r="N128" i="1"/>
  <c r="O128" i="1" s="1"/>
  <c r="S97" i="1"/>
  <c r="N65" i="1"/>
  <c r="O65" i="1" s="1"/>
  <c r="R30" i="1"/>
  <c r="N360" i="1"/>
  <c r="O360" i="1" s="1"/>
  <c r="BB360" i="1" s="1"/>
  <c r="BC360" i="1" s="1"/>
  <c r="S338" i="1"/>
  <c r="R323" i="1"/>
  <c r="P302" i="1"/>
  <c r="N202" i="1"/>
  <c r="O202" i="1" s="1"/>
  <c r="R116" i="1"/>
  <c r="S487" i="1"/>
  <c r="T487" i="1" s="1"/>
  <c r="P434" i="1"/>
  <c r="R432" i="1"/>
  <c r="P429" i="1"/>
  <c r="P395" i="1"/>
  <c r="P325" i="1"/>
  <c r="P317" i="1"/>
  <c r="N316" i="1"/>
  <c r="O316" i="1" s="1"/>
  <c r="BB316" i="1" s="1"/>
  <c r="BC316" i="1" s="1"/>
  <c r="N309" i="1"/>
  <c r="O309" i="1" s="1"/>
  <c r="S260" i="1"/>
  <c r="P247" i="1"/>
  <c r="P244" i="1"/>
  <c r="S242" i="1"/>
  <c r="R234" i="1"/>
  <c r="P231" i="1"/>
  <c r="P224" i="1"/>
  <c r="N223" i="1"/>
  <c r="O223" i="1" s="1"/>
  <c r="BB223" i="1" s="1"/>
  <c r="BC223" i="1" s="1"/>
  <c r="R215" i="1"/>
  <c r="N177" i="1"/>
  <c r="O177" i="1" s="1"/>
  <c r="BB177" i="1" s="1"/>
  <c r="BC177" i="1" s="1"/>
  <c r="P171" i="1"/>
  <c r="S168" i="1"/>
  <c r="T168" i="1" s="1"/>
  <c r="S131" i="1"/>
  <c r="P111" i="1"/>
  <c r="P98" i="1"/>
  <c r="N96" i="1"/>
  <c r="O96" i="1" s="1"/>
  <c r="BB96" i="1" s="1"/>
  <c r="BC96" i="1" s="1"/>
  <c r="S47" i="1"/>
  <c r="T47" i="1" s="1"/>
  <c r="N39" i="1"/>
  <c r="BB38" i="1" s="1"/>
  <c r="BC38" i="1" s="1"/>
  <c r="P372" i="1"/>
  <c r="P301" i="1"/>
  <c r="P72" i="1"/>
  <c r="R37" i="1"/>
  <c r="P29" i="1"/>
  <c r="N23" i="1"/>
  <c r="O23" i="1" s="1"/>
  <c r="P441" i="1"/>
  <c r="P487" i="1"/>
  <c r="P463" i="1"/>
  <c r="P451" i="1"/>
  <c r="P432" i="1"/>
  <c r="S401" i="1"/>
  <c r="T401" i="1" s="1"/>
  <c r="R396" i="1"/>
  <c r="S388" i="1"/>
  <c r="T388" i="1" s="1"/>
  <c r="S360" i="1"/>
  <c r="P316" i="1"/>
  <c r="N279" i="1"/>
  <c r="O279" i="1" s="1"/>
  <c r="BB279" i="1" s="1"/>
  <c r="BC279" i="1" s="1"/>
  <c r="S258" i="1"/>
  <c r="S247" i="1"/>
  <c r="S240" i="1"/>
  <c r="P234" i="1"/>
  <c r="R231" i="1"/>
  <c r="P227" i="1"/>
  <c r="R222" i="1"/>
  <c r="N211" i="1"/>
  <c r="O211" i="1" s="1"/>
  <c r="S181" i="1"/>
  <c r="N173" i="1"/>
  <c r="O173" i="1" s="1"/>
  <c r="BB173" i="1" s="1"/>
  <c r="BC173" i="1" s="1"/>
  <c r="S157" i="1"/>
  <c r="P131" i="1"/>
  <c r="R106" i="1"/>
  <c r="R85" i="1"/>
  <c r="S75" i="1"/>
  <c r="T75" i="1" s="1"/>
  <c r="R69" i="1"/>
  <c r="P47" i="1"/>
  <c r="P39" i="1"/>
  <c r="S459" i="1"/>
  <c r="S434" i="1"/>
  <c r="S429" i="1"/>
  <c r="S407" i="1"/>
  <c r="S317" i="1"/>
  <c r="R296" i="1"/>
  <c r="N247" i="1"/>
  <c r="O247" i="1" s="1"/>
  <c r="N231" i="1"/>
  <c r="O231" i="1" s="1"/>
  <c r="BB231" i="1" s="1"/>
  <c r="BC231" i="1" s="1"/>
  <c r="S224" i="1"/>
  <c r="R188" i="1"/>
  <c r="P156" i="1"/>
  <c r="R147" i="1"/>
  <c r="S124" i="1"/>
  <c r="S92" i="1"/>
  <c r="R82" i="1"/>
  <c r="R75" i="1"/>
  <c r="N69" i="1"/>
  <c r="O69" i="1" s="1"/>
  <c r="S36" i="1"/>
  <c r="P20" i="1"/>
  <c r="N459" i="1"/>
  <c r="O459" i="1" s="1"/>
  <c r="R434" i="1"/>
  <c r="N429" i="1"/>
  <c r="O429" i="1" s="1"/>
  <c r="BB429" i="1" s="1"/>
  <c r="BC429" i="1" s="1"/>
  <c r="S331" i="1"/>
  <c r="N325" i="1"/>
  <c r="O325" i="1" s="1"/>
  <c r="R317" i="1"/>
  <c r="R274" i="1"/>
  <c r="P268" i="1"/>
  <c r="R224" i="1"/>
  <c r="S209" i="1"/>
  <c r="S145" i="1"/>
  <c r="R104" i="1"/>
  <c r="N82" i="1"/>
  <c r="O82" i="1" s="1"/>
  <c r="BB82" i="1" s="1"/>
  <c r="BC82" i="1" s="1"/>
  <c r="N74" i="1"/>
  <c r="O74" i="1" s="1"/>
  <c r="BB74" i="1" s="1"/>
  <c r="BC74" i="1" s="1"/>
  <c r="S65" i="1"/>
  <c r="P384" i="1"/>
  <c r="P504" i="1"/>
  <c r="S499" i="1"/>
  <c r="R442" i="1"/>
  <c r="P396" i="1"/>
  <c r="P366" i="1"/>
  <c r="R331" i="1"/>
  <c r="S323" i="1"/>
  <c r="P271" i="1"/>
  <c r="R202" i="1"/>
  <c r="P157" i="1"/>
  <c r="S116" i="1"/>
  <c r="T116" i="1" s="1"/>
  <c r="P83" i="1"/>
  <c r="P485" i="1"/>
  <c r="P496" i="1"/>
  <c r="P481" i="1"/>
  <c r="P478" i="1"/>
  <c r="P465" i="1"/>
  <c r="N500" i="1"/>
  <c r="O500" i="1" s="1"/>
  <c r="R494" i="1"/>
  <c r="R491" i="1"/>
  <c r="R475" i="1"/>
  <c r="R471" i="1"/>
  <c r="P469" i="1"/>
  <c r="P461" i="1"/>
  <c r="P459" i="1"/>
  <c r="N450" i="1"/>
  <c r="O450" i="1" s="1"/>
  <c r="BB450" i="1" s="1"/>
  <c r="BC450" i="1" s="1"/>
  <c r="S441" i="1"/>
  <c r="P438" i="1"/>
  <c r="S436" i="1"/>
  <c r="P430" i="1"/>
  <c r="N427" i="1"/>
  <c r="O427" i="1" s="1"/>
  <c r="BB427" i="1" s="1"/>
  <c r="BC427" i="1" s="1"/>
  <c r="R424" i="1"/>
  <c r="S419" i="1"/>
  <c r="P417" i="1"/>
  <c r="P413" i="1"/>
  <c r="P407" i="1"/>
  <c r="R404" i="1"/>
  <c r="N392" i="1"/>
  <c r="O392" i="1" s="1"/>
  <c r="BB392" i="1" s="1"/>
  <c r="BC392" i="1" s="1"/>
  <c r="S387" i="1"/>
  <c r="S384" i="1"/>
  <c r="T384" i="1" s="1"/>
  <c r="R376" i="1"/>
  <c r="P373" i="1"/>
  <c r="P362" i="1"/>
  <c r="R361" i="1"/>
  <c r="P357" i="1"/>
  <c r="P353" i="1"/>
  <c r="P351" i="1"/>
  <c r="N347" i="1"/>
  <c r="O347" i="1" s="1"/>
  <c r="N344" i="1"/>
  <c r="O344" i="1" s="1"/>
  <c r="BB344" i="1" s="1"/>
  <c r="BC344" i="1" s="1"/>
  <c r="N338" i="1"/>
  <c r="O338" i="1" s="1"/>
  <c r="P335" i="1"/>
  <c r="R330" i="1"/>
  <c r="R325" i="1"/>
  <c r="N323" i="1"/>
  <c r="O323" i="1" s="1"/>
  <c r="P252" i="1"/>
  <c r="R208" i="1"/>
  <c r="N208" i="1"/>
  <c r="O208" i="1" s="1"/>
  <c r="BB208" i="1" s="1"/>
  <c r="BC208" i="1" s="1"/>
  <c r="N89" i="1"/>
  <c r="O89" i="1" s="1"/>
  <c r="S89" i="1"/>
  <c r="N31" i="1"/>
  <c r="O31" i="1" s="1"/>
  <c r="BB31" i="1" s="1"/>
  <c r="BC31" i="1" s="1"/>
  <c r="R31" i="1"/>
  <c r="S31" i="1"/>
  <c r="N15" i="1"/>
  <c r="O15" i="1" s="1"/>
  <c r="S15" i="1"/>
  <c r="S500" i="1"/>
  <c r="N491" i="1"/>
  <c r="O491" i="1" s="1"/>
  <c r="N483" i="1"/>
  <c r="O483" i="1" s="1"/>
  <c r="N479" i="1"/>
  <c r="O479" i="1" s="1"/>
  <c r="N475" i="1"/>
  <c r="O475" i="1" s="1"/>
  <c r="P464" i="1"/>
  <c r="R463" i="1"/>
  <c r="S451" i="1"/>
  <c r="T451" i="1" s="1"/>
  <c r="P436" i="1"/>
  <c r="P424" i="1"/>
  <c r="S395" i="1"/>
  <c r="T395" i="1" s="1"/>
  <c r="R387" i="1"/>
  <c r="R384" i="1"/>
  <c r="R363" i="1"/>
  <c r="R339" i="1"/>
  <c r="S328" i="1"/>
  <c r="R319" i="1"/>
  <c r="T14" i="1"/>
  <c r="R11" i="1"/>
  <c r="S11" i="1"/>
  <c r="R451" i="1"/>
  <c r="S426" i="1"/>
  <c r="N419" i="1"/>
  <c r="O419" i="1" s="1"/>
  <c r="R395" i="1"/>
  <c r="S390" i="1"/>
  <c r="T390" i="1" s="1"/>
  <c r="S355" i="1"/>
  <c r="T355" i="1" s="1"/>
  <c r="P339" i="1"/>
  <c r="S336" i="1"/>
  <c r="R328" i="1"/>
  <c r="P319" i="1"/>
  <c r="S312" i="1"/>
  <c r="N312" i="1"/>
  <c r="O312" i="1" s="1"/>
  <c r="N272" i="1"/>
  <c r="O272" i="1" s="1"/>
  <c r="S272" i="1"/>
  <c r="N192" i="1"/>
  <c r="O192" i="1" s="1"/>
  <c r="R192" i="1"/>
  <c r="S192" i="1"/>
  <c r="P80" i="1"/>
  <c r="S80" i="1"/>
  <c r="S486" i="1"/>
  <c r="P500" i="1"/>
  <c r="S490" i="1"/>
  <c r="P471" i="1"/>
  <c r="N463" i="1"/>
  <c r="O463" i="1" s="1"/>
  <c r="R435" i="1"/>
  <c r="P427" i="1"/>
  <c r="R426" i="1"/>
  <c r="P392" i="1"/>
  <c r="R390" i="1"/>
  <c r="P376" i="1"/>
  <c r="N371" i="1"/>
  <c r="O371" i="1" s="1"/>
  <c r="BB371" i="1" s="1"/>
  <c r="BC371" i="1" s="1"/>
  <c r="R355" i="1"/>
  <c r="P347" i="1"/>
  <c r="S345" i="1"/>
  <c r="S324" i="1"/>
  <c r="S321" i="1"/>
  <c r="P312" i="1"/>
  <c r="N292" i="1"/>
  <c r="O292" i="1" s="1"/>
  <c r="S292" i="1"/>
  <c r="N213" i="1"/>
  <c r="O213" i="1" s="1"/>
  <c r="R213" i="1"/>
  <c r="S213" i="1"/>
  <c r="R137" i="1"/>
  <c r="N137" i="1"/>
  <c r="O137" i="1" s="1"/>
  <c r="P493" i="1"/>
  <c r="P491" i="1"/>
  <c r="P479" i="1"/>
  <c r="P475" i="1"/>
  <c r="N470" i="1"/>
  <c r="O470" i="1" s="1"/>
  <c r="BB470" i="1" s="1"/>
  <c r="BC470" i="1" s="1"/>
  <c r="P467" i="1"/>
  <c r="P455" i="1"/>
  <c r="P450" i="1"/>
  <c r="S442" i="1"/>
  <c r="T442" i="1" s="1"/>
  <c r="S438" i="1"/>
  <c r="S430" i="1"/>
  <c r="P411" i="1"/>
  <c r="N407" i="1"/>
  <c r="O407" i="1" s="1"/>
  <c r="P404" i="1"/>
  <c r="S403" i="1"/>
  <c r="T403" i="1" s="1"/>
  <c r="R401" i="1"/>
  <c r="P374" i="1"/>
  <c r="N373" i="1"/>
  <c r="O373" i="1" s="1"/>
  <c r="N363" i="1"/>
  <c r="O363" i="1" s="1"/>
  <c r="BB363" i="1" s="1"/>
  <c r="BC363" i="1" s="1"/>
  <c r="P361" i="1"/>
  <c r="N357" i="1"/>
  <c r="O357" i="1" s="1"/>
  <c r="S353" i="1"/>
  <c r="T353" i="1" s="1"/>
  <c r="N339" i="1"/>
  <c r="O339" i="1" s="1"/>
  <c r="P338" i="1"/>
  <c r="N336" i="1"/>
  <c r="O336" i="1" s="1"/>
  <c r="P332" i="1"/>
  <c r="P327" i="1"/>
  <c r="N321" i="1"/>
  <c r="O321" i="1" s="1"/>
  <c r="N319" i="1"/>
  <c r="O319" i="1" s="1"/>
  <c r="P313" i="1"/>
  <c r="S306" i="1"/>
  <c r="R306" i="1"/>
  <c r="P292" i="1"/>
  <c r="P291" i="1"/>
  <c r="S282" i="1"/>
  <c r="R282" i="1"/>
  <c r="P277" i="1"/>
  <c r="S274" i="1"/>
  <c r="T274" i="1" s="1"/>
  <c r="R158" i="1"/>
  <c r="S158" i="1"/>
  <c r="N77" i="1"/>
  <c r="O77" i="1" s="1"/>
  <c r="R77" i="1"/>
  <c r="S77" i="1"/>
  <c r="S276" i="1"/>
  <c r="N276" i="1"/>
  <c r="O276" i="1" s="1"/>
  <c r="P276" i="1"/>
  <c r="S270" i="1"/>
  <c r="N270" i="1"/>
  <c r="O270" i="1" s="1"/>
  <c r="R270" i="1"/>
  <c r="N254" i="1"/>
  <c r="O254" i="1" s="1"/>
  <c r="R254" i="1"/>
  <c r="S254" i="1"/>
  <c r="N112" i="1"/>
  <c r="O112" i="1" s="1"/>
  <c r="R112" i="1"/>
  <c r="S112" i="1"/>
  <c r="P435" i="1"/>
  <c r="P387" i="1"/>
  <c r="P355" i="1"/>
  <c r="N238" i="1"/>
  <c r="O238" i="1" s="1"/>
  <c r="R238" i="1"/>
  <c r="S238" i="1"/>
  <c r="S196" i="1"/>
  <c r="N196" i="1"/>
  <c r="O196" i="1" s="1"/>
  <c r="R196" i="1"/>
  <c r="N146" i="1"/>
  <c r="O146" i="1" s="1"/>
  <c r="BB146" i="1" s="1"/>
  <c r="BC146" i="1" s="1"/>
  <c r="R146" i="1"/>
  <c r="S146" i="1"/>
  <c r="N105" i="1"/>
  <c r="O105" i="1" s="1"/>
  <c r="S105" i="1"/>
  <c r="N55" i="1"/>
  <c r="O55" i="1" s="1"/>
  <c r="R55" i="1"/>
  <c r="S55" i="1"/>
  <c r="R34" i="1"/>
  <c r="S34" i="1"/>
  <c r="P501" i="1"/>
  <c r="P490" i="1"/>
  <c r="P489" i="1"/>
  <c r="P477" i="1"/>
  <c r="S471" i="1"/>
  <c r="T471" i="1" s="1"/>
  <c r="P447" i="1"/>
  <c r="S427" i="1"/>
  <c r="S424" i="1"/>
  <c r="T424" i="1" s="1"/>
  <c r="S404" i="1"/>
  <c r="T404" i="1" s="1"/>
  <c r="P383" i="1"/>
  <c r="S376" i="1"/>
  <c r="S347" i="1"/>
  <c r="P336" i="1"/>
  <c r="P324" i="1"/>
  <c r="P321" i="1"/>
  <c r="P305" i="1"/>
  <c r="P287" i="1"/>
  <c r="N245" i="1"/>
  <c r="O245" i="1" s="1"/>
  <c r="R245" i="1"/>
  <c r="S245" i="1"/>
  <c r="N40" i="1"/>
  <c r="O40" i="1" s="1"/>
  <c r="P40" i="1"/>
  <c r="S40" i="1"/>
  <c r="P254" i="1"/>
  <c r="R240" i="1"/>
  <c r="P238" i="1"/>
  <c r="P237" i="1"/>
  <c r="R228" i="1"/>
  <c r="N215" i="1"/>
  <c r="O215" i="1" s="1"/>
  <c r="P213" i="1"/>
  <c r="S210" i="1"/>
  <c r="T210" i="1" s="1"/>
  <c r="S205" i="1"/>
  <c r="T205" i="1" s="1"/>
  <c r="P196" i="1"/>
  <c r="R194" i="1"/>
  <c r="R190" i="1"/>
  <c r="R153" i="1"/>
  <c r="P147" i="1"/>
  <c r="P141" i="1"/>
  <c r="R140" i="1"/>
  <c r="P137" i="1"/>
  <c r="N124" i="1"/>
  <c r="O124" i="1" s="1"/>
  <c r="P118" i="1"/>
  <c r="P117" i="1"/>
  <c r="P112" i="1"/>
  <c r="R92" i="1"/>
  <c r="P89" i="1"/>
  <c r="N85" i="1"/>
  <c r="O85" i="1" s="1"/>
  <c r="P77" i="1"/>
  <c r="R74" i="1"/>
  <c r="S63" i="1"/>
  <c r="P55" i="1"/>
  <c r="N50" i="1"/>
  <c r="O50" i="1" s="1"/>
  <c r="R47" i="1"/>
  <c r="P43" i="1"/>
  <c r="P34" i="1"/>
  <c r="P31" i="1"/>
  <c r="S23" i="1"/>
  <c r="N21" i="1"/>
  <c r="O21" i="1" s="1"/>
  <c r="BB21" i="1" s="1"/>
  <c r="BC21" i="1" s="1"/>
  <c r="S17" i="1"/>
  <c r="P15" i="1"/>
  <c r="R14" i="1"/>
  <c r="P11" i="1"/>
  <c r="P314" i="1"/>
  <c r="P299" i="1"/>
  <c r="P284" i="1"/>
  <c r="P280" i="1"/>
  <c r="P240" i="1"/>
  <c r="P230" i="1"/>
  <c r="N228" i="1"/>
  <c r="O228" i="1" s="1"/>
  <c r="P219" i="1"/>
  <c r="P218" i="1"/>
  <c r="P206" i="1"/>
  <c r="P195" i="1"/>
  <c r="P188" i="1"/>
  <c r="P177" i="1"/>
  <c r="N172" i="1"/>
  <c r="O172" i="1" s="1"/>
  <c r="R151" i="1"/>
  <c r="N145" i="1"/>
  <c r="S132" i="1"/>
  <c r="T132" i="1" s="1"/>
  <c r="S127" i="1"/>
  <c r="P114" i="1"/>
  <c r="N111" i="1"/>
  <c r="O111" i="1" s="1"/>
  <c r="R87" i="1"/>
  <c r="P65" i="1"/>
  <c r="S49" i="1"/>
  <c r="T49" i="1" s="1"/>
  <c r="N29" i="1"/>
  <c r="O29" i="1" s="1"/>
  <c r="BB29" i="1" s="1"/>
  <c r="BC29" i="1" s="1"/>
  <c r="S12" i="1"/>
  <c r="T12" i="1" s="1"/>
  <c r="P235" i="1"/>
  <c r="S220" i="1"/>
  <c r="T220" i="1" s="1"/>
  <c r="S216" i="1"/>
  <c r="P210" i="1"/>
  <c r="P194" i="1"/>
  <c r="R180" i="1"/>
  <c r="P140" i="1"/>
  <c r="S138" i="1"/>
  <c r="P129" i="1"/>
  <c r="P124" i="1"/>
  <c r="P92" i="1"/>
  <c r="R86" i="1"/>
  <c r="P85" i="1"/>
  <c r="S83" i="1"/>
  <c r="T83" i="1" s="1"/>
  <c r="P67" i="1"/>
  <c r="R45" i="1"/>
  <c r="R35" i="1"/>
  <c r="P30" i="1"/>
  <c r="S22" i="1"/>
  <c r="P21" i="1"/>
  <c r="P14" i="1"/>
  <c r="P13" i="1"/>
  <c r="R12" i="1"/>
  <c r="S280" i="1"/>
  <c r="T280" i="1" s="1"/>
  <c r="P272" i="1"/>
  <c r="N268" i="1"/>
  <c r="O268" i="1" s="1"/>
  <c r="BB268" i="1" s="1"/>
  <c r="BC268" i="1" s="1"/>
  <c r="S230" i="1"/>
  <c r="S226" i="1"/>
  <c r="R220" i="1"/>
  <c r="R216" i="1"/>
  <c r="P205" i="1"/>
  <c r="P190" i="1"/>
  <c r="N180" i="1"/>
  <c r="O180" i="1" s="1"/>
  <c r="P172" i="1"/>
  <c r="P167" i="1"/>
  <c r="S162" i="1"/>
  <c r="P151" i="1"/>
  <c r="P145" i="1"/>
  <c r="S142" i="1"/>
  <c r="N138" i="1"/>
  <c r="O138" i="1" s="1"/>
  <c r="S134" i="1"/>
  <c r="R128" i="1"/>
  <c r="P116" i="1"/>
  <c r="P84" i="1"/>
  <c r="R83" i="1"/>
  <c r="N35" i="1"/>
  <c r="O35" i="1" s="1"/>
  <c r="BB35" i="1" s="1"/>
  <c r="BC35" i="1" s="1"/>
  <c r="P28" i="1"/>
  <c r="S21" i="1"/>
  <c r="N18" i="1"/>
  <c r="O18" i="1" s="1"/>
  <c r="R280" i="1"/>
  <c r="P269" i="1"/>
  <c r="P258" i="1"/>
  <c r="S256" i="1"/>
  <c r="T256" i="1" s="1"/>
  <c r="R226" i="1"/>
  <c r="S188" i="1"/>
  <c r="S177" i="1"/>
  <c r="R162" i="1"/>
  <c r="P63" i="1"/>
  <c r="P59" i="1"/>
  <c r="P263" i="1"/>
  <c r="S203" i="1"/>
  <c r="T203" i="1" s="1"/>
  <c r="S30" i="1"/>
  <c r="T30" i="1" s="1"/>
  <c r="R454" i="1"/>
  <c r="S454" i="1"/>
  <c r="P421" i="1"/>
  <c r="N420" i="1"/>
  <c r="O420" i="1" s="1"/>
  <c r="R420" i="1"/>
  <c r="S420" i="1"/>
  <c r="P408" i="1"/>
  <c r="O386" i="1"/>
  <c r="BB386" i="1" s="1"/>
  <c r="BC386" i="1" s="1"/>
  <c r="N266" i="1"/>
  <c r="O266" i="1" s="1"/>
  <c r="R266" i="1"/>
  <c r="S266" i="1"/>
  <c r="P266" i="1"/>
  <c r="R443" i="1"/>
  <c r="S443" i="1"/>
  <c r="N439" i="1"/>
  <c r="O439" i="1" s="1"/>
  <c r="R439" i="1"/>
  <c r="S439" i="1"/>
  <c r="P502" i="1"/>
  <c r="P498" i="1"/>
  <c r="S494" i="1"/>
  <c r="S464" i="1"/>
  <c r="S448" i="1"/>
  <c r="N445" i="1"/>
  <c r="O445" i="1" s="1"/>
  <c r="BB445" i="1" s="1"/>
  <c r="BC445" i="1" s="1"/>
  <c r="P443" i="1"/>
  <c r="P439" i="1"/>
  <c r="O432" i="1"/>
  <c r="N368" i="1"/>
  <c r="O368" i="1" s="1"/>
  <c r="BB368" i="1" s="1"/>
  <c r="BC368" i="1" s="1"/>
  <c r="R368" i="1"/>
  <c r="R408" i="1"/>
  <c r="S408" i="1"/>
  <c r="S503" i="1"/>
  <c r="N423" i="1"/>
  <c r="O423" i="1" s="1"/>
  <c r="BB423" i="1" s="1"/>
  <c r="BC423" i="1" s="1"/>
  <c r="S423" i="1"/>
  <c r="R386" i="1"/>
  <c r="S386" i="1"/>
  <c r="O376" i="1"/>
  <c r="BB376" i="1" s="1"/>
  <c r="BC376" i="1" s="1"/>
  <c r="N318" i="1"/>
  <c r="O318" i="1" s="1"/>
  <c r="BB318" i="1" s="1"/>
  <c r="BC318" i="1" s="1"/>
  <c r="S318" i="1"/>
  <c r="R318" i="1"/>
  <c r="N176" i="1"/>
  <c r="BB175" i="1" s="1"/>
  <c r="BC175" i="1" s="1"/>
  <c r="R176" i="1"/>
  <c r="S176" i="1"/>
  <c r="R458" i="1"/>
  <c r="N458" i="1"/>
  <c r="O458" i="1" s="1"/>
  <c r="BB458" i="1" s="1"/>
  <c r="BC458" i="1" s="1"/>
  <c r="R457" i="1"/>
  <c r="P457" i="1"/>
  <c r="R503" i="1"/>
  <c r="N490" i="1"/>
  <c r="O490" i="1" s="1"/>
  <c r="N486" i="1"/>
  <c r="O486" i="1" s="1"/>
  <c r="BB486" i="1" s="1"/>
  <c r="BC486" i="1" s="1"/>
  <c r="P484" i="1"/>
  <c r="S482" i="1"/>
  <c r="P480" i="1"/>
  <c r="N467" i="1"/>
  <c r="O467" i="1" s="1"/>
  <c r="R467" i="1"/>
  <c r="P458" i="1"/>
  <c r="R394" i="1"/>
  <c r="N394" i="1"/>
  <c r="O394" i="1" s="1"/>
  <c r="BB394" i="1" s="1"/>
  <c r="BC394" i="1" s="1"/>
  <c r="R389" i="1"/>
  <c r="N389" i="1"/>
  <c r="O389" i="1" s="1"/>
  <c r="BB389" i="1" s="1"/>
  <c r="BC389" i="1" s="1"/>
  <c r="R382" i="1"/>
  <c r="P382" i="1"/>
  <c r="N504" i="1"/>
  <c r="O504" i="1" s="1"/>
  <c r="BB504" i="1" s="1"/>
  <c r="BC504" i="1" s="1"/>
  <c r="R504" i="1"/>
  <c r="S498" i="1"/>
  <c r="S493" i="1"/>
  <c r="N482" i="1"/>
  <c r="O482" i="1" s="1"/>
  <c r="R474" i="1"/>
  <c r="N474" i="1"/>
  <c r="O474" i="1" s="1"/>
  <c r="R462" i="1"/>
  <c r="N462" i="1"/>
  <c r="O462" i="1" s="1"/>
  <c r="S462" i="1"/>
  <c r="P452" i="1"/>
  <c r="S452" i="1"/>
  <c r="N437" i="1"/>
  <c r="O437" i="1" s="1"/>
  <c r="BB437" i="1" s="1"/>
  <c r="BC437" i="1" s="1"/>
  <c r="S437" i="1"/>
  <c r="N379" i="1"/>
  <c r="O379" i="1" s="1"/>
  <c r="BB379" i="1" s="1"/>
  <c r="BC379" i="1" s="1"/>
  <c r="P379" i="1"/>
  <c r="S379" i="1"/>
  <c r="R358" i="1"/>
  <c r="N358" i="1"/>
  <c r="O358" i="1" s="1"/>
  <c r="N356" i="1"/>
  <c r="O356" i="1" s="1"/>
  <c r="R356" i="1"/>
  <c r="P340" i="1"/>
  <c r="S340" i="1"/>
  <c r="O300" i="1"/>
  <c r="N221" i="1"/>
  <c r="O221" i="1" s="1"/>
  <c r="BB221" i="1" s="1"/>
  <c r="BC221" i="1" s="1"/>
  <c r="R221" i="1"/>
  <c r="S221" i="1"/>
  <c r="R421" i="1"/>
  <c r="N421" i="1"/>
  <c r="O421" i="1" s="1"/>
  <c r="S421" i="1"/>
  <c r="R414" i="1"/>
  <c r="S414" i="1"/>
  <c r="N414" i="1"/>
  <c r="O414" i="1" s="1"/>
  <c r="N402" i="1"/>
  <c r="O402" i="1" s="1"/>
  <c r="BB402" i="1" s="1"/>
  <c r="BC402" i="1" s="1"/>
  <c r="R402" i="1"/>
  <c r="S402" i="1"/>
  <c r="N370" i="1"/>
  <c r="O370" i="1" s="1"/>
  <c r="R370" i="1"/>
  <c r="S466" i="1"/>
  <c r="S502" i="1"/>
  <c r="N498" i="1"/>
  <c r="O498" i="1" s="1"/>
  <c r="P494" i="1"/>
  <c r="R487" i="1"/>
  <c r="S483" i="1"/>
  <c r="R479" i="1"/>
  <c r="R478" i="1"/>
  <c r="N478" i="1"/>
  <c r="O478" i="1" s="1"/>
  <c r="P474" i="1"/>
  <c r="N466" i="1"/>
  <c r="O466" i="1" s="1"/>
  <c r="P462" i="1"/>
  <c r="S446" i="1"/>
  <c r="R428" i="1"/>
  <c r="S428" i="1"/>
  <c r="T428" i="1" s="1"/>
  <c r="N411" i="1"/>
  <c r="O411" i="1" s="1"/>
  <c r="BB411" i="1" s="1"/>
  <c r="BC411" i="1" s="1"/>
  <c r="R411" i="1"/>
  <c r="S411" i="1"/>
  <c r="N408" i="1"/>
  <c r="O408" i="1" s="1"/>
  <c r="P400" i="1"/>
  <c r="R400" i="1"/>
  <c r="S400" i="1"/>
  <c r="P358" i="1"/>
  <c r="N329" i="1"/>
  <c r="O329" i="1" s="1"/>
  <c r="S329" i="1"/>
  <c r="R329" i="1"/>
  <c r="R502" i="1"/>
  <c r="N496" i="1"/>
  <c r="O496" i="1" s="1"/>
  <c r="BB496" i="1" s="1"/>
  <c r="BC496" i="1" s="1"/>
  <c r="R496" i="1"/>
  <c r="P468" i="1"/>
  <c r="N455" i="1"/>
  <c r="O455" i="1" s="1"/>
  <c r="R455" i="1"/>
  <c r="N454" i="1"/>
  <c r="O454" i="1" s="1"/>
  <c r="R447" i="1"/>
  <c r="S447" i="1"/>
  <c r="T447" i="1" s="1"/>
  <c r="N443" i="1"/>
  <c r="O443" i="1" s="1"/>
  <c r="S418" i="1"/>
  <c r="N418" i="1"/>
  <c r="O418" i="1" s="1"/>
  <c r="BB418" i="1" s="1"/>
  <c r="BC418" i="1" s="1"/>
  <c r="O387" i="1"/>
  <c r="BB387" i="1" s="1"/>
  <c r="BC387" i="1" s="1"/>
  <c r="R343" i="1"/>
  <c r="S343" i="1"/>
  <c r="N343" i="1"/>
  <c r="O328" i="1"/>
  <c r="R262" i="1"/>
  <c r="S262" i="1"/>
  <c r="N262" i="1"/>
  <c r="O262" i="1" s="1"/>
  <c r="P442" i="1"/>
  <c r="P433" i="1"/>
  <c r="P423" i="1"/>
  <c r="P420" i="1"/>
  <c r="P402" i="1"/>
  <c r="P380" i="1"/>
  <c r="S378" i="1"/>
  <c r="T378" i="1" s="1"/>
  <c r="O377" i="1"/>
  <c r="BB377" i="1" s="1"/>
  <c r="BC377" i="1" s="1"/>
  <c r="S375" i="1"/>
  <c r="P370" i="1"/>
  <c r="N354" i="1"/>
  <c r="O354" i="1" s="1"/>
  <c r="BB354" i="1" s="1"/>
  <c r="BC354" i="1" s="1"/>
  <c r="O345" i="1"/>
  <c r="BB345" i="1" s="1"/>
  <c r="BC345" i="1" s="1"/>
  <c r="P343" i="1"/>
  <c r="R335" i="1"/>
  <c r="N335" i="1"/>
  <c r="O335" i="1" s="1"/>
  <c r="S335" i="1"/>
  <c r="P329" i="1"/>
  <c r="P318" i="1"/>
  <c r="P297" i="1"/>
  <c r="N284" i="1"/>
  <c r="O284" i="1" s="1"/>
  <c r="R284" i="1"/>
  <c r="S284" i="1"/>
  <c r="R250" i="1"/>
  <c r="S250" i="1"/>
  <c r="R246" i="1"/>
  <c r="N246" i="1"/>
  <c r="O246" i="1" s="1"/>
  <c r="S246" i="1"/>
  <c r="N239" i="1"/>
  <c r="O239" i="1" s="1"/>
  <c r="BB239" i="1" s="1"/>
  <c r="BC239" i="1" s="1"/>
  <c r="R239" i="1"/>
  <c r="S239" i="1"/>
  <c r="N214" i="1"/>
  <c r="O214" i="1" s="1"/>
  <c r="BB214" i="1" s="1"/>
  <c r="BC214" i="1" s="1"/>
  <c r="R214" i="1"/>
  <c r="S214" i="1"/>
  <c r="R186" i="1"/>
  <c r="S186" i="1"/>
  <c r="N186" i="1"/>
  <c r="O97" i="1"/>
  <c r="P394" i="1"/>
  <c r="P386" i="1"/>
  <c r="N337" i="1"/>
  <c r="O337" i="1" s="1"/>
  <c r="BB337" i="1" s="1"/>
  <c r="BC337" i="1" s="1"/>
  <c r="R337" i="1"/>
  <c r="O331" i="1"/>
  <c r="P322" i="1"/>
  <c r="P315" i="1"/>
  <c r="S315" i="1"/>
  <c r="P311" i="1"/>
  <c r="S311" i="1"/>
  <c r="P295" i="1"/>
  <c r="N264" i="1"/>
  <c r="S264" i="1"/>
  <c r="R264" i="1"/>
  <c r="N253" i="1"/>
  <c r="O253" i="1" s="1"/>
  <c r="BB253" i="1" s="1"/>
  <c r="BC253" i="1" s="1"/>
  <c r="R253" i="1"/>
  <c r="S253" i="1"/>
  <c r="O236" i="1"/>
  <c r="N143" i="1"/>
  <c r="O143" i="1" s="1"/>
  <c r="BB143" i="1" s="1"/>
  <c r="BC143" i="1" s="1"/>
  <c r="R143" i="1"/>
  <c r="N135" i="1"/>
  <c r="O135" i="1" s="1"/>
  <c r="R135" i="1"/>
  <c r="S135" i="1"/>
  <c r="P454" i="1"/>
  <c r="P428" i="1"/>
  <c r="P418" i="1"/>
  <c r="P414" i="1"/>
  <c r="S413" i="1"/>
  <c r="S406" i="1"/>
  <c r="P393" i="1"/>
  <c r="R388" i="1"/>
  <c r="P377" i="1"/>
  <c r="S371" i="1"/>
  <c r="P369" i="1"/>
  <c r="R359" i="1"/>
  <c r="S359" i="1"/>
  <c r="S352" i="1"/>
  <c r="T352" i="1" s="1"/>
  <c r="P350" i="1"/>
  <c r="R300" i="1"/>
  <c r="S300" i="1"/>
  <c r="R273" i="1"/>
  <c r="P273" i="1"/>
  <c r="S273" i="1"/>
  <c r="N248" i="1"/>
  <c r="S248" i="1"/>
  <c r="P503" i="1"/>
  <c r="P495" i="1"/>
  <c r="P492" i="1"/>
  <c r="P486" i="1"/>
  <c r="P476" i="1"/>
  <c r="P470" i="1"/>
  <c r="P460" i="1"/>
  <c r="S435" i="1"/>
  <c r="T435" i="1" s="1"/>
  <c r="P422" i="1"/>
  <c r="N415" i="1"/>
  <c r="O415" i="1" s="1"/>
  <c r="BB415" i="1" s="1"/>
  <c r="BC415" i="1" s="1"/>
  <c r="P403" i="1"/>
  <c r="P401" i="1"/>
  <c r="P399" i="1"/>
  <c r="N374" i="1"/>
  <c r="O374" i="1" s="1"/>
  <c r="R371" i="1"/>
  <c r="R362" i="1"/>
  <c r="R352" i="1"/>
  <c r="R341" i="1"/>
  <c r="S341" i="1"/>
  <c r="N330" i="1"/>
  <c r="O330" i="1" s="1"/>
  <c r="P328" i="1"/>
  <c r="P300" i="1"/>
  <c r="N299" i="1"/>
  <c r="R299" i="1"/>
  <c r="S299" i="1"/>
  <c r="P236" i="1"/>
  <c r="R236" i="1"/>
  <c r="S236" i="1"/>
  <c r="O61" i="1"/>
  <c r="S377" i="1"/>
  <c r="S354" i="1"/>
  <c r="N275" i="1"/>
  <c r="O275" i="1" s="1"/>
  <c r="S275" i="1"/>
  <c r="N229" i="1"/>
  <c r="O229" i="1" s="1"/>
  <c r="BB229" i="1" s="1"/>
  <c r="BC229" i="1" s="1"/>
  <c r="R229" i="1"/>
  <c r="S229" i="1"/>
  <c r="O188" i="1"/>
  <c r="P482" i="1"/>
  <c r="P472" i="1"/>
  <c r="P466" i="1"/>
  <c r="P456" i="1"/>
  <c r="N413" i="1"/>
  <c r="O413" i="1" s="1"/>
  <c r="BB413" i="1" s="1"/>
  <c r="BC413" i="1" s="1"/>
  <c r="P406" i="1"/>
  <c r="N397" i="1"/>
  <c r="O397" i="1" s="1"/>
  <c r="BB397" i="1" s="1"/>
  <c r="BC397" i="1" s="1"/>
  <c r="P390" i="1"/>
  <c r="P388" i="1"/>
  <c r="P385" i="1"/>
  <c r="P378" i="1"/>
  <c r="R377" i="1"/>
  <c r="R372" i="1"/>
  <c r="S369" i="1"/>
  <c r="T369" i="1" s="1"/>
  <c r="N362" i="1"/>
  <c r="O362" i="1" s="1"/>
  <c r="P352" i="1"/>
  <c r="R345" i="1"/>
  <c r="N342" i="1"/>
  <c r="O342" i="1" s="1"/>
  <c r="R307" i="1"/>
  <c r="N307" i="1"/>
  <c r="O307" i="1" s="1"/>
  <c r="BB307" i="1" s="1"/>
  <c r="BC307" i="1" s="1"/>
  <c r="S307" i="1"/>
  <c r="P303" i="1"/>
  <c r="S303" i="1"/>
  <c r="P229" i="1"/>
  <c r="R169" i="1"/>
  <c r="S169" i="1"/>
  <c r="P186" i="1"/>
  <c r="P176" i="1"/>
  <c r="N170" i="1"/>
  <c r="O170" i="1" s="1"/>
  <c r="BB170" i="1" s="1"/>
  <c r="BC170" i="1" s="1"/>
  <c r="P170" i="1"/>
  <c r="R170" i="1"/>
  <c r="O162" i="1"/>
  <c r="BB162" i="1" s="1"/>
  <c r="BC162" i="1" s="1"/>
  <c r="N155" i="1"/>
  <c r="O155" i="1" s="1"/>
  <c r="R155" i="1"/>
  <c r="R79" i="1"/>
  <c r="N79" i="1"/>
  <c r="S79" i="1"/>
  <c r="P346" i="1"/>
  <c r="S332" i="1"/>
  <c r="N306" i="1"/>
  <c r="O306" i="1" s="1"/>
  <c r="P250" i="1"/>
  <c r="S244" i="1"/>
  <c r="T244" i="1" s="1"/>
  <c r="P242" i="1"/>
  <c r="P239" i="1"/>
  <c r="S232" i="1"/>
  <c r="R198" i="1"/>
  <c r="S198" i="1"/>
  <c r="T198" i="1" s="1"/>
  <c r="O194" i="1"/>
  <c r="N154" i="1"/>
  <c r="BB153" i="1" s="1"/>
  <c r="BC153" i="1" s="1"/>
  <c r="R154" i="1"/>
  <c r="P143" i="1"/>
  <c r="P135" i="1"/>
  <c r="R108" i="1"/>
  <c r="S108" i="1"/>
  <c r="N108" i="1"/>
  <c r="O108" i="1" s="1"/>
  <c r="BB108" i="1" s="1"/>
  <c r="BC108" i="1" s="1"/>
  <c r="R91" i="1"/>
  <c r="S91" i="1"/>
  <c r="T91" i="1" s="1"/>
  <c r="N57" i="1"/>
  <c r="O57" i="1" s="1"/>
  <c r="BB57" i="1" s="1"/>
  <c r="BC57" i="1" s="1"/>
  <c r="R57" i="1"/>
  <c r="S57" i="1"/>
  <c r="P334" i="1"/>
  <c r="N324" i="1"/>
  <c r="O324" i="1" s="1"/>
  <c r="BB324" i="1" s="1"/>
  <c r="BC324" i="1" s="1"/>
  <c r="P310" i="1"/>
  <c r="P304" i="1"/>
  <c r="P294" i="1"/>
  <c r="P270" i="1"/>
  <c r="N258" i="1"/>
  <c r="O258" i="1" s="1"/>
  <c r="P255" i="1"/>
  <c r="S252" i="1"/>
  <c r="N252" i="1"/>
  <c r="O252" i="1" s="1"/>
  <c r="P245" i="1"/>
  <c r="R244" i="1"/>
  <c r="R232" i="1"/>
  <c r="S227" i="1"/>
  <c r="N212" i="1"/>
  <c r="O212" i="1" s="1"/>
  <c r="R212" i="1"/>
  <c r="S212" i="1"/>
  <c r="P198" i="1"/>
  <c r="R184" i="1"/>
  <c r="S184" i="1"/>
  <c r="T184" i="1" s="1"/>
  <c r="P148" i="1"/>
  <c r="S148" i="1"/>
  <c r="R120" i="1"/>
  <c r="S120" i="1"/>
  <c r="N120" i="1"/>
  <c r="O120" i="1" s="1"/>
  <c r="P108" i="1"/>
  <c r="R71" i="1"/>
  <c r="N71" i="1"/>
  <c r="S71" i="1"/>
  <c r="N204" i="1"/>
  <c r="BB203" i="1" s="1"/>
  <c r="BC203" i="1" s="1"/>
  <c r="S204" i="1"/>
  <c r="S174" i="1"/>
  <c r="T174" i="1" s="1"/>
  <c r="R174" i="1"/>
  <c r="S170" i="1"/>
  <c r="O130" i="1"/>
  <c r="BB130" i="1" s="1"/>
  <c r="BC130" i="1" s="1"/>
  <c r="N66" i="1"/>
  <c r="O66" i="1" s="1"/>
  <c r="BB66" i="1" s="1"/>
  <c r="BC66" i="1" s="1"/>
  <c r="S66" i="1"/>
  <c r="P61" i="1"/>
  <c r="R61" i="1"/>
  <c r="S61" i="1"/>
  <c r="P364" i="1"/>
  <c r="P354" i="1"/>
  <c r="P345" i="1"/>
  <c r="P337" i="1"/>
  <c r="P330" i="1"/>
  <c r="S309" i="1"/>
  <c r="S308" i="1"/>
  <c r="P308" i="1"/>
  <c r="P274" i="1"/>
  <c r="S268" i="1"/>
  <c r="N237" i="1"/>
  <c r="O237" i="1" s="1"/>
  <c r="R237" i="1"/>
  <c r="N218" i="1"/>
  <c r="O218" i="1" s="1"/>
  <c r="S218" i="1"/>
  <c r="R207" i="1"/>
  <c r="P207" i="1"/>
  <c r="S207" i="1"/>
  <c r="T207" i="1" s="1"/>
  <c r="S200" i="1"/>
  <c r="N200" i="1"/>
  <c r="O200" i="1" s="1"/>
  <c r="N125" i="1"/>
  <c r="O125" i="1" s="1"/>
  <c r="BB125" i="1" s="1"/>
  <c r="BC125" i="1" s="1"/>
  <c r="P125" i="1"/>
  <c r="R125" i="1"/>
  <c r="S263" i="1"/>
  <c r="N263" i="1"/>
  <c r="N152" i="1"/>
  <c r="O152" i="1" s="1"/>
  <c r="BB152" i="1" s="1"/>
  <c r="BC152" i="1" s="1"/>
  <c r="R152" i="1"/>
  <c r="S152" i="1"/>
  <c r="R110" i="1"/>
  <c r="S110" i="1"/>
  <c r="P262" i="1"/>
  <c r="P259" i="1"/>
  <c r="P246" i="1"/>
  <c r="P214" i="1"/>
  <c r="P212" i="1"/>
  <c r="R203" i="1"/>
  <c r="P202" i="1"/>
  <c r="N182" i="1"/>
  <c r="O182" i="1" s="1"/>
  <c r="P180" i="1"/>
  <c r="P179" i="1"/>
  <c r="S175" i="1"/>
  <c r="T175" i="1" s="1"/>
  <c r="N167" i="1"/>
  <c r="O167" i="1" s="1"/>
  <c r="BB167" i="1" s="1"/>
  <c r="BC167" i="1" s="1"/>
  <c r="P165" i="1"/>
  <c r="N161" i="1"/>
  <c r="N159" i="1"/>
  <c r="P154" i="1"/>
  <c r="S153" i="1"/>
  <c r="T153" i="1" s="1"/>
  <c r="S151" i="1"/>
  <c r="T151" i="1" s="1"/>
  <c r="S147" i="1"/>
  <c r="R144" i="1"/>
  <c r="S140" i="1"/>
  <c r="S136" i="1"/>
  <c r="R132" i="1"/>
  <c r="S119" i="1"/>
  <c r="N104" i="1"/>
  <c r="O104" i="1" s="1"/>
  <c r="R96" i="1"/>
  <c r="N81" i="1"/>
  <c r="O81" i="1" s="1"/>
  <c r="S81" i="1"/>
  <c r="P76" i="1"/>
  <c r="N73" i="1"/>
  <c r="O73" i="1" s="1"/>
  <c r="BB73" i="1" s="1"/>
  <c r="BC73" i="1" s="1"/>
  <c r="S73" i="1"/>
  <c r="P184" i="1"/>
  <c r="P174" i="1"/>
  <c r="P152" i="1"/>
  <c r="R122" i="1"/>
  <c r="S122" i="1"/>
  <c r="T122" i="1" s="1"/>
  <c r="S78" i="1"/>
  <c r="N78" i="1"/>
  <c r="O78" i="1" s="1"/>
  <c r="S70" i="1"/>
  <c r="N70" i="1"/>
  <c r="O70" i="1" s="1"/>
  <c r="BB70" i="1" s="1"/>
  <c r="BC70" i="1" s="1"/>
  <c r="P221" i="1"/>
  <c r="P216" i="1"/>
  <c r="P200" i="1"/>
  <c r="P182" i="1"/>
  <c r="S171" i="1"/>
  <c r="T171" i="1" s="1"/>
  <c r="S167" i="1"/>
  <c r="P161" i="1"/>
  <c r="P144" i="1"/>
  <c r="P142" i="1"/>
  <c r="S130" i="1"/>
  <c r="R130" i="1"/>
  <c r="R123" i="1"/>
  <c r="P122" i="1"/>
  <c r="R117" i="1"/>
  <c r="N115" i="1"/>
  <c r="O115" i="1" s="1"/>
  <c r="BB115" i="1" s="1"/>
  <c r="BC115" i="1" s="1"/>
  <c r="R115" i="1"/>
  <c r="N106" i="1"/>
  <c r="N100" i="1"/>
  <c r="O100" i="1" s="1"/>
  <c r="S100" i="1"/>
  <c r="P93" i="1"/>
  <c r="P264" i="1"/>
  <c r="P248" i="1"/>
  <c r="P211" i="1"/>
  <c r="R210" i="1"/>
  <c r="P208" i="1"/>
  <c r="P187" i="1"/>
  <c r="S172" i="1"/>
  <c r="R171" i="1"/>
  <c r="R167" i="1"/>
  <c r="S159" i="1"/>
  <c r="P146" i="1"/>
  <c r="N141" i="1"/>
  <c r="O141" i="1" s="1"/>
  <c r="P138" i="1"/>
  <c r="P136" i="1"/>
  <c r="S129" i="1"/>
  <c r="P119" i="1"/>
  <c r="P115" i="1"/>
  <c r="P100" i="1"/>
  <c r="O87" i="1"/>
  <c r="N53" i="1"/>
  <c r="O53" i="1" s="1"/>
  <c r="P53" i="1"/>
  <c r="R53" i="1"/>
  <c r="S53" i="1"/>
  <c r="S161" i="1"/>
  <c r="N16" i="1"/>
  <c r="O16" i="1" s="1"/>
  <c r="BB16" i="1" s="1"/>
  <c r="BC16" i="1" s="1"/>
  <c r="P16" i="1"/>
  <c r="R16" i="1"/>
  <c r="S16" i="1"/>
  <c r="P203" i="1"/>
  <c r="P192" i="1"/>
  <c r="P183" i="1"/>
  <c r="P153" i="1"/>
  <c r="P106" i="1"/>
  <c r="N98" i="1"/>
  <c r="R98" i="1"/>
  <c r="S98" i="1"/>
  <c r="N94" i="1"/>
  <c r="O94" i="1" s="1"/>
  <c r="BB94" i="1" s="1"/>
  <c r="BC94" i="1" s="1"/>
  <c r="S94" i="1"/>
  <c r="P132" i="1"/>
  <c r="P123" i="1"/>
  <c r="P104" i="1"/>
  <c r="P101" i="1"/>
  <c r="P96" i="1"/>
  <c r="R89" i="1"/>
  <c r="N86" i="1"/>
  <c r="O86" i="1" s="1"/>
  <c r="BB86" i="1" s="1"/>
  <c r="BC86" i="1" s="1"/>
  <c r="P79" i="1"/>
  <c r="P71" i="1"/>
  <c r="P57" i="1"/>
  <c r="S29" i="1"/>
  <c r="N28" i="1"/>
  <c r="BB27" i="1" s="1"/>
  <c r="BC27" i="1" s="1"/>
  <c r="R22" i="1"/>
  <c r="S20" i="1"/>
  <c r="N19" i="1"/>
  <c r="O19" i="1" s="1"/>
  <c r="R15" i="1"/>
  <c r="S13" i="1"/>
  <c r="T13" i="1" s="1"/>
  <c r="R90" i="1"/>
  <c r="S87" i="1"/>
  <c r="P36" i="1"/>
  <c r="R13" i="1"/>
  <c r="N45" i="1"/>
  <c r="S38" i="1"/>
  <c r="T38" i="1" s="1"/>
  <c r="P105" i="1"/>
  <c r="P97" i="1"/>
  <c r="P91" i="1"/>
  <c r="N90" i="1"/>
  <c r="O90" i="1" s="1"/>
  <c r="BB90" i="1" s="1"/>
  <c r="BC90" i="1" s="1"/>
  <c r="R59" i="1"/>
  <c r="R46" i="1"/>
  <c r="R27" i="1"/>
  <c r="P24" i="1"/>
  <c r="N20" i="1"/>
  <c r="P19" i="1"/>
  <c r="P51" i="1"/>
  <c r="P48" i="1"/>
  <c r="S18" i="1"/>
  <c r="P81" i="1"/>
  <c r="P73" i="1"/>
  <c r="R40" i="1"/>
  <c r="S28" i="1"/>
  <c r="S19" i="1"/>
  <c r="P18" i="1"/>
  <c r="O441" i="1"/>
  <c r="BB441" i="1" s="1"/>
  <c r="BC441" i="1" s="1"/>
  <c r="O505" i="1"/>
  <c r="BB505" i="1" s="1"/>
  <c r="BC505" i="1" s="1"/>
  <c r="O503" i="1"/>
  <c r="O497" i="1"/>
  <c r="O495" i="1"/>
  <c r="O446" i="1"/>
  <c r="BB446" i="1" s="1"/>
  <c r="BC446" i="1" s="1"/>
  <c r="S497" i="1"/>
  <c r="O391" i="1"/>
  <c r="BB391" i="1" s="1"/>
  <c r="BC391" i="1" s="1"/>
  <c r="N501" i="1"/>
  <c r="R441" i="1"/>
  <c r="S433" i="1"/>
  <c r="R431" i="1"/>
  <c r="S431" i="1"/>
  <c r="T431" i="1" s="1"/>
  <c r="N409" i="1"/>
  <c r="P409" i="1"/>
  <c r="R409" i="1"/>
  <c r="S409" i="1"/>
  <c r="N410" i="1"/>
  <c r="R410" i="1"/>
  <c r="S410" i="1"/>
  <c r="R505" i="1"/>
  <c r="P499" i="1"/>
  <c r="R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O399" i="1"/>
  <c r="BB399" i="1" s="1"/>
  <c r="BC399" i="1" s="1"/>
  <c r="S505" i="1"/>
  <c r="P505" i="1"/>
  <c r="O502" i="1"/>
  <c r="BB502" i="1" s="1"/>
  <c r="BC502" i="1" s="1"/>
  <c r="P497" i="1"/>
  <c r="O494" i="1"/>
  <c r="BB494" i="1" s="1"/>
  <c r="BC494" i="1" s="1"/>
  <c r="P446" i="1"/>
  <c r="R444" i="1"/>
  <c r="N444" i="1"/>
  <c r="O438" i="1"/>
  <c r="P437" i="1"/>
  <c r="N433" i="1"/>
  <c r="O406" i="1"/>
  <c r="BB406" i="1" s="1"/>
  <c r="BC406" i="1" s="1"/>
  <c r="O398" i="1"/>
  <c r="BB398" i="1" s="1"/>
  <c r="BC398" i="1" s="1"/>
  <c r="N440" i="1"/>
  <c r="R440" i="1"/>
  <c r="O430" i="1"/>
  <c r="BB430" i="1" s="1"/>
  <c r="BC430" i="1" s="1"/>
  <c r="R501" i="1"/>
  <c r="R446" i="1"/>
  <c r="O434" i="1"/>
  <c r="BB434" i="1" s="1"/>
  <c r="BC434" i="1" s="1"/>
  <c r="R492" i="1"/>
  <c r="N492" i="1"/>
  <c r="S489" i="1"/>
  <c r="N488" i="1"/>
  <c r="BB487" i="1" s="1"/>
  <c r="BC487" i="1" s="1"/>
  <c r="R488" i="1"/>
  <c r="S485" i="1"/>
  <c r="R476" i="1"/>
  <c r="N476" i="1"/>
  <c r="S473" i="1"/>
  <c r="N472" i="1"/>
  <c r="BB471" i="1" s="1"/>
  <c r="BC471" i="1" s="1"/>
  <c r="R472" i="1"/>
  <c r="S469" i="1"/>
  <c r="R468" i="1"/>
  <c r="N468" i="1"/>
  <c r="S465" i="1"/>
  <c r="N464" i="1"/>
  <c r="R464" i="1"/>
  <c r="S461" i="1"/>
  <c r="R460" i="1"/>
  <c r="N460" i="1"/>
  <c r="S457" i="1"/>
  <c r="N456" i="1"/>
  <c r="R456" i="1"/>
  <c r="S453" i="1"/>
  <c r="R452" i="1"/>
  <c r="N452" i="1"/>
  <c r="BB451" i="1" s="1"/>
  <c r="BC451" i="1" s="1"/>
  <c r="S449" i="1"/>
  <c r="N448" i="1"/>
  <c r="BB447" i="1" s="1"/>
  <c r="BC447" i="1" s="1"/>
  <c r="R448" i="1"/>
  <c r="N425" i="1"/>
  <c r="BB424" i="1" s="1"/>
  <c r="BC424" i="1" s="1"/>
  <c r="P425" i="1"/>
  <c r="R425" i="1"/>
  <c r="S425" i="1"/>
  <c r="R484" i="1"/>
  <c r="N484" i="1"/>
  <c r="S481" i="1"/>
  <c r="N480" i="1"/>
  <c r="R480" i="1"/>
  <c r="S477" i="1"/>
  <c r="P444" i="1"/>
  <c r="S440" i="1"/>
  <c r="R437" i="1"/>
  <c r="S298" i="1"/>
  <c r="N298" i="1"/>
  <c r="P298" i="1"/>
  <c r="R298" i="1"/>
  <c r="N436" i="1"/>
  <c r="BB435" i="1" s="1"/>
  <c r="BC435" i="1" s="1"/>
  <c r="O426" i="1"/>
  <c r="BB426" i="1" s="1"/>
  <c r="BC426" i="1" s="1"/>
  <c r="R423" i="1"/>
  <c r="P410" i="1"/>
  <c r="R406" i="1"/>
  <c r="O400" i="1"/>
  <c r="BB400" i="1" s="1"/>
  <c r="BC400" i="1" s="1"/>
  <c r="S399" i="1"/>
  <c r="S398" i="1"/>
  <c r="P391" i="1"/>
  <c r="R385" i="1"/>
  <c r="S382" i="1"/>
  <c r="N375" i="1"/>
  <c r="S366" i="1"/>
  <c r="N359" i="1"/>
  <c r="S350" i="1"/>
  <c r="P341" i="1"/>
  <c r="R399" i="1"/>
  <c r="R398" i="1"/>
  <c r="S391" i="1"/>
  <c r="S383" i="1"/>
  <c r="S381" i="1"/>
  <c r="S380" i="1"/>
  <c r="S365" i="1"/>
  <c r="S364" i="1"/>
  <c r="S349" i="1"/>
  <c r="O341" i="1"/>
  <c r="BB341" i="1" s="1"/>
  <c r="BC341" i="1" s="1"/>
  <c r="R391" i="1"/>
  <c r="P381" i="1"/>
  <c r="R380" i="1"/>
  <c r="O372" i="1"/>
  <c r="BB372" i="1" s="1"/>
  <c r="BC372" i="1" s="1"/>
  <c r="S367" i="1"/>
  <c r="P365" i="1"/>
  <c r="R364" i="1"/>
  <c r="S351" i="1"/>
  <c r="P349" i="1"/>
  <c r="R289" i="1"/>
  <c r="N289" i="1"/>
  <c r="S289" i="1"/>
  <c r="P289" i="1"/>
  <c r="P431" i="1"/>
  <c r="S415" i="1"/>
  <c r="P415" i="1"/>
  <c r="S405" i="1"/>
  <c r="P398" i="1"/>
  <c r="S394" i="1"/>
  <c r="S393" i="1"/>
  <c r="T393" i="1" s="1"/>
  <c r="N383" i="1"/>
  <c r="N382" i="1"/>
  <c r="N381" i="1"/>
  <c r="P375" i="1"/>
  <c r="N366" i="1"/>
  <c r="N365" i="1"/>
  <c r="P359" i="1"/>
  <c r="N350" i="1"/>
  <c r="N349" i="1"/>
  <c r="R340" i="1"/>
  <c r="N340" i="1"/>
  <c r="N326" i="1"/>
  <c r="P326" i="1"/>
  <c r="R326" i="1"/>
  <c r="S326" i="1"/>
  <c r="S417" i="1"/>
  <c r="T417" i="1" s="1"/>
  <c r="S412" i="1"/>
  <c r="T412" i="1" s="1"/>
  <c r="P405" i="1"/>
  <c r="S397" i="1"/>
  <c r="R393" i="1"/>
  <c r="S389" i="1"/>
  <c r="S374" i="1"/>
  <c r="N367" i="1"/>
  <c r="S358" i="1"/>
  <c r="N351" i="1"/>
  <c r="P342" i="1"/>
  <c r="R342" i="1"/>
  <c r="N333" i="1"/>
  <c r="P333" i="1"/>
  <c r="R333" i="1"/>
  <c r="R412" i="1"/>
  <c r="P397" i="1"/>
  <c r="P389" i="1"/>
  <c r="S373" i="1"/>
  <c r="S372" i="1"/>
  <c r="S357" i="1"/>
  <c r="S356" i="1"/>
  <c r="R348" i="1"/>
  <c r="N348" i="1"/>
  <c r="O380" i="1"/>
  <c r="O364" i="1"/>
  <c r="N315" i="1"/>
  <c r="N311" i="1"/>
  <c r="S291" i="1"/>
  <c r="T291" i="1" s="1"/>
  <c r="R290" i="1"/>
  <c r="S288" i="1"/>
  <c r="N288" i="1"/>
  <c r="P282" i="1"/>
  <c r="P281" i="1"/>
  <c r="R275" i="1"/>
  <c r="N332" i="1"/>
  <c r="N327" i="1"/>
  <c r="N322" i="1"/>
  <c r="N320" i="1"/>
  <c r="R297" i="1"/>
  <c r="S297" i="1"/>
  <c r="N297" i="1"/>
  <c r="R291" i="1"/>
  <c r="N287" i="1"/>
  <c r="R287" i="1"/>
  <c r="N283" i="1"/>
  <c r="N282" i="1"/>
  <c r="BB281" i="1" s="1"/>
  <c r="BC281" i="1" s="1"/>
  <c r="S278" i="1"/>
  <c r="N261" i="1"/>
  <c r="R261" i="1"/>
  <c r="S261" i="1"/>
  <c r="N296" i="1"/>
  <c r="S296" i="1"/>
  <c r="P290" i="1"/>
  <c r="S286" i="1"/>
  <c r="N286" i="1"/>
  <c r="N285" i="1"/>
  <c r="R285" i="1"/>
  <c r="R334" i="1"/>
  <c r="O317" i="1"/>
  <c r="P307" i="1"/>
  <c r="R305" i="1"/>
  <c r="N305" i="1"/>
  <c r="S305" i="1"/>
  <c r="R295" i="1"/>
  <c r="N295" i="1"/>
  <c r="N290" i="1"/>
  <c r="N278" i="1"/>
  <c r="O240" i="1"/>
  <c r="N314" i="1"/>
  <c r="R314" i="1"/>
  <c r="R310" i="1"/>
  <c r="N310" i="1"/>
  <c r="S304" i="1"/>
  <c r="N304" i="1"/>
  <c r="N294" i="1"/>
  <c r="S294" i="1"/>
  <c r="N293" i="1"/>
  <c r="R293" i="1"/>
  <c r="R281" i="1"/>
  <c r="S281" i="1"/>
  <c r="T281" i="1" s="1"/>
  <c r="N277" i="1"/>
  <c r="R277" i="1"/>
  <c r="O257" i="1"/>
  <c r="BB257" i="1" s="1"/>
  <c r="BC257" i="1" s="1"/>
  <c r="O232" i="1"/>
  <c r="S327" i="1"/>
  <c r="S322" i="1"/>
  <c r="R315" i="1"/>
  <c r="R311" i="1"/>
  <c r="N303" i="1"/>
  <c r="R303" i="1"/>
  <c r="S285" i="1"/>
  <c r="P283" i="1"/>
  <c r="N201" i="1"/>
  <c r="P201" i="1"/>
  <c r="R201" i="1"/>
  <c r="S201" i="1"/>
  <c r="S314" i="1"/>
  <c r="S310" i="1"/>
  <c r="S302" i="1"/>
  <c r="N302" i="1"/>
  <c r="N301" i="1"/>
  <c r="R301" i="1"/>
  <c r="P286" i="1"/>
  <c r="O265" i="1"/>
  <c r="P275" i="1"/>
  <c r="N273" i="1"/>
  <c r="R272" i="1"/>
  <c r="R269" i="1"/>
  <c r="P261" i="1"/>
  <c r="S257" i="1"/>
  <c r="R256" i="1"/>
  <c r="P249" i="1"/>
  <c r="R249" i="1"/>
  <c r="R243" i="1"/>
  <c r="N243" i="1"/>
  <c r="R235" i="1"/>
  <c r="N235" i="1"/>
  <c r="N225" i="1"/>
  <c r="P225" i="1"/>
  <c r="R225" i="1"/>
  <c r="O216" i="1"/>
  <c r="BB216" i="1" s="1"/>
  <c r="BC216" i="1" s="1"/>
  <c r="O209" i="1"/>
  <c r="BB209" i="1" s="1"/>
  <c r="BC209" i="1" s="1"/>
  <c r="O131" i="1"/>
  <c r="BB131" i="1" s="1"/>
  <c r="BC131" i="1" s="1"/>
  <c r="R251" i="1"/>
  <c r="N251" i="1"/>
  <c r="P265" i="1"/>
  <c r="R265" i="1"/>
  <c r="P251" i="1"/>
  <c r="O226" i="1"/>
  <c r="R267" i="1"/>
  <c r="N267" i="1"/>
  <c r="P253" i="1"/>
  <c r="R248" i="1"/>
  <c r="N241" i="1"/>
  <c r="P241" i="1"/>
  <c r="R241" i="1"/>
  <c r="N233" i="1"/>
  <c r="P233" i="1"/>
  <c r="R233" i="1"/>
  <c r="P267" i="1"/>
  <c r="O242" i="1"/>
  <c r="O234" i="1"/>
  <c r="O224" i="1"/>
  <c r="N217" i="1"/>
  <c r="P217" i="1"/>
  <c r="R217" i="1"/>
  <c r="P257" i="1"/>
  <c r="R257" i="1"/>
  <c r="N193" i="1"/>
  <c r="P193" i="1"/>
  <c r="R193" i="1"/>
  <c r="S193" i="1"/>
  <c r="R166" i="1"/>
  <c r="N166" i="1"/>
  <c r="S166" i="1"/>
  <c r="R259" i="1"/>
  <c r="N259" i="1"/>
  <c r="O250" i="1"/>
  <c r="S208" i="1"/>
  <c r="R205" i="1"/>
  <c r="N133" i="1"/>
  <c r="BB132" i="1" s="1"/>
  <c r="BC132" i="1" s="1"/>
  <c r="P133" i="1"/>
  <c r="R133" i="1"/>
  <c r="S133" i="1"/>
  <c r="N107" i="1"/>
  <c r="R107" i="1"/>
  <c r="S107" i="1"/>
  <c r="O92" i="1"/>
  <c r="N206" i="1"/>
  <c r="BB205" i="1" s="1"/>
  <c r="BC205" i="1" s="1"/>
  <c r="N195" i="1"/>
  <c r="R195" i="1"/>
  <c r="N187" i="1"/>
  <c r="R187" i="1"/>
  <c r="N165" i="1"/>
  <c r="R165" i="1"/>
  <c r="S165" i="1"/>
  <c r="N227" i="1"/>
  <c r="N219" i="1"/>
  <c r="R197" i="1"/>
  <c r="N197" i="1"/>
  <c r="P197" i="1"/>
  <c r="R189" i="1"/>
  <c r="N189" i="1"/>
  <c r="P189" i="1"/>
  <c r="N179" i="1"/>
  <c r="R179" i="1"/>
  <c r="R150" i="1"/>
  <c r="N150" i="1"/>
  <c r="S150" i="1"/>
  <c r="P209" i="1"/>
  <c r="R209" i="1"/>
  <c r="P199" i="1"/>
  <c r="R199" i="1"/>
  <c r="N199" i="1"/>
  <c r="BB198" i="1" s="1"/>
  <c r="BC198" i="1" s="1"/>
  <c r="P191" i="1"/>
  <c r="R191" i="1"/>
  <c r="N191" i="1"/>
  <c r="BB190" i="1" s="1"/>
  <c r="BC190" i="1" s="1"/>
  <c r="N185" i="1"/>
  <c r="BB184" i="1" s="1"/>
  <c r="BC184" i="1" s="1"/>
  <c r="P185" i="1"/>
  <c r="R185" i="1"/>
  <c r="O160" i="1"/>
  <c r="BB160" i="1" s="1"/>
  <c r="BC160" i="1" s="1"/>
  <c r="N183" i="1"/>
  <c r="P181" i="1"/>
  <c r="O178" i="1"/>
  <c r="N169" i="1"/>
  <c r="BB168" i="1" s="1"/>
  <c r="BC168" i="1" s="1"/>
  <c r="P168" i="1"/>
  <c r="P166" i="1"/>
  <c r="S156" i="1"/>
  <c r="S155" i="1"/>
  <c r="P150" i="1"/>
  <c r="O163" i="1"/>
  <c r="S149" i="1"/>
  <c r="O95" i="1"/>
  <c r="N181" i="1"/>
  <c r="S173" i="1"/>
  <c r="N157" i="1"/>
  <c r="N156" i="1"/>
  <c r="P155" i="1"/>
  <c r="P149" i="1"/>
  <c r="O144" i="1"/>
  <c r="S141" i="1"/>
  <c r="P113" i="1"/>
  <c r="R113" i="1"/>
  <c r="N113" i="1"/>
  <c r="S113" i="1"/>
  <c r="O52" i="1"/>
  <c r="R173" i="1"/>
  <c r="S164" i="1"/>
  <c r="N158" i="1"/>
  <c r="N149" i="1"/>
  <c r="O147" i="1"/>
  <c r="P121" i="1"/>
  <c r="R121" i="1"/>
  <c r="N121" i="1"/>
  <c r="S121" i="1"/>
  <c r="R183" i="1"/>
  <c r="P169" i="1"/>
  <c r="P164" i="1"/>
  <c r="S163" i="1"/>
  <c r="N148" i="1"/>
  <c r="R148" i="1"/>
  <c r="O103" i="1"/>
  <c r="BB103" i="1" s="1"/>
  <c r="BC103" i="1" s="1"/>
  <c r="R163" i="1"/>
  <c r="R168" i="1"/>
  <c r="N164" i="1"/>
  <c r="P163" i="1"/>
  <c r="P158" i="1"/>
  <c r="N142" i="1"/>
  <c r="R131" i="1"/>
  <c r="N127" i="1"/>
  <c r="BB126" i="1" s="1"/>
  <c r="BC126" i="1" s="1"/>
  <c r="S126" i="1"/>
  <c r="T126" i="1" s="1"/>
  <c r="N119" i="1"/>
  <c r="BB118" i="1" s="1"/>
  <c r="BC118" i="1" s="1"/>
  <c r="S118" i="1"/>
  <c r="T118" i="1" s="1"/>
  <c r="P110" i="1"/>
  <c r="R109" i="1"/>
  <c r="P107" i="1"/>
  <c r="S103" i="1"/>
  <c r="S101" i="1"/>
  <c r="S99" i="1"/>
  <c r="T99" i="1" s="1"/>
  <c r="S137" i="1"/>
  <c r="N136" i="1"/>
  <c r="N134" i="1"/>
  <c r="N129" i="1"/>
  <c r="R126" i="1"/>
  <c r="S125" i="1"/>
  <c r="R118" i="1"/>
  <c r="S117" i="1"/>
  <c r="T117" i="1" s="1"/>
  <c r="N110" i="1"/>
  <c r="S102" i="1"/>
  <c r="R99" i="1"/>
  <c r="R93" i="1"/>
  <c r="N93" i="1"/>
  <c r="P109" i="1"/>
  <c r="P102" i="1"/>
  <c r="P94" i="1"/>
  <c r="R94" i="1"/>
  <c r="O140" i="1"/>
  <c r="S139" i="1"/>
  <c r="P139" i="1"/>
  <c r="S111" i="1"/>
  <c r="N102" i="1"/>
  <c r="N62" i="1"/>
  <c r="S62" i="1"/>
  <c r="R62" i="1"/>
  <c r="P95" i="1"/>
  <c r="R95" i="1"/>
  <c r="O109" i="1"/>
  <c r="R101" i="1"/>
  <c r="N101" i="1"/>
  <c r="O58" i="1"/>
  <c r="S123" i="1"/>
  <c r="T123" i="1" s="1"/>
  <c r="S115" i="1"/>
  <c r="P103" i="1"/>
  <c r="R103" i="1"/>
  <c r="P99" i="1"/>
  <c r="S95" i="1"/>
  <c r="O67" i="1"/>
  <c r="BB67" i="1" s="1"/>
  <c r="BC67" i="1" s="1"/>
  <c r="N68" i="1"/>
  <c r="P62" i="1"/>
  <c r="N54" i="1"/>
  <c r="S54" i="1"/>
  <c r="R51" i="1"/>
  <c r="R105" i="1"/>
  <c r="R97" i="1"/>
  <c r="P90" i="1"/>
  <c r="P86" i="1"/>
  <c r="P82" i="1"/>
  <c r="P78" i="1"/>
  <c r="P74" i="1"/>
  <c r="P70" i="1"/>
  <c r="P54" i="1"/>
  <c r="S43" i="1"/>
  <c r="N43" i="1"/>
  <c r="BB42" i="1" s="1"/>
  <c r="BC42" i="1" s="1"/>
  <c r="R42" i="1"/>
  <c r="S42" i="1"/>
  <c r="T42" i="1" s="1"/>
  <c r="P42" i="1"/>
  <c r="O32" i="1"/>
  <c r="BB32" i="1" s="1"/>
  <c r="BC32" i="1" s="1"/>
  <c r="N24" i="1"/>
  <c r="R24" i="1"/>
  <c r="S24" i="1"/>
  <c r="R67" i="1"/>
  <c r="S67" i="1"/>
  <c r="N64" i="1"/>
  <c r="R64" i="1"/>
  <c r="S64" i="1"/>
  <c r="O36" i="1"/>
  <c r="BB36" i="1" s="1"/>
  <c r="BC36" i="1" s="1"/>
  <c r="O22" i="1"/>
  <c r="R88" i="1"/>
  <c r="N88" i="1"/>
  <c r="N84" i="1"/>
  <c r="BB83" i="1" s="1"/>
  <c r="BC83" i="1" s="1"/>
  <c r="R84" i="1"/>
  <c r="R80" i="1"/>
  <c r="N80" i="1"/>
  <c r="N76" i="1"/>
  <c r="BB75" i="1" s="1"/>
  <c r="BC75" i="1" s="1"/>
  <c r="R76" i="1"/>
  <c r="R72" i="1"/>
  <c r="N72" i="1"/>
  <c r="R66" i="1"/>
  <c r="P66" i="1"/>
  <c r="S59" i="1"/>
  <c r="N59" i="1"/>
  <c r="N56" i="1"/>
  <c r="R56" i="1"/>
  <c r="S56" i="1"/>
  <c r="R58" i="1"/>
  <c r="P58" i="1"/>
  <c r="S51" i="1"/>
  <c r="N51" i="1"/>
  <c r="N48" i="1"/>
  <c r="BB47" i="1" s="1"/>
  <c r="BC47" i="1" s="1"/>
  <c r="R48" i="1"/>
  <c r="S48" i="1"/>
  <c r="P44" i="1"/>
  <c r="R44" i="1"/>
  <c r="N44" i="1"/>
  <c r="S44" i="1"/>
  <c r="S68" i="1"/>
  <c r="P60" i="1"/>
  <c r="R60" i="1"/>
  <c r="S60" i="1"/>
  <c r="T60" i="1" s="1"/>
  <c r="R50" i="1"/>
  <c r="P50" i="1"/>
  <c r="P68" i="1"/>
  <c r="P64" i="1"/>
  <c r="S58" i="1"/>
  <c r="P52" i="1"/>
  <c r="R52" i="1"/>
  <c r="S52" i="1"/>
  <c r="R41" i="1"/>
  <c r="N41" i="1"/>
  <c r="P41" i="1"/>
  <c r="S41" i="1"/>
  <c r="R25" i="1"/>
  <c r="N25" i="1"/>
  <c r="P25" i="1"/>
  <c r="S25" i="1"/>
  <c r="S46" i="1"/>
  <c r="T46" i="1" s="1"/>
  <c r="S27" i="1"/>
  <c r="T27" i="1" s="1"/>
  <c r="S26" i="1"/>
  <c r="O17" i="1"/>
  <c r="BB17" i="1" s="1"/>
  <c r="BC17" i="1" s="1"/>
  <c r="P38" i="1"/>
  <c r="N34" i="1"/>
  <c r="S32" i="1"/>
  <c r="N26" i="1"/>
  <c r="P33" i="1"/>
  <c r="R32" i="1"/>
  <c r="P17" i="1"/>
  <c r="R17" i="1"/>
  <c r="R38" i="1"/>
  <c r="P27" i="1"/>
  <c r="R36" i="1"/>
  <c r="R28" i="1"/>
  <c r="R20" i="1"/>
  <c r="N11" i="1"/>
  <c r="BB10" i="1" s="1"/>
  <c r="BC10" i="1" s="1"/>
  <c r="P7" i="1"/>
  <c r="R10" i="1"/>
  <c r="S6" i="1"/>
  <c r="T6" i="1" s="1"/>
  <c r="R8" i="1"/>
  <c r="R7" i="1"/>
  <c r="P8" i="1"/>
  <c r="S10" i="1"/>
  <c r="T10" i="1" s="1"/>
  <c r="S9" i="1"/>
  <c r="T9" i="1" s="1"/>
  <c r="S8" i="1"/>
  <c r="T8" i="1" s="1"/>
  <c r="S7" i="1"/>
  <c r="T7" i="1" s="1"/>
  <c r="R6" i="1"/>
  <c r="P6" i="1"/>
  <c r="P10" i="1"/>
  <c r="R9" i="1"/>
  <c r="P9" i="1"/>
  <c r="S5" i="1"/>
  <c r="T5" i="1" s="1"/>
  <c r="R5" i="1"/>
  <c r="P5" i="1"/>
  <c r="BF506" i="1" l="1"/>
  <c r="BB438" i="1"/>
  <c r="BC438" i="1" s="1"/>
  <c r="BB495" i="1"/>
  <c r="BC495" i="1" s="1"/>
  <c r="BB138" i="1"/>
  <c r="BC138" i="1" s="1"/>
  <c r="BB498" i="1"/>
  <c r="BC498" i="1" s="1"/>
  <c r="BB490" i="1"/>
  <c r="BC490" i="1" s="1"/>
  <c r="BB328" i="1"/>
  <c r="BC328" i="1" s="1"/>
  <c r="BB19" i="1"/>
  <c r="BC19" i="1" s="1"/>
  <c r="BB240" i="1"/>
  <c r="BC240" i="1" s="1"/>
  <c r="BB81" i="1"/>
  <c r="BC81" i="1" s="1"/>
  <c r="BB454" i="1"/>
  <c r="BC454" i="1" s="1"/>
  <c r="BB478" i="1"/>
  <c r="BC478" i="1" s="1"/>
  <c r="BB474" i="1"/>
  <c r="BC474" i="1" s="1"/>
  <c r="BB420" i="1"/>
  <c r="BC420" i="1" s="1"/>
  <c r="BB124" i="1"/>
  <c r="BC124" i="1" s="1"/>
  <c r="BB238" i="1"/>
  <c r="BC238" i="1" s="1"/>
  <c r="BB192" i="1"/>
  <c r="BC192" i="1" s="1"/>
  <c r="BB483" i="1"/>
  <c r="BC483" i="1" s="1"/>
  <c r="BB211" i="1"/>
  <c r="BC211" i="1" s="1"/>
  <c r="BB422" i="1"/>
  <c r="BC422" i="1" s="1"/>
  <c r="BB14" i="1"/>
  <c r="BC14" i="1" s="1"/>
  <c r="BB163" i="1"/>
  <c r="BC163" i="1" s="1"/>
  <c r="BB317" i="1"/>
  <c r="BC317" i="1" s="1"/>
  <c r="BB212" i="1"/>
  <c r="BC212" i="1" s="1"/>
  <c r="BB275" i="1"/>
  <c r="BC275" i="1" s="1"/>
  <c r="BB246" i="1"/>
  <c r="BC246" i="1" s="1"/>
  <c r="BB338" i="1"/>
  <c r="BC338" i="1" s="1"/>
  <c r="BB58" i="1"/>
  <c r="BC58" i="1" s="1"/>
  <c r="BB104" i="1"/>
  <c r="BC104" i="1" s="1"/>
  <c r="BB342" i="1"/>
  <c r="BC342" i="1" s="1"/>
  <c r="BB364" i="1"/>
  <c r="BC364" i="1" s="1"/>
  <c r="BB497" i="1"/>
  <c r="BC497" i="1" s="1"/>
  <c r="BB53" i="1"/>
  <c r="BC53" i="1" s="1"/>
  <c r="BB141" i="1"/>
  <c r="BC141" i="1" s="1"/>
  <c r="BB182" i="1"/>
  <c r="BC182" i="1" s="1"/>
  <c r="BB218" i="1"/>
  <c r="BC218" i="1" s="1"/>
  <c r="BB374" i="1"/>
  <c r="BC374" i="1" s="1"/>
  <c r="BB262" i="1"/>
  <c r="BC262" i="1" s="1"/>
  <c r="BB356" i="1"/>
  <c r="BC356" i="1" s="1"/>
  <c r="BB266" i="1"/>
  <c r="BC266" i="1" s="1"/>
  <c r="BB270" i="1"/>
  <c r="BC270" i="1" s="1"/>
  <c r="BB137" i="1"/>
  <c r="BC137" i="1" s="1"/>
  <c r="BB312" i="1"/>
  <c r="BC312" i="1" s="1"/>
  <c r="BB347" i="1"/>
  <c r="BC347" i="1" s="1"/>
  <c r="BB23" i="1"/>
  <c r="BC23" i="1" s="1"/>
  <c r="BB309" i="1"/>
  <c r="BC309" i="1" s="1"/>
  <c r="BB65" i="1"/>
  <c r="BC65" i="1" s="1"/>
  <c r="BB503" i="1"/>
  <c r="BC503" i="1" s="1"/>
  <c r="BB147" i="1"/>
  <c r="BC147" i="1" s="1"/>
  <c r="BB224" i="1"/>
  <c r="BC224" i="1" s="1"/>
  <c r="BB200" i="1"/>
  <c r="BC200" i="1" s="1"/>
  <c r="BB172" i="1"/>
  <c r="BC172" i="1" s="1"/>
  <c r="BB499" i="1"/>
  <c r="BC499" i="1" s="1"/>
  <c r="BB250" i="1"/>
  <c r="BC250" i="1" s="1"/>
  <c r="BB234" i="1"/>
  <c r="BC234" i="1" s="1"/>
  <c r="BB252" i="1"/>
  <c r="BC252" i="1" s="1"/>
  <c r="BB466" i="1"/>
  <c r="BC466" i="1" s="1"/>
  <c r="BB414" i="1"/>
  <c r="BC414" i="1" s="1"/>
  <c r="BB462" i="1"/>
  <c r="BC462" i="1" s="1"/>
  <c r="BB155" i="1"/>
  <c r="BC155" i="1" s="1"/>
  <c r="BB92" i="1"/>
  <c r="BC92" i="1" s="1"/>
  <c r="BB265" i="1"/>
  <c r="BC265" i="1" s="1"/>
  <c r="BB380" i="1"/>
  <c r="BC380" i="1" s="1"/>
  <c r="BB87" i="1"/>
  <c r="BC87" i="1" s="1"/>
  <c r="BB194" i="1"/>
  <c r="BC194" i="1" s="1"/>
  <c r="BB306" i="1"/>
  <c r="BC306" i="1" s="1"/>
  <c r="BB188" i="1"/>
  <c r="BC188" i="1" s="1"/>
  <c r="BB61" i="1"/>
  <c r="BC61" i="1" s="1"/>
  <c r="BB236" i="1"/>
  <c r="BC236" i="1" s="1"/>
  <c r="BB335" i="1"/>
  <c r="BC335" i="1" s="1"/>
  <c r="BB358" i="1"/>
  <c r="BC358" i="1" s="1"/>
  <c r="BB228" i="1"/>
  <c r="BC228" i="1" s="1"/>
  <c r="BB40" i="1"/>
  <c r="BC40" i="1" s="1"/>
  <c r="BB196" i="1"/>
  <c r="BC196" i="1" s="1"/>
  <c r="BB339" i="1"/>
  <c r="BC339" i="1" s="1"/>
  <c r="BB419" i="1"/>
  <c r="BC419" i="1" s="1"/>
  <c r="BB15" i="1"/>
  <c r="BC15" i="1" s="1"/>
  <c r="BB114" i="1"/>
  <c r="BC114" i="1" s="1"/>
  <c r="BB220" i="1"/>
  <c r="BC220" i="1" s="1"/>
  <c r="BB404" i="1"/>
  <c r="BC404" i="1" s="1"/>
  <c r="BB346" i="1"/>
  <c r="BC346" i="1" s="1"/>
  <c r="BB353" i="1"/>
  <c r="BC353" i="1" s="1"/>
  <c r="BB207" i="1"/>
  <c r="BC207" i="1" s="1"/>
  <c r="BB30" i="1"/>
  <c r="BC30" i="1" s="1"/>
  <c r="BB78" i="1"/>
  <c r="BC78" i="1" s="1"/>
  <c r="BB237" i="1"/>
  <c r="BC237" i="1" s="1"/>
  <c r="BB362" i="1"/>
  <c r="BC362" i="1" s="1"/>
  <c r="BB443" i="1"/>
  <c r="BC443" i="1" s="1"/>
  <c r="BB439" i="1"/>
  <c r="BC439" i="1" s="1"/>
  <c r="BB50" i="1"/>
  <c r="BC50" i="1" s="1"/>
  <c r="BB55" i="1"/>
  <c r="BC55" i="1" s="1"/>
  <c r="BB323" i="1"/>
  <c r="BC323" i="1" s="1"/>
  <c r="BB69" i="1"/>
  <c r="BC69" i="1" s="1"/>
  <c r="BB128" i="1"/>
  <c r="BC128" i="1" s="1"/>
  <c r="BB244" i="1"/>
  <c r="BC244" i="1" s="1"/>
  <c r="BB412" i="1"/>
  <c r="BC412" i="1" s="1"/>
  <c r="BB99" i="1"/>
  <c r="BC99" i="1" s="1"/>
  <c r="BB378" i="1"/>
  <c r="BC378" i="1" s="1"/>
  <c r="BB361" i="1"/>
  <c r="BC361" i="1" s="1"/>
  <c r="BB109" i="1"/>
  <c r="BC109" i="1" s="1"/>
  <c r="BB97" i="1"/>
  <c r="BC97" i="1" s="1"/>
  <c r="BB408" i="1"/>
  <c r="BC408" i="1" s="1"/>
  <c r="BB112" i="1"/>
  <c r="BC112" i="1" s="1"/>
  <c r="BB276" i="1"/>
  <c r="BC276" i="1" s="1"/>
  <c r="BB319" i="1"/>
  <c r="BC319" i="1" s="1"/>
  <c r="BB357" i="1"/>
  <c r="BC357" i="1" s="1"/>
  <c r="BB407" i="1"/>
  <c r="BC407" i="1" s="1"/>
  <c r="BB475" i="1"/>
  <c r="BC475" i="1" s="1"/>
  <c r="BB325" i="1"/>
  <c r="BC325" i="1" s="1"/>
  <c r="BB271" i="1"/>
  <c r="BC271" i="1" s="1"/>
  <c r="BB428" i="1"/>
  <c r="BC428" i="1" s="1"/>
  <c r="BB123" i="1"/>
  <c r="BC123" i="1" s="1"/>
  <c r="BB369" i="1"/>
  <c r="BC369" i="1" s="1"/>
  <c r="BB22" i="1"/>
  <c r="BC22" i="1" s="1"/>
  <c r="BB140" i="1"/>
  <c r="BC140" i="1" s="1"/>
  <c r="BB95" i="1"/>
  <c r="BC95" i="1" s="1"/>
  <c r="BB242" i="1"/>
  <c r="BC242" i="1" s="1"/>
  <c r="BB120" i="1"/>
  <c r="BC120" i="1" s="1"/>
  <c r="BB284" i="1"/>
  <c r="BC284" i="1" s="1"/>
  <c r="BB300" i="1"/>
  <c r="BC300" i="1" s="1"/>
  <c r="BB467" i="1"/>
  <c r="BC467" i="1" s="1"/>
  <c r="BB111" i="1"/>
  <c r="BC111" i="1" s="1"/>
  <c r="BB245" i="1"/>
  <c r="BC245" i="1" s="1"/>
  <c r="BB105" i="1"/>
  <c r="BC105" i="1" s="1"/>
  <c r="BB321" i="1"/>
  <c r="BC321" i="1" s="1"/>
  <c r="BB213" i="1"/>
  <c r="BC213" i="1" s="1"/>
  <c r="BB463" i="1"/>
  <c r="BC463" i="1" s="1"/>
  <c r="BB479" i="1"/>
  <c r="BC479" i="1" s="1"/>
  <c r="BB247" i="1"/>
  <c r="BC247" i="1" s="1"/>
  <c r="BB260" i="1"/>
  <c r="BC260" i="1" s="1"/>
  <c r="BB230" i="1"/>
  <c r="BC230" i="1" s="1"/>
  <c r="BB313" i="1"/>
  <c r="BC313" i="1" s="1"/>
  <c r="BB269" i="1"/>
  <c r="BC269" i="1" s="1"/>
  <c r="BB171" i="1"/>
  <c r="BC171" i="1" s="1"/>
  <c r="BB144" i="1"/>
  <c r="BC144" i="1" s="1"/>
  <c r="BB49" i="1"/>
  <c r="BC49" i="1" s="1"/>
  <c r="BB393" i="1"/>
  <c r="BC393" i="1" s="1"/>
  <c r="BB178" i="1"/>
  <c r="BC178" i="1" s="1"/>
  <c r="BB232" i="1"/>
  <c r="BC232" i="1" s="1"/>
  <c r="BB308" i="1"/>
  <c r="BC308" i="1" s="1"/>
  <c r="BB100" i="1"/>
  <c r="BC100" i="1" s="1"/>
  <c r="BB258" i="1"/>
  <c r="BC258" i="1" s="1"/>
  <c r="BB135" i="1"/>
  <c r="BC135" i="1" s="1"/>
  <c r="BB331" i="1"/>
  <c r="BC331" i="1" s="1"/>
  <c r="BB329" i="1"/>
  <c r="BC329" i="1" s="1"/>
  <c r="BB18" i="1"/>
  <c r="BC18" i="1" s="1"/>
  <c r="BB180" i="1"/>
  <c r="BC180" i="1" s="1"/>
  <c r="BB254" i="1"/>
  <c r="BC254" i="1" s="1"/>
  <c r="BB373" i="1"/>
  <c r="BC373" i="1" s="1"/>
  <c r="BB292" i="1"/>
  <c r="BC292" i="1" s="1"/>
  <c r="BB491" i="1"/>
  <c r="BC491" i="1" s="1"/>
  <c r="BB89" i="1"/>
  <c r="BC89" i="1" s="1"/>
  <c r="BB500" i="1"/>
  <c r="BC500" i="1" s="1"/>
  <c r="BB33" i="1"/>
  <c r="BC33" i="1" s="1"/>
  <c r="BB388" i="1"/>
  <c r="BC388" i="1" s="1"/>
  <c r="BB291" i="1"/>
  <c r="BC291" i="1" s="1"/>
  <c r="BB210" i="1"/>
  <c r="BC210" i="1" s="1"/>
  <c r="BB442" i="1"/>
  <c r="BC442" i="1" s="1"/>
  <c r="BB401" i="1"/>
  <c r="BC401" i="1" s="1"/>
  <c r="BB226" i="1"/>
  <c r="BC226" i="1" s="1"/>
  <c r="BB52" i="1"/>
  <c r="BC52" i="1" s="1"/>
  <c r="BB455" i="1"/>
  <c r="BC455" i="1" s="1"/>
  <c r="BB421" i="1"/>
  <c r="BC421" i="1" s="1"/>
  <c r="BB482" i="1"/>
  <c r="BC482" i="1" s="1"/>
  <c r="BB432" i="1"/>
  <c r="BC432" i="1" s="1"/>
  <c r="BB85" i="1"/>
  <c r="BC85" i="1" s="1"/>
  <c r="BB77" i="1"/>
  <c r="BC77" i="1" s="1"/>
  <c r="BB336" i="1"/>
  <c r="BC336" i="1" s="1"/>
  <c r="BB272" i="1"/>
  <c r="BC272" i="1" s="1"/>
  <c r="BB459" i="1"/>
  <c r="BC459" i="1" s="1"/>
  <c r="BB63" i="1"/>
  <c r="BC63" i="1" s="1"/>
  <c r="BB396" i="1"/>
  <c r="BC396" i="1" s="1"/>
  <c r="BB355" i="1"/>
  <c r="BC355" i="1" s="1"/>
  <c r="BB274" i="1"/>
  <c r="BC274" i="1" s="1"/>
  <c r="BB417" i="1"/>
  <c r="BC417" i="1" s="1"/>
  <c r="BB151" i="1"/>
  <c r="BC151" i="1" s="1"/>
  <c r="BB222" i="1"/>
  <c r="BC222" i="1" s="1"/>
  <c r="T215" i="1"/>
  <c r="BB215" i="1"/>
  <c r="BC215" i="1" s="1"/>
  <c r="T330" i="1"/>
  <c r="BB330" i="1"/>
  <c r="BC330" i="1" s="1"/>
  <c r="T202" i="1"/>
  <c r="BB202" i="1"/>
  <c r="BC202" i="1" s="1"/>
  <c r="T334" i="1"/>
  <c r="BB334" i="1"/>
  <c r="BC334" i="1" s="1"/>
  <c r="T370" i="1"/>
  <c r="BB370" i="1"/>
  <c r="BC370" i="1" s="1"/>
  <c r="Q109" i="1"/>
  <c r="AW109" i="1"/>
  <c r="Q281" i="1"/>
  <c r="AW281" i="1"/>
  <c r="Q289" i="1"/>
  <c r="AW289" i="1"/>
  <c r="Q144" i="1"/>
  <c r="U144" i="1" s="1"/>
  <c r="AW144" i="1"/>
  <c r="Q154" i="1"/>
  <c r="AW154" i="1"/>
  <c r="Q330" i="1"/>
  <c r="U330" i="1" s="1"/>
  <c r="AW330" i="1"/>
  <c r="Q250" i="1"/>
  <c r="U250" i="1" s="1"/>
  <c r="AW250" i="1"/>
  <c r="Q388" i="1"/>
  <c r="U388" i="1" s="1"/>
  <c r="AW388" i="1"/>
  <c r="Q300" i="1"/>
  <c r="U300" i="1" s="1"/>
  <c r="AW300" i="1"/>
  <c r="Q67" i="1"/>
  <c r="U67" i="1" s="1"/>
  <c r="AW67" i="1"/>
  <c r="Q89" i="1"/>
  <c r="U89" i="1" s="1"/>
  <c r="AY89" i="1" s="1"/>
  <c r="AW89" i="1"/>
  <c r="Q435" i="1"/>
  <c r="U435" i="1" s="1"/>
  <c r="AW435" i="1"/>
  <c r="Q450" i="1"/>
  <c r="U450" i="1" s="1"/>
  <c r="AY450" i="1" s="1"/>
  <c r="AW450" i="1"/>
  <c r="Q271" i="1"/>
  <c r="AW271" i="1"/>
  <c r="Q156" i="1"/>
  <c r="AW156" i="1"/>
  <c r="Q127" i="1"/>
  <c r="AW127" i="1"/>
  <c r="Q453" i="1"/>
  <c r="AW453" i="1"/>
  <c r="Q175" i="1"/>
  <c r="AW175" i="1"/>
  <c r="Q107" i="1"/>
  <c r="AW107" i="1"/>
  <c r="Q249" i="1"/>
  <c r="U249" i="1" s="1"/>
  <c r="AW249" i="1"/>
  <c r="Q397" i="1"/>
  <c r="U397" i="1" s="1"/>
  <c r="AY397" i="1" s="1"/>
  <c r="AW397" i="1"/>
  <c r="Q202" i="1"/>
  <c r="U202" i="1" s="1"/>
  <c r="AW202" i="1"/>
  <c r="Q273" i="1"/>
  <c r="AW273" i="1"/>
  <c r="Q145" i="1"/>
  <c r="AW145" i="1"/>
  <c r="Q336" i="1"/>
  <c r="U336" i="1" s="1"/>
  <c r="AW336" i="1"/>
  <c r="Q469" i="1"/>
  <c r="AW469" i="1"/>
  <c r="Q29" i="1"/>
  <c r="U29" i="1" s="1"/>
  <c r="AW29" i="1"/>
  <c r="Q50" i="1"/>
  <c r="U50" i="1" s="1"/>
  <c r="AW50" i="1"/>
  <c r="Q217" i="1"/>
  <c r="AW217" i="1"/>
  <c r="Q389" i="1"/>
  <c r="AW389" i="1"/>
  <c r="Q298" i="1"/>
  <c r="AW298" i="1"/>
  <c r="Q73" i="1"/>
  <c r="U73" i="1" s="1"/>
  <c r="AW73" i="1"/>
  <c r="Q184" i="1"/>
  <c r="U184" i="1" s="1"/>
  <c r="AW184" i="1"/>
  <c r="Q11" i="1"/>
  <c r="AW11" i="1"/>
  <c r="Q141" i="1"/>
  <c r="U141" i="1" s="1"/>
  <c r="AW141" i="1"/>
  <c r="Q40" i="1"/>
  <c r="U40" i="1" s="1"/>
  <c r="AW40" i="1"/>
  <c r="Q478" i="1"/>
  <c r="U478" i="1" s="1"/>
  <c r="AW478" i="1"/>
  <c r="Q20" i="1"/>
  <c r="AW20" i="1"/>
  <c r="Q440" i="1"/>
  <c r="AW440" i="1"/>
  <c r="Q121" i="1"/>
  <c r="AW121" i="1"/>
  <c r="Q81" i="1"/>
  <c r="U81" i="1" s="1"/>
  <c r="AW81" i="1"/>
  <c r="Q161" i="1"/>
  <c r="AW161" i="1"/>
  <c r="Q337" i="1"/>
  <c r="U337" i="1" s="1"/>
  <c r="AW337" i="1"/>
  <c r="Q328" i="1"/>
  <c r="U328" i="1" s="1"/>
  <c r="AW328" i="1"/>
  <c r="Q369" i="1"/>
  <c r="U369" i="1" s="1"/>
  <c r="AW369" i="1"/>
  <c r="Q386" i="1"/>
  <c r="U386" i="1" s="1"/>
  <c r="AW386" i="1"/>
  <c r="Q443" i="1"/>
  <c r="U443" i="1" s="1"/>
  <c r="AW443" i="1"/>
  <c r="Q252" i="1"/>
  <c r="U252" i="1" s="1"/>
  <c r="AW252" i="1"/>
  <c r="Q351" i="1"/>
  <c r="AW351" i="1"/>
  <c r="Q481" i="1"/>
  <c r="AW481" i="1"/>
  <c r="Q131" i="1"/>
  <c r="U131" i="1" s="1"/>
  <c r="AY131" i="1" s="1"/>
  <c r="AW131" i="1"/>
  <c r="Q234" i="1"/>
  <c r="U234" i="1" s="1"/>
  <c r="AW234" i="1"/>
  <c r="Q224" i="1"/>
  <c r="U224" i="1" s="1"/>
  <c r="AW224" i="1"/>
  <c r="Q220" i="1"/>
  <c r="U220" i="1" s="1"/>
  <c r="AY220" i="1" s="1"/>
  <c r="AW220" i="1"/>
  <c r="Q488" i="1"/>
  <c r="AW488" i="1"/>
  <c r="Q473" i="1"/>
  <c r="AW473" i="1"/>
  <c r="Q256" i="1"/>
  <c r="U256" i="1" s="1"/>
  <c r="AW256" i="1"/>
  <c r="Q223" i="1"/>
  <c r="U223" i="1" s="1"/>
  <c r="AY223" i="1" s="1"/>
  <c r="AW223" i="1"/>
  <c r="Q445" i="1"/>
  <c r="U445" i="1" s="1"/>
  <c r="AW445" i="1"/>
  <c r="Q348" i="1"/>
  <c r="AW348" i="1"/>
  <c r="Q37" i="1"/>
  <c r="U37" i="1" s="1"/>
  <c r="AW37" i="1"/>
  <c r="Q159" i="1"/>
  <c r="AW159" i="1"/>
  <c r="Q8" i="1"/>
  <c r="U8" i="1" s="1"/>
  <c r="AW8" i="1"/>
  <c r="Q54" i="1"/>
  <c r="AW54" i="1"/>
  <c r="Q99" i="1"/>
  <c r="U99" i="1" s="1"/>
  <c r="AW99" i="1"/>
  <c r="Q139" i="1"/>
  <c r="U139" i="1" s="1"/>
  <c r="AW139" i="1"/>
  <c r="Q158" i="1"/>
  <c r="AW158" i="1"/>
  <c r="Q166" i="1"/>
  <c r="AW166" i="1"/>
  <c r="Q185" i="1"/>
  <c r="AW185" i="1"/>
  <c r="Q241" i="1"/>
  <c r="AW241" i="1"/>
  <c r="Q225" i="1"/>
  <c r="AW225" i="1"/>
  <c r="Q286" i="1"/>
  <c r="AW286" i="1"/>
  <c r="Q359" i="1"/>
  <c r="AW359" i="1"/>
  <c r="Q446" i="1"/>
  <c r="AW446" i="1"/>
  <c r="Q36" i="1"/>
  <c r="U36" i="1" s="1"/>
  <c r="AY36" i="1" s="1"/>
  <c r="AW36" i="1"/>
  <c r="Q101" i="1"/>
  <c r="AW101" i="1"/>
  <c r="Q16" i="1"/>
  <c r="U16" i="1" s="1"/>
  <c r="AW16" i="1"/>
  <c r="Q100" i="1"/>
  <c r="U100" i="1" s="1"/>
  <c r="AW100" i="1"/>
  <c r="Q248" i="1"/>
  <c r="AW248" i="1"/>
  <c r="Q345" i="1"/>
  <c r="U345" i="1" s="1"/>
  <c r="AW345" i="1"/>
  <c r="Q245" i="1"/>
  <c r="U245" i="1" s="1"/>
  <c r="AW245" i="1"/>
  <c r="Q310" i="1"/>
  <c r="AW310" i="1"/>
  <c r="Q401" i="1"/>
  <c r="U401" i="1" s="1"/>
  <c r="AW401" i="1"/>
  <c r="Q486" i="1"/>
  <c r="U486" i="1" s="1"/>
  <c r="AW486" i="1"/>
  <c r="Q428" i="1"/>
  <c r="U428" i="1" s="1"/>
  <c r="AW428" i="1"/>
  <c r="Q311" i="1"/>
  <c r="AW311" i="1"/>
  <c r="Q394" i="1"/>
  <c r="U394" i="1" s="1"/>
  <c r="AW394" i="1"/>
  <c r="Q380" i="1"/>
  <c r="U380" i="1" s="1"/>
  <c r="AW380" i="1"/>
  <c r="Q400" i="1"/>
  <c r="U400" i="1" s="1"/>
  <c r="AW400" i="1"/>
  <c r="Q462" i="1"/>
  <c r="U462" i="1" s="1"/>
  <c r="AY462" i="1" s="1"/>
  <c r="AW462" i="1"/>
  <c r="Q494" i="1"/>
  <c r="U494" i="1" s="1"/>
  <c r="AW494" i="1"/>
  <c r="Q458" i="1"/>
  <c r="U458" i="1" s="1"/>
  <c r="AW458" i="1"/>
  <c r="Q408" i="1"/>
  <c r="U408" i="1" s="1"/>
  <c r="AW408" i="1"/>
  <c r="Q151" i="1"/>
  <c r="U151" i="1" s="1"/>
  <c r="AW151" i="1"/>
  <c r="Q14" i="1"/>
  <c r="U14" i="1" s="1"/>
  <c r="AW14" i="1"/>
  <c r="Q85" i="1"/>
  <c r="U85" i="1" s="1"/>
  <c r="AW85" i="1"/>
  <c r="Q194" i="1"/>
  <c r="U194" i="1" s="1"/>
  <c r="AW194" i="1"/>
  <c r="Q65" i="1"/>
  <c r="AW65" i="1"/>
  <c r="Q230" i="1"/>
  <c r="U230" i="1" s="1"/>
  <c r="AW230" i="1"/>
  <c r="Q15" i="1"/>
  <c r="U15" i="1" s="1"/>
  <c r="AW15" i="1"/>
  <c r="Q112" i="1"/>
  <c r="U112" i="1" s="1"/>
  <c r="AW112" i="1"/>
  <c r="Q477" i="1"/>
  <c r="AW477" i="1"/>
  <c r="Q276" i="1"/>
  <c r="U276" i="1" s="1"/>
  <c r="AW276" i="1"/>
  <c r="Q313" i="1"/>
  <c r="U313" i="1" s="1"/>
  <c r="AW313" i="1"/>
  <c r="Q404" i="1"/>
  <c r="U404" i="1" s="1"/>
  <c r="AW404" i="1"/>
  <c r="Q467" i="1"/>
  <c r="AW467" i="1"/>
  <c r="Q427" i="1"/>
  <c r="U427" i="1" s="1"/>
  <c r="AY427" i="1" s="1"/>
  <c r="AW427" i="1"/>
  <c r="Q80" i="1"/>
  <c r="AW80" i="1"/>
  <c r="Q319" i="1"/>
  <c r="U319" i="1" s="1"/>
  <c r="AW319" i="1"/>
  <c r="Q464" i="1"/>
  <c r="AW464" i="1"/>
  <c r="Q353" i="1"/>
  <c r="U353" i="1" s="1"/>
  <c r="AY353" i="1" s="1"/>
  <c r="AW353" i="1"/>
  <c r="Q430" i="1"/>
  <c r="U430" i="1" s="1"/>
  <c r="AW430" i="1"/>
  <c r="Q496" i="1"/>
  <c r="U496" i="1" s="1"/>
  <c r="AW496" i="1"/>
  <c r="Q111" i="1"/>
  <c r="U111" i="1" s="1"/>
  <c r="AY111" i="1" s="1"/>
  <c r="AW111" i="1"/>
  <c r="Q231" i="1"/>
  <c r="U231" i="1" s="1"/>
  <c r="AY231" i="1" s="1"/>
  <c r="AW231" i="1"/>
  <c r="Q317" i="1"/>
  <c r="U317" i="1" s="1"/>
  <c r="AW317" i="1"/>
  <c r="Q222" i="1"/>
  <c r="U222" i="1" s="1"/>
  <c r="AW222" i="1"/>
  <c r="Q120" i="1"/>
  <c r="U120" i="1" s="1"/>
  <c r="AW120" i="1"/>
  <c r="Q22" i="1"/>
  <c r="U22" i="1" s="1"/>
  <c r="AW22" i="1"/>
  <c r="Q278" i="1"/>
  <c r="AW278" i="1"/>
  <c r="Q232" i="1"/>
  <c r="U232" i="1" s="1"/>
  <c r="AW232" i="1"/>
  <c r="Q449" i="1"/>
  <c r="AW449" i="1"/>
  <c r="Q448" i="1"/>
  <c r="AW448" i="1"/>
  <c r="Q483" i="1"/>
  <c r="U483" i="1" s="1"/>
  <c r="AW483" i="1"/>
  <c r="Q178" i="1"/>
  <c r="U178" i="1" s="1"/>
  <c r="AW178" i="1"/>
  <c r="Q160" i="1"/>
  <c r="U160" i="1" s="1"/>
  <c r="AW160" i="1"/>
  <c r="Q148" i="1"/>
  <c r="AW148" i="1"/>
  <c r="Q219" i="1"/>
  <c r="AW219" i="1"/>
  <c r="Q338" i="1"/>
  <c r="U338" i="1" s="1"/>
  <c r="AW338" i="1"/>
  <c r="Q461" i="1"/>
  <c r="AW461" i="1"/>
  <c r="Q204" i="1"/>
  <c r="AW204" i="1"/>
  <c r="Q35" i="1"/>
  <c r="U35" i="1" s="1"/>
  <c r="AW35" i="1"/>
  <c r="Q33" i="1"/>
  <c r="U33" i="1" s="1"/>
  <c r="AW33" i="1"/>
  <c r="Q251" i="1"/>
  <c r="AW251" i="1"/>
  <c r="Q282" i="1"/>
  <c r="AW282" i="1"/>
  <c r="Q96" i="1"/>
  <c r="U96" i="1" s="1"/>
  <c r="AW96" i="1"/>
  <c r="Q229" i="1"/>
  <c r="U229" i="1" s="1"/>
  <c r="AW229" i="1"/>
  <c r="Q399" i="1"/>
  <c r="U399" i="1" s="1"/>
  <c r="AY399" i="1" s="1"/>
  <c r="AW399" i="1"/>
  <c r="Q452" i="1"/>
  <c r="AW452" i="1"/>
  <c r="Q13" i="1"/>
  <c r="U13" i="1" s="1"/>
  <c r="AW13" i="1"/>
  <c r="Q455" i="1"/>
  <c r="U455" i="1" s="1"/>
  <c r="AW455" i="1"/>
  <c r="Q98" i="1"/>
  <c r="AW98" i="1"/>
  <c r="Q293" i="1"/>
  <c r="AW293" i="1"/>
  <c r="Q10" i="1"/>
  <c r="U10" i="1" s="1"/>
  <c r="AW10" i="1"/>
  <c r="Q25" i="1"/>
  <c r="AW25" i="1"/>
  <c r="Q70" i="1"/>
  <c r="AW70" i="1"/>
  <c r="Q110" i="1"/>
  <c r="AW110" i="1"/>
  <c r="Q163" i="1"/>
  <c r="U163" i="1" s="1"/>
  <c r="AW163" i="1"/>
  <c r="Q164" i="1"/>
  <c r="AW164" i="1"/>
  <c r="Q113" i="1"/>
  <c r="AW113" i="1"/>
  <c r="Q168" i="1"/>
  <c r="U168" i="1" s="1"/>
  <c r="AW168" i="1"/>
  <c r="Q209" i="1"/>
  <c r="U209" i="1" s="1"/>
  <c r="AW209" i="1"/>
  <c r="Q193" i="1"/>
  <c r="AW193" i="1"/>
  <c r="Q265" i="1"/>
  <c r="U265" i="1" s="1"/>
  <c r="AW265" i="1"/>
  <c r="Q201" i="1"/>
  <c r="AW201" i="1"/>
  <c r="Q398" i="1"/>
  <c r="U398" i="1" s="1"/>
  <c r="AW398" i="1"/>
  <c r="Q381" i="1"/>
  <c r="AW381" i="1"/>
  <c r="Q410" i="1"/>
  <c r="AW410" i="1"/>
  <c r="Q48" i="1"/>
  <c r="AW48" i="1"/>
  <c r="Q104" i="1"/>
  <c r="U104" i="1" s="1"/>
  <c r="AW104" i="1"/>
  <c r="Q106" i="1"/>
  <c r="AW106" i="1"/>
  <c r="Q115" i="1"/>
  <c r="U115" i="1" s="1"/>
  <c r="AW115" i="1"/>
  <c r="Q264" i="1"/>
  <c r="AW264" i="1"/>
  <c r="Q122" i="1"/>
  <c r="U122" i="1" s="1"/>
  <c r="AW122" i="1"/>
  <c r="Q76" i="1"/>
  <c r="AW76" i="1"/>
  <c r="Q165" i="1"/>
  <c r="AW165" i="1"/>
  <c r="Q212" i="1"/>
  <c r="U212" i="1" s="1"/>
  <c r="AW212" i="1"/>
  <c r="Q354" i="1"/>
  <c r="U354" i="1" s="1"/>
  <c r="AW354" i="1"/>
  <c r="Q108" i="1"/>
  <c r="U108" i="1" s="1"/>
  <c r="AW108" i="1"/>
  <c r="Q198" i="1"/>
  <c r="U198" i="1" s="1"/>
  <c r="AW198" i="1"/>
  <c r="Q346" i="1"/>
  <c r="U346" i="1" s="1"/>
  <c r="AW346" i="1"/>
  <c r="Q170" i="1"/>
  <c r="U170" i="1" s="1"/>
  <c r="AW170" i="1"/>
  <c r="Q303" i="1"/>
  <c r="AW303" i="1"/>
  <c r="Q406" i="1"/>
  <c r="U406" i="1" s="1"/>
  <c r="AW406" i="1"/>
  <c r="Q403" i="1"/>
  <c r="U403" i="1" s="1"/>
  <c r="AY403" i="1" s="1"/>
  <c r="AW403" i="1"/>
  <c r="Q492" i="1"/>
  <c r="AW492" i="1"/>
  <c r="Q377" i="1"/>
  <c r="U377" i="1" s="1"/>
  <c r="AY377" i="1" s="1"/>
  <c r="AW377" i="1"/>
  <c r="Q454" i="1"/>
  <c r="U454" i="1" s="1"/>
  <c r="AY454" i="1" s="1"/>
  <c r="AW454" i="1"/>
  <c r="Q343" i="1"/>
  <c r="AW343" i="1"/>
  <c r="Q402" i="1"/>
  <c r="U402" i="1" s="1"/>
  <c r="AW402" i="1"/>
  <c r="Q457" i="1"/>
  <c r="AW457" i="1"/>
  <c r="Q263" i="1"/>
  <c r="AW263" i="1"/>
  <c r="Q258" i="1"/>
  <c r="U258" i="1" s="1"/>
  <c r="AW258" i="1"/>
  <c r="Q84" i="1"/>
  <c r="AW84" i="1"/>
  <c r="Q21" i="1"/>
  <c r="U21" i="1" s="1"/>
  <c r="AW21" i="1"/>
  <c r="Q210" i="1"/>
  <c r="U210" i="1" s="1"/>
  <c r="AW210" i="1"/>
  <c r="Q177" i="1"/>
  <c r="U177" i="1" s="1"/>
  <c r="AW177" i="1"/>
  <c r="Q240" i="1"/>
  <c r="U240" i="1" s="1"/>
  <c r="AW240" i="1"/>
  <c r="Q55" i="1"/>
  <c r="U55" i="1" s="1"/>
  <c r="AW55" i="1"/>
  <c r="Q117" i="1"/>
  <c r="U117" i="1" s="1"/>
  <c r="AY117" i="1" s="1"/>
  <c r="AW117" i="1"/>
  <c r="Q237" i="1"/>
  <c r="U237" i="1" s="1"/>
  <c r="AW237" i="1"/>
  <c r="Q489" i="1"/>
  <c r="AW489" i="1"/>
  <c r="Q277" i="1"/>
  <c r="AW277" i="1"/>
  <c r="Q347" i="1"/>
  <c r="U347" i="1" s="1"/>
  <c r="AW347" i="1"/>
  <c r="Q357" i="1"/>
  <c r="U357" i="1" s="1"/>
  <c r="AW357" i="1"/>
  <c r="Q485" i="1"/>
  <c r="AW485" i="1"/>
  <c r="Q366" i="1"/>
  <c r="AW366" i="1"/>
  <c r="Q39" i="1"/>
  <c r="AW39" i="1"/>
  <c r="Q432" i="1"/>
  <c r="U432" i="1" s="1"/>
  <c r="AW432" i="1"/>
  <c r="Q72" i="1"/>
  <c r="AW72" i="1"/>
  <c r="Q325" i="1"/>
  <c r="U325" i="1" s="1"/>
  <c r="AW325" i="1"/>
  <c r="Q302" i="1"/>
  <c r="AW302" i="1"/>
  <c r="Q226" i="1"/>
  <c r="U226" i="1" s="1"/>
  <c r="AW226" i="1"/>
  <c r="Q173" i="1"/>
  <c r="U173" i="1" s="1"/>
  <c r="AW173" i="1"/>
  <c r="Q23" i="1"/>
  <c r="U23" i="1" s="1"/>
  <c r="AW23" i="1"/>
  <c r="Q279" i="1"/>
  <c r="U279" i="1" s="1"/>
  <c r="AW279" i="1"/>
  <c r="Q367" i="1"/>
  <c r="AW367" i="1"/>
  <c r="Q320" i="1"/>
  <c r="AW320" i="1"/>
  <c r="Q88" i="1"/>
  <c r="AW88" i="1"/>
  <c r="Q309" i="1"/>
  <c r="U309" i="1" s="1"/>
  <c r="AW309" i="1"/>
  <c r="Q260" i="1"/>
  <c r="U260" i="1" s="1"/>
  <c r="AW260" i="1"/>
  <c r="Q285" i="1"/>
  <c r="AW285" i="1"/>
  <c r="Q125" i="1"/>
  <c r="U125" i="1" s="1"/>
  <c r="AW125" i="1"/>
  <c r="Q482" i="1"/>
  <c r="U482" i="1" s="1"/>
  <c r="AY482" i="1" s="1"/>
  <c r="AW482" i="1"/>
  <c r="Q470" i="1"/>
  <c r="U470" i="1" s="1"/>
  <c r="AW470" i="1"/>
  <c r="Q468" i="1"/>
  <c r="AW468" i="1"/>
  <c r="Q28" i="1"/>
  <c r="AW28" i="1"/>
  <c r="Q140" i="1"/>
  <c r="AW140" i="1"/>
  <c r="Q213" i="1"/>
  <c r="U213" i="1" s="1"/>
  <c r="AW213" i="1"/>
  <c r="Q392" i="1"/>
  <c r="U392" i="1" s="1"/>
  <c r="AW392" i="1"/>
  <c r="Q384" i="1"/>
  <c r="U384" i="1" s="1"/>
  <c r="AW384" i="1"/>
  <c r="Q243" i="1"/>
  <c r="AW243" i="1"/>
  <c r="Q162" i="1"/>
  <c r="U162" i="1" s="1"/>
  <c r="AY162" i="1" s="1"/>
  <c r="AW162" i="1"/>
  <c r="Q288" i="1"/>
  <c r="AW288" i="1"/>
  <c r="Q371" i="1"/>
  <c r="U371" i="1" s="1"/>
  <c r="AW371" i="1"/>
  <c r="Q9" i="1"/>
  <c r="U9" i="1" s="1"/>
  <c r="AY9" i="1" s="1"/>
  <c r="AW9" i="1"/>
  <c r="Q44" i="1"/>
  <c r="AW44" i="1"/>
  <c r="Q199" i="1"/>
  <c r="AW199" i="1"/>
  <c r="Q189" i="1"/>
  <c r="AW189" i="1"/>
  <c r="Q211" i="1"/>
  <c r="AW211" i="1"/>
  <c r="Q304" i="1"/>
  <c r="AW304" i="1"/>
  <c r="Q352" i="1"/>
  <c r="U352" i="1" s="1"/>
  <c r="AW352" i="1"/>
  <c r="Q476" i="1"/>
  <c r="AW476" i="1"/>
  <c r="Q418" i="1"/>
  <c r="U418" i="1" s="1"/>
  <c r="AW418" i="1"/>
  <c r="Q147" i="1"/>
  <c r="U147" i="1" s="1"/>
  <c r="AW147" i="1"/>
  <c r="Q6" i="1"/>
  <c r="U6" i="1" s="1"/>
  <c r="AW6" i="1"/>
  <c r="Q27" i="1"/>
  <c r="U27" i="1" s="1"/>
  <c r="AW27" i="1"/>
  <c r="Q60" i="1"/>
  <c r="U60" i="1" s="1"/>
  <c r="AY60" i="1" s="1"/>
  <c r="AW60" i="1"/>
  <c r="Q74" i="1"/>
  <c r="U74" i="1" s="1"/>
  <c r="AW74" i="1"/>
  <c r="Q103" i="1"/>
  <c r="U103" i="1" s="1"/>
  <c r="AY103" i="1" s="1"/>
  <c r="AW103" i="1"/>
  <c r="Q333" i="1"/>
  <c r="AW333" i="1"/>
  <c r="Q326" i="1"/>
  <c r="AW326" i="1"/>
  <c r="Q497" i="1"/>
  <c r="U497" i="1" s="1"/>
  <c r="AW497" i="1"/>
  <c r="Q18" i="1"/>
  <c r="U18" i="1" s="1"/>
  <c r="AW18" i="1"/>
  <c r="Q91" i="1"/>
  <c r="AW91" i="1"/>
  <c r="Q57" i="1"/>
  <c r="U57" i="1" s="1"/>
  <c r="AY57" i="1" s="1"/>
  <c r="AW57" i="1"/>
  <c r="Q153" i="1"/>
  <c r="U153" i="1" s="1"/>
  <c r="AW153" i="1"/>
  <c r="Q119" i="1"/>
  <c r="AW119" i="1"/>
  <c r="Q93" i="1"/>
  <c r="AW93" i="1"/>
  <c r="Q182" i="1"/>
  <c r="U182" i="1" s="1"/>
  <c r="AW182" i="1"/>
  <c r="Q274" i="1"/>
  <c r="U274" i="1" s="1"/>
  <c r="AY274" i="1" s="1"/>
  <c r="AW274" i="1"/>
  <c r="Q315" i="1"/>
  <c r="AW315" i="1"/>
  <c r="Q382" i="1"/>
  <c r="AW382" i="1"/>
  <c r="Q59" i="1"/>
  <c r="AW59" i="1"/>
  <c r="Q116" i="1"/>
  <c r="U116" i="1" s="1"/>
  <c r="AW116" i="1"/>
  <c r="Q118" i="1"/>
  <c r="U118" i="1" s="1"/>
  <c r="AW118" i="1"/>
  <c r="Q238" i="1"/>
  <c r="U238" i="1" s="1"/>
  <c r="AW238" i="1"/>
  <c r="Q383" i="1"/>
  <c r="AW383" i="1"/>
  <c r="Q361" i="1"/>
  <c r="U361" i="1" s="1"/>
  <c r="V361" i="1" s="1"/>
  <c r="AW361" i="1"/>
  <c r="Q475" i="1"/>
  <c r="U475" i="1" s="1"/>
  <c r="AW475" i="1"/>
  <c r="Q438" i="1"/>
  <c r="U438" i="1" s="1"/>
  <c r="AW438" i="1"/>
  <c r="Q83" i="1"/>
  <c r="U83" i="1" s="1"/>
  <c r="AW83" i="1"/>
  <c r="Q47" i="1"/>
  <c r="U47" i="1" s="1"/>
  <c r="AW47" i="1"/>
  <c r="Q301" i="1"/>
  <c r="AW301" i="1"/>
  <c r="Q356" i="1"/>
  <c r="U356" i="1" s="1"/>
  <c r="AW356" i="1"/>
  <c r="Q75" i="1"/>
  <c r="U75" i="1" s="1"/>
  <c r="AW75" i="1"/>
  <c r="Q296" i="1"/>
  <c r="AW296" i="1"/>
  <c r="Q275" i="1"/>
  <c r="U275" i="1" s="1"/>
  <c r="AW275" i="1"/>
  <c r="Q414" i="1"/>
  <c r="U414" i="1" s="1"/>
  <c r="AW414" i="1"/>
  <c r="Q205" i="1"/>
  <c r="AW205" i="1"/>
  <c r="Q447" i="1"/>
  <c r="U447" i="1" s="1"/>
  <c r="AW447" i="1"/>
  <c r="Q126" i="1"/>
  <c r="U126" i="1" s="1"/>
  <c r="AW126" i="1"/>
  <c r="Q146" i="1"/>
  <c r="U146" i="1" s="1"/>
  <c r="AW146" i="1"/>
  <c r="Q390" i="1"/>
  <c r="U390" i="1" s="1"/>
  <c r="AW390" i="1"/>
  <c r="Q52" i="1"/>
  <c r="U52" i="1" s="1"/>
  <c r="AW52" i="1"/>
  <c r="Q95" i="1"/>
  <c r="U95" i="1" s="1"/>
  <c r="AY95" i="1" s="1"/>
  <c r="AW95" i="1"/>
  <c r="Q169" i="1"/>
  <c r="AW169" i="1"/>
  <c r="Q197" i="1"/>
  <c r="AW197" i="1"/>
  <c r="Q261" i="1"/>
  <c r="AW261" i="1"/>
  <c r="Q290" i="1"/>
  <c r="AW290" i="1"/>
  <c r="Q349" i="1"/>
  <c r="AW349" i="1"/>
  <c r="Q51" i="1"/>
  <c r="AW51" i="1"/>
  <c r="Q123" i="1"/>
  <c r="U123" i="1" s="1"/>
  <c r="AW123" i="1"/>
  <c r="Q214" i="1"/>
  <c r="U214" i="1" s="1"/>
  <c r="AW214" i="1"/>
  <c r="Q364" i="1"/>
  <c r="U364" i="1" s="1"/>
  <c r="AW364" i="1"/>
  <c r="Q334" i="1"/>
  <c r="U334" i="1" s="1"/>
  <c r="AY334" i="1" s="1"/>
  <c r="AW334" i="1"/>
  <c r="Q236" i="1"/>
  <c r="U236" i="1" s="1"/>
  <c r="AY236" i="1" s="1"/>
  <c r="AW236" i="1"/>
  <c r="Q495" i="1"/>
  <c r="U495" i="1" s="1"/>
  <c r="AY495" i="1" s="1"/>
  <c r="AW495" i="1"/>
  <c r="Q420" i="1"/>
  <c r="U420" i="1" s="1"/>
  <c r="AW420" i="1"/>
  <c r="Q474" i="1"/>
  <c r="AW474" i="1"/>
  <c r="Q379" i="1"/>
  <c r="U379" i="1" s="1"/>
  <c r="AY379" i="1" s="1"/>
  <c r="AW379" i="1"/>
  <c r="Q269" i="1"/>
  <c r="U269" i="1" s="1"/>
  <c r="AW269" i="1"/>
  <c r="Q167" i="1"/>
  <c r="U167" i="1" s="1"/>
  <c r="AW167" i="1"/>
  <c r="Q92" i="1"/>
  <c r="U92" i="1" s="1"/>
  <c r="AW92" i="1"/>
  <c r="Q188" i="1"/>
  <c r="U188" i="1" s="1"/>
  <c r="AW188" i="1"/>
  <c r="Q280" i="1"/>
  <c r="U280" i="1" s="1"/>
  <c r="AW280" i="1"/>
  <c r="Q490" i="1"/>
  <c r="U490" i="1" s="1"/>
  <c r="AW490" i="1"/>
  <c r="Q411" i="1"/>
  <c r="U411" i="1" s="1"/>
  <c r="AW411" i="1"/>
  <c r="Q407" i="1"/>
  <c r="U407" i="1" s="1"/>
  <c r="AY407" i="1" s="1"/>
  <c r="AW407" i="1"/>
  <c r="Q396" i="1"/>
  <c r="U396" i="1" s="1"/>
  <c r="AW396" i="1"/>
  <c r="Q451" i="1"/>
  <c r="U451" i="1" s="1"/>
  <c r="AW451" i="1"/>
  <c r="Q395" i="1"/>
  <c r="U395" i="1" s="1"/>
  <c r="AW395" i="1"/>
  <c r="Q228" i="1"/>
  <c r="U228" i="1" s="1"/>
  <c r="AY228" i="1" s="1"/>
  <c r="AW228" i="1"/>
  <c r="Q306" i="1"/>
  <c r="U306" i="1" s="1"/>
  <c r="AW306" i="1"/>
  <c r="Q368" i="1"/>
  <c r="U368" i="1" s="1"/>
  <c r="AY368" i="1" s="1"/>
  <c r="AW368" i="1"/>
  <c r="Q38" i="1"/>
  <c r="U38" i="1" s="1"/>
  <c r="AW38" i="1"/>
  <c r="Q42" i="1"/>
  <c r="U42" i="1" s="1"/>
  <c r="AW42" i="1"/>
  <c r="Q78" i="1"/>
  <c r="U78" i="1" s="1"/>
  <c r="AW78" i="1"/>
  <c r="Q267" i="1"/>
  <c r="AW267" i="1"/>
  <c r="Q253" i="1"/>
  <c r="U253" i="1" s="1"/>
  <c r="AY253" i="1" s="1"/>
  <c r="AW253" i="1"/>
  <c r="Q283" i="1"/>
  <c r="AW283" i="1"/>
  <c r="Q307" i="1"/>
  <c r="U307" i="1" s="1"/>
  <c r="AW307" i="1"/>
  <c r="Q375" i="1"/>
  <c r="AW375" i="1"/>
  <c r="Q415" i="1"/>
  <c r="U415" i="1" s="1"/>
  <c r="AY415" i="1" s="1"/>
  <c r="AW415" i="1"/>
  <c r="Q444" i="1"/>
  <c r="AW444" i="1"/>
  <c r="Q409" i="1"/>
  <c r="AW409" i="1"/>
  <c r="Q19" i="1"/>
  <c r="U19" i="1" s="1"/>
  <c r="AW19" i="1"/>
  <c r="Q97" i="1"/>
  <c r="AW97" i="1"/>
  <c r="Q71" i="1"/>
  <c r="AW71" i="1"/>
  <c r="Q132" i="1"/>
  <c r="U132" i="1" s="1"/>
  <c r="AW132" i="1"/>
  <c r="Q183" i="1"/>
  <c r="AW183" i="1"/>
  <c r="Q200" i="1"/>
  <c r="U200" i="1" s="1"/>
  <c r="AW200" i="1"/>
  <c r="Q246" i="1"/>
  <c r="U246" i="1" s="1"/>
  <c r="AW246" i="1"/>
  <c r="Q207" i="1"/>
  <c r="U207" i="1" s="1"/>
  <c r="AW207" i="1"/>
  <c r="Q308" i="1"/>
  <c r="U308" i="1" s="1"/>
  <c r="AW308" i="1"/>
  <c r="Q255" i="1"/>
  <c r="U255" i="1" s="1"/>
  <c r="AY255" i="1" s="1"/>
  <c r="AW255" i="1"/>
  <c r="Q135" i="1"/>
  <c r="U135" i="1" s="1"/>
  <c r="AW135" i="1"/>
  <c r="Q239" i="1"/>
  <c r="U239" i="1" s="1"/>
  <c r="AY239" i="1" s="1"/>
  <c r="AW239" i="1"/>
  <c r="Q176" i="1"/>
  <c r="AW176" i="1"/>
  <c r="Q456" i="1"/>
  <c r="AW456" i="1"/>
  <c r="Q422" i="1"/>
  <c r="U422" i="1" s="1"/>
  <c r="AY422" i="1" s="1"/>
  <c r="AW422" i="1"/>
  <c r="Q503" i="1"/>
  <c r="U503" i="1" s="1"/>
  <c r="AW503" i="1"/>
  <c r="Q350" i="1"/>
  <c r="AW350" i="1"/>
  <c r="Q393" i="1"/>
  <c r="U393" i="1" s="1"/>
  <c r="AW393" i="1"/>
  <c r="Q322" i="1"/>
  <c r="AW322" i="1"/>
  <c r="Q297" i="1"/>
  <c r="AW297" i="1"/>
  <c r="Q423" i="1"/>
  <c r="U423" i="1" s="1"/>
  <c r="AW423" i="1"/>
  <c r="Q480" i="1"/>
  <c r="AW480" i="1"/>
  <c r="Q266" i="1"/>
  <c r="U266" i="1" s="1"/>
  <c r="AW266" i="1"/>
  <c r="Q63" i="1"/>
  <c r="U63" i="1" s="1"/>
  <c r="AW63" i="1"/>
  <c r="Q172" i="1"/>
  <c r="U172" i="1" s="1"/>
  <c r="AW172" i="1"/>
  <c r="Q30" i="1"/>
  <c r="U30" i="1" s="1"/>
  <c r="AW30" i="1"/>
  <c r="Q124" i="1"/>
  <c r="U124" i="1" s="1"/>
  <c r="AY124" i="1" s="1"/>
  <c r="AW124" i="1"/>
  <c r="Q114" i="1"/>
  <c r="U114" i="1" s="1"/>
  <c r="AW114" i="1"/>
  <c r="Q195" i="1"/>
  <c r="AW195" i="1"/>
  <c r="Q284" i="1"/>
  <c r="U284" i="1" s="1"/>
  <c r="AW284" i="1"/>
  <c r="Q196" i="1"/>
  <c r="U196" i="1" s="1"/>
  <c r="AW196" i="1"/>
  <c r="Q287" i="1"/>
  <c r="AW287" i="1"/>
  <c r="Q501" i="1"/>
  <c r="AW501" i="1"/>
  <c r="Q327" i="1"/>
  <c r="AW327" i="1"/>
  <c r="Q479" i="1"/>
  <c r="U479" i="1" s="1"/>
  <c r="AW479" i="1"/>
  <c r="Q471" i="1"/>
  <c r="U471" i="1" s="1"/>
  <c r="AW471" i="1"/>
  <c r="Q339" i="1"/>
  <c r="U339" i="1" s="1"/>
  <c r="AW339" i="1"/>
  <c r="Q335" i="1"/>
  <c r="U335" i="1" s="1"/>
  <c r="AY335" i="1" s="1"/>
  <c r="AW335" i="1"/>
  <c r="Q362" i="1"/>
  <c r="U362" i="1" s="1"/>
  <c r="AW362" i="1"/>
  <c r="Q413" i="1"/>
  <c r="U413" i="1" s="1"/>
  <c r="AY413" i="1" s="1"/>
  <c r="AW413" i="1"/>
  <c r="Q463" i="1"/>
  <c r="U463" i="1" s="1"/>
  <c r="AW463" i="1"/>
  <c r="Q372" i="1"/>
  <c r="U372" i="1" s="1"/>
  <c r="AY372" i="1" s="1"/>
  <c r="AW372" i="1"/>
  <c r="Q171" i="1"/>
  <c r="U171" i="1" s="1"/>
  <c r="AY171" i="1" s="1"/>
  <c r="AW171" i="1"/>
  <c r="Q244" i="1"/>
  <c r="U244" i="1" s="1"/>
  <c r="AW244" i="1"/>
  <c r="Q429" i="1"/>
  <c r="U429" i="1" s="1"/>
  <c r="AY429" i="1" s="1"/>
  <c r="AW429" i="1"/>
  <c r="Q323" i="1"/>
  <c r="U323" i="1" s="1"/>
  <c r="AW323" i="1"/>
  <c r="Q45" i="1"/>
  <c r="AW45" i="1"/>
  <c r="Q344" i="1"/>
  <c r="U344" i="1" s="1"/>
  <c r="AY344" i="1" s="1"/>
  <c r="AW344" i="1"/>
  <c r="Q69" i="1"/>
  <c r="U69" i="1" s="1"/>
  <c r="AW69" i="1"/>
  <c r="Q128" i="1"/>
  <c r="U128" i="1" s="1"/>
  <c r="AW128" i="1"/>
  <c r="Q360" i="1"/>
  <c r="U360" i="1" s="1"/>
  <c r="AY360" i="1" s="1"/>
  <c r="AW360" i="1"/>
  <c r="Q419" i="1"/>
  <c r="U419" i="1" s="1"/>
  <c r="AY419" i="1" s="1"/>
  <c r="AW419" i="1"/>
  <c r="Q90" i="1"/>
  <c r="U90" i="1" s="1"/>
  <c r="AW90" i="1"/>
  <c r="Q294" i="1"/>
  <c r="AW294" i="1"/>
  <c r="Q295" i="1"/>
  <c r="AW295" i="1"/>
  <c r="Q439" i="1"/>
  <c r="U439" i="1" s="1"/>
  <c r="AW439" i="1"/>
  <c r="Q43" i="1"/>
  <c r="AW43" i="1"/>
  <c r="Q324" i="1"/>
  <c r="U324" i="1" s="1"/>
  <c r="AY324" i="1" s="1"/>
  <c r="AW324" i="1"/>
  <c r="Q268" i="1"/>
  <c r="U268" i="1" s="1"/>
  <c r="AY268" i="1" s="1"/>
  <c r="AW268" i="1"/>
  <c r="Q64" i="1"/>
  <c r="AW64" i="1"/>
  <c r="Q66" i="1"/>
  <c r="U66" i="1" s="1"/>
  <c r="AW66" i="1"/>
  <c r="Q82" i="1"/>
  <c r="U82" i="1" s="1"/>
  <c r="AW82" i="1"/>
  <c r="Q62" i="1"/>
  <c r="AW62" i="1"/>
  <c r="Q94" i="1"/>
  <c r="U94" i="1" s="1"/>
  <c r="AY94" i="1" s="1"/>
  <c r="AW94" i="1"/>
  <c r="Q149" i="1"/>
  <c r="AW149" i="1"/>
  <c r="Q181" i="1"/>
  <c r="AW181" i="1"/>
  <c r="Q191" i="1"/>
  <c r="AW191" i="1"/>
  <c r="Q257" i="1"/>
  <c r="U257" i="1" s="1"/>
  <c r="AW257" i="1"/>
  <c r="Q391" i="1"/>
  <c r="U391" i="1" s="1"/>
  <c r="AY391" i="1" s="1"/>
  <c r="AW391" i="1"/>
  <c r="Q425" i="1"/>
  <c r="AW425" i="1"/>
  <c r="Q437" i="1"/>
  <c r="U437" i="1" s="1"/>
  <c r="AY437" i="1" s="1"/>
  <c r="AW437" i="1"/>
  <c r="Q505" i="1"/>
  <c r="U505" i="1" s="1"/>
  <c r="AY505" i="1" s="1"/>
  <c r="AW505" i="1"/>
  <c r="Q499" i="1"/>
  <c r="U499" i="1" s="1"/>
  <c r="AW499" i="1"/>
  <c r="Q105" i="1"/>
  <c r="U105" i="1" s="1"/>
  <c r="AW105" i="1"/>
  <c r="Q79" i="1"/>
  <c r="AW79" i="1"/>
  <c r="Q192" i="1"/>
  <c r="U192" i="1" s="1"/>
  <c r="AW192" i="1"/>
  <c r="Q136" i="1"/>
  <c r="AW136" i="1"/>
  <c r="Q187" i="1"/>
  <c r="AW187" i="1"/>
  <c r="Q216" i="1"/>
  <c r="U216" i="1" s="1"/>
  <c r="AW216" i="1"/>
  <c r="Q152" i="1"/>
  <c r="U152" i="1" s="1"/>
  <c r="AW152" i="1"/>
  <c r="Q179" i="1"/>
  <c r="AW179" i="1"/>
  <c r="Q259" i="1"/>
  <c r="AW259" i="1"/>
  <c r="Q143" i="1"/>
  <c r="U143" i="1" s="1"/>
  <c r="AY143" i="1" s="1"/>
  <c r="AW143" i="1"/>
  <c r="Q242" i="1"/>
  <c r="U242" i="1" s="1"/>
  <c r="AW242" i="1"/>
  <c r="Q186" i="1"/>
  <c r="AW186" i="1"/>
  <c r="Q378" i="1"/>
  <c r="U378" i="1" s="1"/>
  <c r="AW378" i="1"/>
  <c r="Q466" i="1"/>
  <c r="U466" i="1" s="1"/>
  <c r="AW466" i="1"/>
  <c r="Q318" i="1"/>
  <c r="U318" i="1" s="1"/>
  <c r="AY318" i="1" s="1"/>
  <c r="AW318" i="1"/>
  <c r="Q370" i="1"/>
  <c r="U370" i="1" s="1"/>
  <c r="AY370" i="1" s="1"/>
  <c r="AW370" i="1"/>
  <c r="Q433" i="1"/>
  <c r="AW433" i="1"/>
  <c r="Q340" i="1"/>
  <c r="AW340" i="1"/>
  <c r="Q498" i="1"/>
  <c r="U498" i="1" s="1"/>
  <c r="AW498" i="1"/>
  <c r="Q421" i="1"/>
  <c r="U421" i="1" s="1"/>
  <c r="AW421" i="1"/>
  <c r="Q272" i="1"/>
  <c r="U272" i="1" s="1"/>
  <c r="AW272" i="1"/>
  <c r="Q129" i="1"/>
  <c r="AW129" i="1"/>
  <c r="Q235" i="1"/>
  <c r="AW235" i="1"/>
  <c r="Q206" i="1"/>
  <c r="AW206" i="1"/>
  <c r="Q299" i="1"/>
  <c r="AW299" i="1"/>
  <c r="Q31" i="1"/>
  <c r="U31" i="1" s="1"/>
  <c r="AW31" i="1"/>
  <c r="Q77" i="1"/>
  <c r="U77" i="1" s="1"/>
  <c r="AY77" i="1" s="1"/>
  <c r="AW77" i="1"/>
  <c r="Q137" i="1"/>
  <c r="U137" i="1" s="1"/>
  <c r="AW137" i="1"/>
  <c r="Q254" i="1"/>
  <c r="U254" i="1" s="1"/>
  <c r="AY254" i="1" s="1"/>
  <c r="AW254" i="1"/>
  <c r="Q305" i="1"/>
  <c r="AW305" i="1"/>
  <c r="Q355" i="1"/>
  <c r="U355" i="1" s="1"/>
  <c r="AY355" i="1" s="1"/>
  <c r="AW355" i="1"/>
  <c r="Q291" i="1"/>
  <c r="U291" i="1" s="1"/>
  <c r="AW291" i="1"/>
  <c r="Q332" i="1"/>
  <c r="AW332" i="1"/>
  <c r="Q491" i="1"/>
  <c r="U491" i="1" s="1"/>
  <c r="AW491" i="1"/>
  <c r="Q376" i="1"/>
  <c r="U376" i="1" s="1"/>
  <c r="AW376" i="1"/>
  <c r="Q424" i="1"/>
  <c r="U424" i="1" s="1"/>
  <c r="AW424" i="1"/>
  <c r="Q373" i="1"/>
  <c r="U373" i="1" s="1"/>
  <c r="AW373" i="1"/>
  <c r="Q417" i="1"/>
  <c r="U417" i="1" s="1"/>
  <c r="AW417" i="1"/>
  <c r="Q157" i="1"/>
  <c r="AW157" i="1"/>
  <c r="Q316" i="1"/>
  <c r="U316" i="1" s="1"/>
  <c r="AY316" i="1" s="1"/>
  <c r="AW316" i="1"/>
  <c r="Q487" i="1"/>
  <c r="U487" i="1" s="1"/>
  <c r="AW487" i="1"/>
  <c r="Q247" i="1"/>
  <c r="U247" i="1" s="1"/>
  <c r="AW247" i="1"/>
  <c r="Q32" i="1"/>
  <c r="U32" i="1" s="1"/>
  <c r="AY32" i="1" s="1"/>
  <c r="AW32" i="1"/>
  <c r="Q331" i="1"/>
  <c r="U331" i="1" s="1"/>
  <c r="AW331" i="1"/>
  <c r="Q426" i="1"/>
  <c r="U426" i="1" s="1"/>
  <c r="AW426" i="1"/>
  <c r="Q46" i="1"/>
  <c r="U46" i="1" s="1"/>
  <c r="AY46" i="1" s="1"/>
  <c r="AW46" i="1"/>
  <c r="Q416" i="1"/>
  <c r="U416" i="1" s="1"/>
  <c r="AW416" i="1"/>
  <c r="Q130" i="1"/>
  <c r="U130" i="1" s="1"/>
  <c r="AW130" i="1"/>
  <c r="Q215" i="1"/>
  <c r="U215" i="1" s="1"/>
  <c r="AW215" i="1"/>
  <c r="Q363" i="1"/>
  <c r="U363" i="1" s="1"/>
  <c r="AY363" i="1" s="1"/>
  <c r="AW363" i="1"/>
  <c r="Q7" i="1"/>
  <c r="U7" i="1" s="1"/>
  <c r="AW7" i="1"/>
  <c r="Q17" i="1"/>
  <c r="U17" i="1" s="1"/>
  <c r="AY17" i="1" s="1"/>
  <c r="AW17" i="1"/>
  <c r="Q41" i="1"/>
  <c r="AW41" i="1"/>
  <c r="Q68" i="1"/>
  <c r="AW68" i="1"/>
  <c r="Q58" i="1"/>
  <c r="U58" i="1" s="1"/>
  <c r="AW58" i="1"/>
  <c r="Q86" i="1"/>
  <c r="U86" i="1" s="1"/>
  <c r="AW86" i="1"/>
  <c r="Q102" i="1"/>
  <c r="AW102" i="1"/>
  <c r="Q155" i="1"/>
  <c r="U155" i="1" s="1"/>
  <c r="AW155" i="1"/>
  <c r="Q150" i="1"/>
  <c r="AW150" i="1"/>
  <c r="Q133" i="1"/>
  <c r="AW133" i="1"/>
  <c r="Q233" i="1"/>
  <c r="AW233" i="1"/>
  <c r="Q342" i="1"/>
  <c r="U342" i="1" s="1"/>
  <c r="AW342" i="1"/>
  <c r="Q405" i="1"/>
  <c r="U405" i="1" s="1"/>
  <c r="AW405" i="1"/>
  <c r="Q431" i="1"/>
  <c r="U431" i="1" s="1"/>
  <c r="AW431" i="1"/>
  <c r="Q365" i="1"/>
  <c r="AW365" i="1"/>
  <c r="Q341" i="1"/>
  <c r="U341" i="1" s="1"/>
  <c r="AY341" i="1" s="1"/>
  <c r="AW341" i="1"/>
  <c r="Q24" i="1"/>
  <c r="AW24" i="1"/>
  <c r="Q203" i="1"/>
  <c r="U203" i="1" s="1"/>
  <c r="AW203" i="1"/>
  <c r="Q53" i="1"/>
  <c r="U53" i="1" s="1"/>
  <c r="AW53" i="1"/>
  <c r="Q138" i="1"/>
  <c r="U138" i="1" s="1"/>
  <c r="AW138" i="1"/>
  <c r="Q208" i="1"/>
  <c r="U208" i="1" s="1"/>
  <c r="AY208" i="1" s="1"/>
  <c r="AW208" i="1"/>
  <c r="Q142" i="1"/>
  <c r="AW142" i="1"/>
  <c r="Q221" i="1"/>
  <c r="U221" i="1" s="1"/>
  <c r="AY221" i="1" s="1"/>
  <c r="AW221" i="1"/>
  <c r="Q174" i="1"/>
  <c r="U174" i="1" s="1"/>
  <c r="AY174" i="1" s="1"/>
  <c r="AW174" i="1"/>
  <c r="Q180" i="1"/>
  <c r="U180" i="1" s="1"/>
  <c r="AW180" i="1"/>
  <c r="Q262" i="1"/>
  <c r="U262" i="1" s="1"/>
  <c r="AW262" i="1"/>
  <c r="Q61" i="1"/>
  <c r="U61" i="1" s="1"/>
  <c r="AW61" i="1"/>
  <c r="Q270" i="1"/>
  <c r="U270" i="1" s="1"/>
  <c r="AY270" i="1" s="1"/>
  <c r="AW270" i="1"/>
  <c r="Q385" i="1"/>
  <c r="U385" i="1" s="1"/>
  <c r="AW385" i="1"/>
  <c r="Q472" i="1"/>
  <c r="AW472" i="1"/>
  <c r="Q460" i="1"/>
  <c r="AW460" i="1"/>
  <c r="Q329" i="1"/>
  <c r="U329" i="1" s="1"/>
  <c r="AW329" i="1"/>
  <c r="Q442" i="1"/>
  <c r="U442" i="1" s="1"/>
  <c r="AW442" i="1"/>
  <c r="Q358" i="1"/>
  <c r="U358" i="1" s="1"/>
  <c r="AW358" i="1"/>
  <c r="Q484" i="1"/>
  <c r="AW484" i="1"/>
  <c r="Q502" i="1"/>
  <c r="U502" i="1" s="1"/>
  <c r="AY502" i="1" s="1"/>
  <c r="AW502" i="1"/>
  <c r="Q190" i="1"/>
  <c r="U190" i="1" s="1"/>
  <c r="AW190" i="1"/>
  <c r="Q218" i="1"/>
  <c r="U218" i="1" s="1"/>
  <c r="AW218" i="1"/>
  <c r="Q314" i="1"/>
  <c r="AW314" i="1"/>
  <c r="Q34" i="1"/>
  <c r="AW34" i="1"/>
  <c r="Q321" i="1"/>
  <c r="U321" i="1" s="1"/>
  <c r="AW321" i="1"/>
  <c r="Q387" i="1"/>
  <c r="U387" i="1" s="1"/>
  <c r="AY387" i="1" s="1"/>
  <c r="AW387" i="1"/>
  <c r="Q292" i="1"/>
  <c r="U292" i="1" s="1"/>
  <c r="AW292" i="1"/>
  <c r="Q374" i="1"/>
  <c r="U374" i="1" s="1"/>
  <c r="AW374" i="1"/>
  <c r="Q493" i="1"/>
  <c r="AW493" i="1"/>
  <c r="Q312" i="1"/>
  <c r="U312" i="1" s="1"/>
  <c r="AY312" i="1" s="1"/>
  <c r="AW312" i="1"/>
  <c r="Q500" i="1"/>
  <c r="U500" i="1" s="1"/>
  <c r="AW500" i="1"/>
  <c r="Q436" i="1"/>
  <c r="AW436" i="1"/>
  <c r="Q459" i="1"/>
  <c r="U459" i="1" s="1"/>
  <c r="AW459" i="1"/>
  <c r="Q465" i="1"/>
  <c r="AW465" i="1"/>
  <c r="Q504" i="1"/>
  <c r="U504" i="1" s="1"/>
  <c r="AW504" i="1"/>
  <c r="Q227" i="1"/>
  <c r="AW227" i="1"/>
  <c r="Q441" i="1"/>
  <c r="U441" i="1" s="1"/>
  <c r="AY441" i="1" s="1"/>
  <c r="AW441" i="1"/>
  <c r="Q434" i="1"/>
  <c r="U434" i="1" s="1"/>
  <c r="AY434" i="1" s="1"/>
  <c r="AW434" i="1"/>
  <c r="Q56" i="1"/>
  <c r="AW56" i="1"/>
  <c r="Q49" i="1"/>
  <c r="U49" i="1" s="1"/>
  <c r="AY49" i="1" s="1"/>
  <c r="AW49" i="1"/>
  <c r="Q87" i="1"/>
  <c r="U87" i="1" s="1"/>
  <c r="AW87" i="1"/>
  <c r="Q412" i="1"/>
  <c r="U412" i="1" s="1"/>
  <c r="AW412" i="1"/>
  <c r="Q134" i="1"/>
  <c r="AW134" i="1"/>
  <c r="Q26" i="1"/>
  <c r="AW26" i="1"/>
  <c r="Q12" i="1"/>
  <c r="U12" i="1" s="1"/>
  <c r="AY12" i="1" s="1"/>
  <c r="AW12" i="1"/>
  <c r="Q5" i="1"/>
  <c r="U5" i="1" s="1"/>
  <c r="AY5" i="1" s="1"/>
  <c r="AW5" i="1"/>
  <c r="AU5" i="1"/>
  <c r="AT5" i="1"/>
  <c r="AS5" i="1"/>
  <c r="AR5" i="1"/>
  <c r="AQ5" i="1"/>
  <c r="AP5" i="1"/>
  <c r="T128" i="1"/>
  <c r="AH5" i="1"/>
  <c r="AA5" i="1"/>
  <c r="T209" i="1"/>
  <c r="T292" i="1"/>
  <c r="T405" i="1"/>
  <c r="T422" i="1"/>
  <c r="T260" i="1"/>
  <c r="T313" i="1"/>
  <c r="T192" i="1"/>
  <c r="T131" i="1"/>
  <c r="T475" i="1"/>
  <c r="T491" i="1"/>
  <c r="T337" i="1"/>
  <c r="T143" i="1"/>
  <c r="T371" i="1"/>
  <c r="T155" i="1"/>
  <c r="T35" i="1"/>
  <c r="T308" i="1"/>
  <c r="T211" i="1"/>
  <c r="T230" i="1"/>
  <c r="T255" i="1"/>
  <c r="T338" i="1"/>
  <c r="T252" i="1"/>
  <c r="T397" i="1"/>
  <c r="T229" i="1"/>
  <c r="T109" i="1"/>
  <c r="T115" i="1"/>
  <c r="T413" i="1"/>
  <c r="U140" i="1"/>
  <c r="T246" i="1"/>
  <c r="T459" i="1"/>
  <c r="T29" i="1"/>
  <c r="U205" i="1"/>
  <c r="T284" i="1"/>
  <c r="T279" i="1"/>
  <c r="T319" i="1"/>
  <c r="T188" i="1"/>
  <c r="T52" i="1"/>
  <c r="T228" i="1"/>
  <c r="T108" i="1"/>
  <c r="T78" i="1"/>
  <c r="T402" i="1"/>
  <c r="T112" i="1"/>
  <c r="T499" i="1"/>
  <c r="T97" i="1"/>
  <c r="T114" i="1"/>
  <c r="U175" i="1"/>
  <c r="T368" i="1"/>
  <c r="T17" i="1"/>
  <c r="T316" i="1"/>
  <c r="T74" i="1"/>
  <c r="T82" i="1"/>
  <c r="T146" i="1"/>
  <c r="T336" i="1"/>
  <c r="U271" i="1"/>
  <c r="AY271" i="1" s="1"/>
  <c r="T231" i="1"/>
  <c r="T500" i="1"/>
  <c r="T249" i="1"/>
  <c r="T325" i="1"/>
  <c r="T194" i="1"/>
  <c r="T21" i="1"/>
  <c r="T105" i="1"/>
  <c r="T463" i="1"/>
  <c r="T86" i="1"/>
  <c r="T271" i="1"/>
  <c r="T363" i="1"/>
  <c r="T467" i="1"/>
  <c r="T19" i="1"/>
  <c r="T216" i="1"/>
  <c r="T178" i="1"/>
  <c r="T341" i="1"/>
  <c r="T318" i="1"/>
  <c r="T321" i="1"/>
  <c r="T429" i="1"/>
  <c r="T152" i="1"/>
  <c r="T180" i="1"/>
  <c r="T483" i="1"/>
  <c r="T479" i="1"/>
  <c r="U211" i="1"/>
  <c r="T387" i="1"/>
  <c r="T323" i="1"/>
  <c r="U65" i="1"/>
  <c r="T33" i="1"/>
  <c r="T31" i="1"/>
  <c r="T66" i="1"/>
  <c r="T200" i="1"/>
  <c r="T247" i="1"/>
  <c r="T455" i="1"/>
  <c r="T120" i="1"/>
  <c r="T70" i="1"/>
  <c r="T223" i="1"/>
  <c r="T239" i="1"/>
  <c r="T345" i="1"/>
  <c r="T55" i="1"/>
  <c r="T420" i="1"/>
  <c r="T23" i="1"/>
  <c r="T15" i="1"/>
  <c r="T391" i="1"/>
  <c r="T389" i="1"/>
  <c r="T376" i="1"/>
  <c r="T50" i="1"/>
  <c r="T427" i="1"/>
  <c r="T423" i="1"/>
  <c r="T40" i="1"/>
  <c r="U70" i="1"/>
  <c r="T329" i="1"/>
  <c r="U474" i="1"/>
  <c r="AY474" i="1" s="1"/>
  <c r="T328" i="1"/>
  <c r="T221" i="1"/>
  <c r="T372" i="1"/>
  <c r="T130" i="1"/>
  <c r="T170" i="1"/>
  <c r="T339" i="1"/>
  <c r="T419" i="1"/>
  <c r="T407" i="1"/>
  <c r="T324" i="1"/>
  <c r="T439" i="1"/>
  <c r="T498" i="1"/>
  <c r="T503" i="1"/>
  <c r="T360" i="1"/>
  <c r="T443" i="1"/>
  <c r="T124" i="1"/>
  <c r="T177" i="1"/>
  <c r="T276" i="1"/>
  <c r="T268" i="1"/>
  <c r="T53" i="1"/>
  <c r="T65" i="1"/>
  <c r="T505" i="1"/>
  <c r="T94" i="1"/>
  <c r="T213" i="1"/>
  <c r="T212" i="1"/>
  <c r="T90" i="1"/>
  <c r="T96" i="1"/>
  <c r="T147" i="1"/>
  <c r="T238" i="1"/>
  <c r="T312" i="1"/>
  <c r="T344" i="1"/>
  <c r="T437" i="1"/>
  <c r="T196" i="1"/>
  <c r="T270" i="1"/>
  <c r="T208" i="1"/>
  <c r="T253" i="1"/>
  <c r="T394" i="1"/>
  <c r="T272" i="1"/>
  <c r="T307" i="1"/>
  <c r="O39" i="1"/>
  <c r="U97" i="1"/>
  <c r="T16" i="1"/>
  <c r="T73" i="1"/>
  <c r="T250" i="1"/>
  <c r="T100" i="1"/>
  <c r="T144" i="1"/>
  <c r="T237" i="1"/>
  <c r="T306" i="1"/>
  <c r="T356" i="1"/>
  <c r="T414" i="1"/>
  <c r="T234" i="1"/>
  <c r="T87" i="1"/>
  <c r="T399" i="1"/>
  <c r="U467" i="1"/>
  <c r="T58" i="1"/>
  <c r="U281" i="1"/>
  <c r="T236" i="1"/>
  <c r="T354" i="1"/>
  <c r="U446" i="1"/>
  <c r="T408" i="1"/>
  <c r="O145" i="1"/>
  <c r="BB145" i="1" s="1"/>
  <c r="BC145" i="1" s="1"/>
  <c r="T495" i="1"/>
  <c r="U91" i="1"/>
  <c r="AY91" i="1" s="1"/>
  <c r="T386" i="1"/>
  <c r="T331" i="1"/>
  <c r="T377" i="1"/>
  <c r="T379" i="1"/>
  <c r="T486" i="1"/>
  <c r="O299" i="1"/>
  <c r="BB299" i="1" s="1"/>
  <c r="BC299" i="1" s="1"/>
  <c r="T22" i="1"/>
  <c r="T32" i="1"/>
  <c r="T85" i="1"/>
  <c r="T160" i="1"/>
  <c r="T275" i="1"/>
  <c r="T240" i="1"/>
  <c r="T342" i="1"/>
  <c r="T504" i="1"/>
  <c r="O45" i="1"/>
  <c r="BB45" i="1" s="1"/>
  <c r="BC45" i="1" s="1"/>
  <c r="O154" i="1"/>
  <c r="T162" i="1"/>
  <c r="O264" i="1"/>
  <c r="T300" i="1"/>
  <c r="O159" i="1"/>
  <c r="T104" i="1"/>
  <c r="T163" i="1"/>
  <c r="T257" i="1"/>
  <c r="T434" i="1"/>
  <c r="O161" i="1"/>
  <c r="T362" i="1"/>
  <c r="O186" i="1"/>
  <c r="BB186" i="1" s="1"/>
  <c r="BC186" i="1" s="1"/>
  <c r="O343" i="1"/>
  <c r="T347" i="1"/>
  <c r="O176" i="1"/>
  <c r="T364" i="1"/>
  <c r="T411" i="1"/>
  <c r="T415" i="1"/>
  <c r="T494" i="1"/>
  <c r="O20" i="1"/>
  <c r="O28" i="1"/>
  <c r="O71" i="1"/>
  <c r="O79" i="1"/>
  <c r="BB79" i="1" s="1"/>
  <c r="BC79" i="1" s="1"/>
  <c r="T309" i="1"/>
  <c r="T254" i="1"/>
  <c r="T36" i="1"/>
  <c r="T125" i="1"/>
  <c r="T140" i="1"/>
  <c r="T138" i="1"/>
  <c r="T454" i="1"/>
  <c r="T497" i="1"/>
  <c r="T502" i="1"/>
  <c r="T167" i="1"/>
  <c r="O248" i="1"/>
  <c r="T258" i="1"/>
  <c r="T214" i="1"/>
  <c r="T418" i="1"/>
  <c r="T445" i="1"/>
  <c r="O98" i="1"/>
  <c r="O106" i="1"/>
  <c r="O263" i="1"/>
  <c r="O204" i="1"/>
  <c r="T57" i="1"/>
  <c r="T61" i="1"/>
  <c r="T69" i="1"/>
  <c r="T89" i="1"/>
  <c r="U389" i="1"/>
  <c r="T496" i="1"/>
  <c r="T432" i="1"/>
  <c r="O113" i="1"/>
  <c r="O304" i="1"/>
  <c r="O315" i="1"/>
  <c r="BB315" i="1" s="1"/>
  <c r="BC315" i="1" s="1"/>
  <c r="O383" i="1"/>
  <c r="O492" i="1"/>
  <c r="BB492" i="1" s="1"/>
  <c r="BC492" i="1" s="1"/>
  <c r="O473" i="1"/>
  <c r="BB473" i="1" s="1"/>
  <c r="BC473" i="1" s="1"/>
  <c r="O493" i="1"/>
  <c r="BB493" i="1" s="1"/>
  <c r="BC493" i="1" s="1"/>
  <c r="O410" i="1"/>
  <c r="O26" i="1"/>
  <c r="BB26" i="1" s="1"/>
  <c r="BC26" i="1" s="1"/>
  <c r="O51" i="1"/>
  <c r="O59" i="1"/>
  <c r="O80" i="1"/>
  <c r="BB80" i="1" s="1"/>
  <c r="BC80" i="1" s="1"/>
  <c r="O64" i="1"/>
  <c r="BB64" i="1" s="1"/>
  <c r="BC64" i="1" s="1"/>
  <c r="T77" i="1"/>
  <c r="O129" i="1"/>
  <c r="BB129" i="1" s="1"/>
  <c r="BC129" i="1" s="1"/>
  <c r="T81" i="1"/>
  <c r="T63" i="1"/>
  <c r="T95" i="1"/>
  <c r="O169" i="1"/>
  <c r="BB169" i="1" s="1"/>
  <c r="BC169" i="1" s="1"/>
  <c r="O179" i="1"/>
  <c r="BB179" i="1" s="1"/>
  <c r="BC179" i="1" s="1"/>
  <c r="O187" i="1"/>
  <c r="T218" i="1"/>
  <c r="T224" i="1"/>
  <c r="T226" i="1"/>
  <c r="T173" i="1"/>
  <c r="T232" i="1"/>
  <c r="O277" i="1"/>
  <c r="BB277" i="1" s="1"/>
  <c r="BC277" i="1" s="1"/>
  <c r="O290" i="1"/>
  <c r="BB290" i="1" s="1"/>
  <c r="BC290" i="1" s="1"/>
  <c r="O261" i="1"/>
  <c r="O297" i="1"/>
  <c r="BB297" i="1" s="1"/>
  <c r="BC297" i="1" s="1"/>
  <c r="T182" i="1"/>
  <c r="T262" i="1"/>
  <c r="O333" i="1"/>
  <c r="BB333" i="1" s="1"/>
  <c r="BC333" i="1" s="1"/>
  <c r="O367" i="1"/>
  <c r="O326" i="1"/>
  <c r="T317" i="1"/>
  <c r="T357" i="1"/>
  <c r="T466" i="1"/>
  <c r="T406" i="1"/>
  <c r="O477" i="1"/>
  <c r="T421" i="1"/>
  <c r="O76" i="1"/>
  <c r="BB76" i="1" s="1"/>
  <c r="BC76" i="1" s="1"/>
  <c r="O251" i="1"/>
  <c r="O359" i="1"/>
  <c r="BB359" i="1" s="1"/>
  <c r="BC359" i="1" s="1"/>
  <c r="O480" i="1"/>
  <c r="O452" i="1"/>
  <c r="O472" i="1"/>
  <c r="BB472" i="1" s="1"/>
  <c r="BC472" i="1" s="1"/>
  <c r="O62" i="1"/>
  <c r="O110" i="1"/>
  <c r="O134" i="1"/>
  <c r="BB134" i="1" s="1"/>
  <c r="BC134" i="1" s="1"/>
  <c r="T139" i="1"/>
  <c r="O199" i="1"/>
  <c r="BB199" i="1" s="1"/>
  <c r="BC199" i="1" s="1"/>
  <c r="T172" i="1"/>
  <c r="O259" i="1"/>
  <c r="O193" i="1"/>
  <c r="BB193" i="1" s="1"/>
  <c r="BC193" i="1" s="1"/>
  <c r="O225" i="1"/>
  <c r="O273" i="1"/>
  <c r="O301" i="1"/>
  <c r="BB301" i="1" s="1"/>
  <c r="BC301" i="1" s="1"/>
  <c r="O303" i="1"/>
  <c r="O310" i="1"/>
  <c r="O295" i="1"/>
  <c r="O348" i="1"/>
  <c r="BB348" i="1" s="1"/>
  <c r="BC348" i="1" s="1"/>
  <c r="O365" i="1"/>
  <c r="BB365" i="1" s="1"/>
  <c r="BC365" i="1" s="1"/>
  <c r="T335" i="1"/>
  <c r="T358" i="1"/>
  <c r="O484" i="1"/>
  <c r="BB484" i="1" s="1"/>
  <c r="BC484" i="1" s="1"/>
  <c r="O464" i="1"/>
  <c r="O476" i="1"/>
  <c r="BB476" i="1" s="1"/>
  <c r="BC476" i="1" s="1"/>
  <c r="T470" i="1"/>
  <c r="O444" i="1"/>
  <c r="O449" i="1"/>
  <c r="O481" i="1"/>
  <c r="T426" i="1"/>
  <c r="O56" i="1"/>
  <c r="BB56" i="1" s="1"/>
  <c r="BC56" i="1" s="1"/>
  <c r="O68" i="1"/>
  <c r="O149" i="1"/>
  <c r="BB149" i="1" s="1"/>
  <c r="BC149" i="1" s="1"/>
  <c r="O189" i="1"/>
  <c r="BB189" i="1" s="1"/>
  <c r="BC189" i="1" s="1"/>
  <c r="O195" i="1"/>
  <c r="BB195" i="1" s="1"/>
  <c r="BC195" i="1" s="1"/>
  <c r="O241" i="1"/>
  <c r="O267" i="1"/>
  <c r="BB267" i="1" s="1"/>
  <c r="BC267" i="1" s="1"/>
  <c r="O235" i="1"/>
  <c r="BB235" i="1" s="1"/>
  <c r="BC235" i="1" s="1"/>
  <c r="O302" i="1"/>
  <c r="O288" i="1"/>
  <c r="BB288" i="1" s="1"/>
  <c r="BC288" i="1" s="1"/>
  <c r="O340" i="1"/>
  <c r="BB340" i="1" s="1"/>
  <c r="BC340" i="1" s="1"/>
  <c r="O366" i="1"/>
  <c r="BB366" i="1" s="1"/>
  <c r="BC366" i="1" s="1"/>
  <c r="O298" i="1"/>
  <c r="O425" i="1"/>
  <c r="BB425" i="1" s="1"/>
  <c r="BC425" i="1" s="1"/>
  <c r="O433" i="1"/>
  <c r="O453" i="1"/>
  <c r="O485" i="1"/>
  <c r="BB485" i="1" s="1"/>
  <c r="BC485" i="1" s="1"/>
  <c r="O286" i="1"/>
  <c r="BB286" i="1" s="1"/>
  <c r="BC286" i="1" s="1"/>
  <c r="O25" i="1"/>
  <c r="BB25" i="1" s="1"/>
  <c r="BC25" i="1" s="1"/>
  <c r="O44" i="1"/>
  <c r="O136" i="1"/>
  <c r="BB136" i="1" s="1"/>
  <c r="BC136" i="1" s="1"/>
  <c r="O142" i="1"/>
  <c r="BB142" i="1" s="1"/>
  <c r="BC142" i="1" s="1"/>
  <c r="O121" i="1"/>
  <c r="BB121" i="1" s="1"/>
  <c r="BC121" i="1" s="1"/>
  <c r="O219" i="1"/>
  <c r="BB219" i="1" s="1"/>
  <c r="BC219" i="1" s="1"/>
  <c r="O107" i="1"/>
  <c r="O34" i="1"/>
  <c r="BB34" i="1" s="1"/>
  <c r="BC34" i="1" s="1"/>
  <c r="T18" i="1"/>
  <c r="O84" i="1"/>
  <c r="BB84" i="1" s="1"/>
  <c r="BC84" i="1" s="1"/>
  <c r="O119" i="1"/>
  <c r="BB119" i="1" s="1"/>
  <c r="BC119" i="1" s="1"/>
  <c r="T135" i="1"/>
  <c r="T103" i="1"/>
  <c r="O148" i="1"/>
  <c r="O156" i="1"/>
  <c r="O227" i="1"/>
  <c r="BB227" i="1" s="1"/>
  <c r="BC227" i="1" s="1"/>
  <c r="O282" i="1"/>
  <c r="O320" i="1"/>
  <c r="BB320" i="1" s="1"/>
  <c r="BC320" i="1" s="1"/>
  <c r="T380" i="1"/>
  <c r="T245" i="1"/>
  <c r="O375" i="1"/>
  <c r="BB375" i="1" s="1"/>
  <c r="BC375" i="1" s="1"/>
  <c r="T450" i="1"/>
  <c r="O456" i="1"/>
  <c r="O468" i="1"/>
  <c r="BB468" i="1" s="1"/>
  <c r="BC468" i="1" s="1"/>
  <c r="O457" i="1"/>
  <c r="BB457" i="1" s="1"/>
  <c r="BC457" i="1" s="1"/>
  <c r="O489" i="1"/>
  <c r="BB489" i="1" s="1"/>
  <c r="BC489" i="1" s="1"/>
  <c r="T462" i="1"/>
  <c r="O409" i="1"/>
  <c r="BB409" i="1" s="1"/>
  <c r="BC409" i="1" s="1"/>
  <c r="T474" i="1"/>
  <c r="O150" i="1"/>
  <c r="BB150" i="1" s="1"/>
  <c r="BC150" i="1" s="1"/>
  <c r="O43" i="1"/>
  <c r="BB43" i="1" s="1"/>
  <c r="BC43" i="1" s="1"/>
  <c r="O101" i="1"/>
  <c r="BB101" i="1" s="1"/>
  <c r="BC101" i="1" s="1"/>
  <c r="O93" i="1"/>
  <c r="BB93" i="1" s="1"/>
  <c r="BC93" i="1" s="1"/>
  <c r="O157" i="1"/>
  <c r="BB157" i="1" s="1"/>
  <c r="BC157" i="1" s="1"/>
  <c r="O206" i="1"/>
  <c r="BB206" i="1" s="1"/>
  <c r="BC206" i="1" s="1"/>
  <c r="O166" i="1"/>
  <c r="BB166" i="1" s="1"/>
  <c r="BC166" i="1" s="1"/>
  <c r="O243" i="1"/>
  <c r="O201" i="1"/>
  <c r="O293" i="1"/>
  <c r="O314" i="1"/>
  <c r="BB314" i="1" s="1"/>
  <c r="BC314" i="1" s="1"/>
  <c r="O305" i="1"/>
  <c r="BB305" i="1" s="1"/>
  <c r="BC305" i="1" s="1"/>
  <c r="O296" i="1"/>
  <c r="O283" i="1"/>
  <c r="O322" i="1"/>
  <c r="O436" i="1"/>
  <c r="BB436" i="1" s="1"/>
  <c r="BC436" i="1" s="1"/>
  <c r="T373" i="1"/>
  <c r="T458" i="1"/>
  <c r="T430" i="1"/>
  <c r="T398" i="1"/>
  <c r="T438" i="1"/>
  <c r="O461" i="1"/>
  <c r="T478" i="1"/>
  <c r="T490" i="1"/>
  <c r="T441" i="1"/>
  <c r="O48" i="1"/>
  <c r="O278" i="1"/>
  <c r="BB278" i="1" s="1"/>
  <c r="BC278" i="1" s="1"/>
  <c r="O72" i="1"/>
  <c r="BB72" i="1" s="1"/>
  <c r="BC72" i="1" s="1"/>
  <c r="O88" i="1"/>
  <c r="BB88" i="1" s="1"/>
  <c r="BC88" i="1" s="1"/>
  <c r="O11" i="1"/>
  <c r="O24" i="1"/>
  <c r="BB24" i="1" s="1"/>
  <c r="BC24" i="1" s="1"/>
  <c r="O54" i="1"/>
  <c r="BB54" i="1" s="1"/>
  <c r="BC54" i="1" s="1"/>
  <c r="T67" i="1"/>
  <c r="O164" i="1"/>
  <c r="BB164" i="1" s="1"/>
  <c r="BC164" i="1" s="1"/>
  <c r="O158" i="1"/>
  <c r="T111" i="1"/>
  <c r="T137" i="1"/>
  <c r="O183" i="1"/>
  <c r="O185" i="1"/>
  <c r="BB185" i="1" s="1"/>
  <c r="BC185" i="1" s="1"/>
  <c r="O197" i="1"/>
  <c r="T92" i="1"/>
  <c r="T242" i="1"/>
  <c r="T266" i="1"/>
  <c r="T265" i="1"/>
  <c r="O327" i="1"/>
  <c r="O351" i="1"/>
  <c r="O349" i="1"/>
  <c r="BB349" i="1" s="1"/>
  <c r="BC349" i="1" s="1"/>
  <c r="O381" i="1"/>
  <c r="BB381" i="1" s="1"/>
  <c r="BC381" i="1" s="1"/>
  <c r="T374" i="1"/>
  <c r="T400" i="1"/>
  <c r="O448" i="1"/>
  <c r="O460" i="1"/>
  <c r="BB460" i="1" s="1"/>
  <c r="BC460" i="1" s="1"/>
  <c r="O488" i="1"/>
  <c r="T392" i="1"/>
  <c r="O465" i="1"/>
  <c r="BB465" i="1" s="1"/>
  <c r="BC465" i="1" s="1"/>
  <c r="T482" i="1"/>
  <c r="O41" i="1"/>
  <c r="U109" i="1"/>
  <c r="O102" i="1"/>
  <c r="O127" i="1"/>
  <c r="BB127" i="1" s="1"/>
  <c r="BC127" i="1" s="1"/>
  <c r="T141" i="1"/>
  <c r="O181" i="1"/>
  <c r="BB181" i="1" s="1"/>
  <c r="BC181" i="1" s="1"/>
  <c r="O191" i="1"/>
  <c r="O165" i="1"/>
  <c r="O133" i="1"/>
  <c r="BB133" i="1" s="1"/>
  <c r="BC133" i="1" s="1"/>
  <c r="O217" i="1"/>
  <c r="BB217" i="1" s="1"/>
  <c r="BC217" i="1" s="1"/>
  <c r="O233" i="1"/>
  <c r="O294" i="1"/>
  <c r="O285" i="1"/>
  <c r="BB285" i="1" s="1"/>
  <c r="BC285" i="1" s="1"/>
  <c r="O287" i="1"/>
  <c r="BB287" i="1" s="1"/>
  <c r="BC287" i="1" s="1"/>
  <c r="O332" i="1"/>
  <c r="BB332" i="1" s="1"/>
  <c r="BC332" i="1" s="1"/>
  <c r="O311" i="1"/>
  <c r="O350" i="1"/>
  <c r="BB350" i="1" s="1"/>
  <c r="BC350" i="1" s="1"/>
  <c r="O382" i="1"/>
  <c r="BB382" i="1" s="1"/>
  <c r="BC382" i="1" s="1"/>
  <c r="O289" i="1"/>
  <c r="O440" i="1"/>
  <c r="O469" i="1"/>
  <c r="O501" i="1"/>
  <c r="BB501" i="1" s="1"/>
  <c r="BC501" i="1" s="1"/>
  <c r="T446" i="1"/>
  <c r="AY151" i="1" l="1"/>
  <c r="AY31" i="1"/>
  <c r="AY412" i="1"/>
  <c r="AY172" i="1"/>
  <c r="AY291" i="1"/>
  <c r="AY499" i="1"/>
  <c r="AY329" i="1"/>
  <c r="AY417" i="1"/>
  <c r="AY213" i="1"/>
  <c r="AY14" i="1"/>
  <c r="AY138" i="1"/>
  <c r="AY466" i="1"/>
  <c r="AY52" i="1"/>
  <c r="AY116" i="1"/>
  <c r="AY497" i="1"/>
  <c r="AY74" i="1"/>
  <c r="AY470" i="1"/>
  <c r="AY357" i="1"/>
  <c r="AY237" i="1"/>
  <c r="AY177" i="1"/>
  <c r="AY346" i="1"/>
  <c r="AY22" i="1"/>
  <c r="AY494" i="1"/>
  <c r="AY394" i="1"/>
  <c r="AY401" i="1"/>
  <c r="AY8" i="1"/>
  <c r="AY445" i="1"/>
  <c r="AY337" i="1"/>
  <c r="AY29" i="1"/>
  <c r="AY246" i="1"/>
  <c r="AY308" i="1"/>
  <c r="AY139" i="1"/>
  <c r="AY385" i="1"/>
  <c r="AY405" i="1"/>
  <c r="AY376" i="1"/>
  <c r="AY498" i="1"/>
  <c r="AY244" i="1"/>
  <c r="AY114" i="1"/>
  <c r="AY503" i="1"/>
  <c r="AY307" i="1"/>
  <c r="AY214" i="1"/>
  <c r="AY392" i="1"/>
  <c r="AY104" i="1"/>
  <c r="AY15" i="1"/>
  <c r="AY123" i="1"/>
  <c r="AY230" i="1"/>
  <c r="AY212" i="1"/>
  <c r="AY431" i="1"/>
  <c r="AY86" i="1"/>
  <c r="AY115" i="1"/>
  <c r="AY210" i="1"/>
  <c r="AY442" i="1"/>
  <c r="AY7" i="1"/>
  <c r="AY416" i="1"/>
  <c r="AY152" i="1"/>
  <c r="AY257" i="1"/>
  <c r="AY207" i="1"/>
  <c r="AY306" i="1"/>
  <c r="AY396" i="1"/>
  <c r="AY280" i="1"/>
  <c r="AY269" i="1"/>
  <c r="AY275" i="1"/>
  <c r="AY18" i="1"/>
  <c r="AY6" i="1"/>
  <c r="AY352" i="1"/>
  <c r="AY173" i="1"/>
  <c r="AY402" i="1"/>
  <c r="AY170" i="1"/>
  <c r="AY354" i="1"/>
  <c r="AY122" i="1"/>
  <c r="AY398" i="1"/>
  <c r="AY209" i="1"/>
  <c r="AY13" i="1"/>
  <c r="AY96" i="1"/>
  <c r="AY35" i="1"/>
  <c r="AY317" i="1"/>
  <c r="AY430" i="1"/>
  <c r="AY85" i="1"/>
  <c r="AY458" i="1"/>
  <c r="AY486" i="1"/>
  <c r="AY345" i="1"/>
  <c r="AY252" i="1"/>
  <c r="AY328" i="1"/>
  <c r="AY73" i="1"/>
  <c r="AY249" i="1"/>
  <c r="AY388" i="1"/>
  <c r="AY265" i="1"/>
  <c r="AY245" i="1"/>
  <c r="AY30" i="1"/>
  <c r="AY411" i="1"/>
  <c r="AY362" i="1"/>
  <c r="AY446" i="1"/>
  <c r="AY202" i="1"/>
  <c r="AY390" i="1"/>
  <c r="AY418" i="1"/>
  <c r="AY386" i="1"/>
  <c r="AY211" i="1"/>
  <c r="AY504" i="1"/>
  <c r="AY215" i="1"/>
  <c r="AY426" i="1"/>
  <c r="AY373" i="1"/>
  <c r="AY378" i="1"/>
  <c r="AY82" i="1"/>
  <c r="AY323" i="1"/>
  <c r="AY393" i="1"/>
  <c r="AY361" i="1"/>
  <c r="AY389" i="1"/>
  <c r="AY406" i="1"/>
  <c r="AY330" i="1"/>
  <c r="AY65" i="1"/>
  <c r="AY395" i="1"/>
  <c r="AY279" i="1"/>
  <c r="AY140" i="1"/>
  <c r="AY130" i="1"/>
  <c r="AY137" i="1"/>
  <c r="AY421" i="1"/>
  <c r="AY66" i="1"/>
  <c r="AY90" i="1"/>
  <c r="AY69" i="1"/>
  <c r="AY423" i="1"/>
  <c r="AY490" i="1"/>
  <c r="AY167" i="1"/>
  <c r="AY420" i="1"/>
  <c r="AY146" i="1"/>
  <c r="AY414" i="1"/>
  <c r="AY356" i="1"/>
  <c r="AY438" i="1"/>
  <c r="AY238" i="1"/>
  <c r="AY371" i="1"/>
  <c r="AY384" i="1"/>
  <c r="AY125" i="1"/>
  <c r="AY21" i="1"/>
  <c r="AY108" i="1"/>
  <c r="AY229" i="1"/>
  <c r="AY338" i="1"/>
  <c r="AY222" i="1"/>
  <c r="AY496" i="1"/>
  <c r="AY404" i="1"/>
  <c r="AY400" i="1"/>
  <c r="AY428" i="1"/>
  <c r="AY16" i="1"/>
  <c r="AY99" i="1"/>
  <c r="AY37" i="1"/>
  <c r="AY256" i="1"/>
  <c r="AY369" i="1"/>
  <c r="AY81" i="1"/>
  <c r="AY478" i="1"/>
  <c r="AY336" i="1"/>
  <c r="U448" i="1"/>
  <c r="AY447" i="1" s="1"/>
  <c r="BB448" i="1"/>
  <c r="BC448" i="1" s="1"/>
  <c r="U296" i="1"/>
  <c r="BB296" i="1"/>
  <c r="BC296" i="1" s="1"/>
  <c r="U481" i="1"/>
  <c r="AY481" i="1" s="1"/>
  <c r="BB481" i="1"/>
  <c r="BC481" i="1" s="1"/>
  <c r="U62" i="1"/>
  <c r="AY62" i="1" s="1"/>
  <c r="BB62" i="1"/>
  <c r="BC62" i="1" s="1"/>
  <c r="U311" i="1"/>
  <c r="AY311" i="1" s="1"/>
  <c r="BB311" i="1"/>
  <c r="BC311" i="1" s="1"/>
  <c r="U165" i="1"/>
  <c r="BB165" i="1"/>
  <c r="BC165" i="1" s="1"/>
  <c r="U44" i="1"/>
  <c r="BB44" i="1"/>
  <c r="BC44" i="1" s="1"/>
  <c r="U298" i="1"/>
  <c r="BB298" i="1"/>
  <c r="BC298" i="1" s="1"/>
  <c r="U444" i="1"/>
  <c r="AY444" i="1" s="1"/>
  <c r="BB444" i="1"/>
  <c r="BC444" i="1" s="1"/>
  <c r="U410" i="1"/>
  <c r="AY410" i="1" s="1"/>
  <c r="BB410" i="1"/>
  <c r="BC410" i="1" s="1"/>
  <c r="U204" i="1"/>
  <c r="AY204" i="1" s="1"/>
  <c r="BB204" i="1"/>
  <c r="BC204" i="1" s="1"/>
  <c r="T71" i="1"/>
  <c r="BB71" i="1"/>
  <c r="BC71" i="1" s="1"/>
  <c r="U176" i="1"/>
  <c r="AY176" i="1" s="1"/>
  <c r="BB176" i="1"/>
  <c r="BC176" i="1" s="1"/>
  <c r="U154" i="1"/>
  <c r="AY154" i="1" s="1"/>
  <c r="BB154" i="1"/>
  <c r="BC154" i="1" s="1"/>
  <c r="U48" i="1"/>
  <c r="AY48" i="1" s="1"/>
  <c r="BB48" i="1"/>
  <c r="BC48" i="1" s="1"/>
  <c r="U282" i="1"/>
  <c r="AY281" i="1" s="1"/>
  <c r="BB282" i="1"/>
  <c r="BC282" i="1" s="1"/>
  <c r="U191" i="1"/>
  <c r="AY191" i="1" s="1"/>
  <c r="BB191" i="1"/>
  <c r="BC191" i="1" s="1"/>
  <c r="U197" i="1"/>
  <c r="AY197" i="1" s="1"/>
  <c r="BB197" i="1"/>
  <c r="BC197" i="1" s="1"/>
  <c r="U293" i="1"/>
  <c r="AY292" i="1" s="1"/>
  <c r="BB293" i="1"/>
  <c r="BC293" i="1" s="1"/>
  <c r="U295" i="1"/>
  <c r="BB295" i="1"/>
  <c r="BC295" i="1" s="1"/>
  <c r="U259" i="1"/>
  <c r="AY259" i="1" s="1"/>
  <c r="BB259" i="1"/>
  <c r="BC259" i="1" s="1"/>
  <c r="U452" i="1"/>
  <c r="BB452" i="1"/>
  <c r="BC452" i="1" s="1"/>
  <c r="U263" i="1"/>
  <c r="AY262" i="1" s="1"/>
  <c r="BB263" i="1"/>
  <c r="BC263" i="1" s="1"/>
  <c r="U248" i="1"/>
  <c r="AY248" i="1" s="1"/>
  <c r="BB248" i="1"/>
  <c r="BC248" i="1" s="1"/>
  <c r="T28" i="1"/>
  <c r="BB28" i="1"/>
  <c r="BC28" i="1" s="1"/>
  <c r="U158" i="1"/>
  <c r="BB158" i="1"/>
  <c r="BC158" i="1" s="1"/>
  <c r="U225" i="1"/>
  <c r="AY225" i="1" s="1"/>
  <c r="BB225" i="1"/>
  <c r="BC225" i="1" s="1"/>
  <c r="U241" i="1"/>
  <c r="AY241" i="1" s="1"/>
  <c r="BB241" i="1"/>
  <c r="BC241" i="1" s="1"/>
  <c r="U477" i="1"/>
  <c r="AY477" i="1" s="1"/>
  <c r="BB477" i="1"/>
  <c r="BC477" i="1" s="1"/>
  <c r="U113" i="1"/>
  <c r="AY113" i="1" s="1"/>
  <c r="BB113" i="1"/>
  <c r="BC113" i="1" s="1"/>
  <c r="U469" i="1"/>
  <c r="AY469" i="1" s="1"/>
  <c r="BB469" i="1"/>
  <c r="BC469" i="1" s="1"/>
  <c r="U201" i="1"/>
  <c r="AY201" i="1" s="1"/>
  <c r="BB201" i="1"/>
  <c r="BC201" i="1" s="1"/>
  <c r="U20" i="1"/>
  <c r="AY20" i="1" s="1"/>
  <c r="BB20" i="1"/>
  <c r="BC20" i="1" s="1"/>
  <c r="U456" i="1"/>
  <c r="AY455" i="1" s="1"/>
  <c r="BB456" i="1"/>
  <c r="BC456" i="1" s="1"/>
  <c r="U156" i="1"/>
  <c r="BB156" i="1"/>
  <c r="BC156" i="1" s="1"/>
  <c r="U310" i="1"/>
  <c r="AY309" i="1" s="1"/>
  <c r="BB310" i="1"/>
  <c r="BC310" i="1" s="1"/>
  <c r="U480" i="1"/>
  <c r="BB480" i="1"/>
  <c r="BC480" i="1" s="1"/>
  <c r="U106" i="1"/>
  <c r="BB106" i="1"/>
  <c r="BC106" i="1" s="1"/>
  <c r="U343" i="1"/>
  <c r="AY343" i="1" s="1"/>
  <c r="BB343" i="1"/>
  <c r="BC343" i="1" s="1"/>
  <c r="U351" i="1"/>
  <c r="AY351" i="1" s="1"/>
  <c r="BB351" i="1"/>
  <c r="BC351" i="1" s="1"/>
  <c r="U183" i="1"/>
  <c r="AY183" i="1" s="1"/>
  <c r="BB183" i="1"/>
  <c r="BC183" i="1" s="1"/>
  <c r="U11" i="1"/>
  <c r="AY11" i="1" s="1"/>
  <c r="BB11" i="1"/>
  <c r="BC11" i="1" s="1"/>
  <c r="U107" i="1"/>
  <c r="AY107" i="1" s="1"/>
  <c r="BB107" i="1"/>
  <c r="BC107" i="1" s="1"/>
  <c r="U68" i="1"/>
  <c r="AY68" i="1" s="1"/>
  <c r="BB68" i="1"/>
  <c r="BC68" i="1" s="1"/>
  <c r="U464" i="1"/>
  <c r="AY463" i="1" s="1"/>
  <c r="BB464" i="1"/>
  <c r="BC464" i="1" s="1"/>
  <c r="U303" i="1"/>
  <c r="BB303" i="1"/>
  <c r="BC303" i="1" s="1"/>
  <c r="U261" i="1"/>
  <c r="AY261" i="1" s="1"/>
  <c r="BB261" i="1"/>
  <c r="BC261" i="1" s="1"/>
  <c r="U187" i="1"/>
  <c r="AY187" i="1" s="1"/>
  <c r="BB187" i="1"/>
  <c r="BC187" i="1" s="1"/>
  <c r="U98" i="1"/>
  <c r="AY98" i="1" s="1"/>
  <c r="BB98" i="1"/>
  <c r="BC98" i="1" s="1"/>
  <c r="U39" i="1"/>
  <c r="AY39" i="1" s="1"/>
  <c r="BB39" i="1"/>
  <c r="BC39" i="1" s="1"/>
  <c r="U110" i="1"/>
  <c r="AY110" i="1" s="1"/>
  <c r="BB110" i="1"/>
  <c r="BC110" i="1" s="1"/>
  <c r="U41" i="1"/>
  <c r="AY41" i="1" s="1"/>
  <c r="BB41" i="1"/>
  <c r="BC41" i="1" s="1"/>
  <c r="U449" i="1"/>
  <c r="AY449" i="1" s="1"/>
  <c r="BB449" i="1"/>
  <c r="BC449" i="1" s="1"/>
  <c r="U440" i="1"/>
  <c r="AY440" i="1" s="1"/>
  <c r="BB440" i="1"/>
  <c r="BC440" i="1" s="1"/>
  <c r="U294" i="1"/>
  <c r="BB294" i="1"/>
  <c r="BC294" i="1" s="1"/>
  <c r="U488" i="1"/>
  <c r="BB488" i="1"/>
  <c r="BC488" i="1" s="1"/>
  <c r="U327" i="1"/>
  <c r="AY327" i="1" s="1"/>
  <c r="BB327" i="1"/>
  <c r="BC327" i="1" s="1"/>
  <c r="U461" i="1"/>
  <c r="AY461" i="1" s="1"/>
  <c r="BB461" i="1"/>
  <c r="BC461" i="1" s="1"/>
  <c r="U243" i="1"/>
  <c r="AY243" i="1" s="1"/>
  <c r="BB243" i="1"/>
  <c r="BC243" i="1" s="1"/>
  <c r="U159" i="1"/>
  <c r="AY159" i="1" s="1"/>
  <c r="BB159" i="1"/>
  <c r="BC159" i="1" s="1"/>
  <c r="U433" i="1"/>
  <c r="AY433" i="1" s="1"/>
  <c r="BB433" i="1"/>
  <c r="BC433" i="1" s="1"/>
  <c r="U322" i="1"/>
  <c r="AY322" i="1" s="1"/>
  <c r="BB322" i="1"/>
  <c r="BC322" i="1" s="1"/>
  <c r="U148" i="1"/>
  <c r="BB148" i="1"/>
  <c r="BC148" i="1" s="1"/>
  <c r="U302" i="1"/>
  <c r="BB302" i="1"/>
  <c r="BC302" i="1" s="1"/>
  <c r="U251" i="1"/>
  <c r="AY251" i="1" s="1"/>
  <c r="BB251" i="1"/>
  <c r="BC251" i="1" s="1"/>
  <c r="U326" i="1"/>
  <c r="BB326" i="1"/>
  <c r="BC326" i="1" s="1"/>
  <c r="U383" i="1"/>
  <c r="AY383" i="1" s="1"/>
  <c r="BB383" i="1"/>
  <c r="BC383" i="1" s="1"/>
  <c r="U289" i="1"/>
  <c r="BB289" i="1"/>
  <c r="BC289" i="1" s="1"/>
  <c r="U233" i="1"/>
  <c r="AY233" i="1" s="1"/>
  <c r="BB233" i="1"/>
  <c r="BC233" i="1" s="1"/>
  <c r="U102" i="1"/>
  <c r="AY102" i="1" s="1"/>
  <c r="BB102" i="1"/>
  <c r="BC102" i="1" s="1"/>
  <c r="U283" i="1"/>
  <c r="AY283" i="1" s="1"/>
  <c r="BB283" i="1"/>
  <c r="BC283" i="1" s="1"/>
  <c r="U453" i="1"/>
  <c r="AY453" i="1" s="1"/>
  <c r="BB453" i="1"/>
  <c r="BC453" i="1" s="1"/>
  <c r="U273" i="1"/>
  <c r="AY273" i="1" s="1"/>
  <c r="BB273" i="1"/>
  <c r="BC273" i="1" s="1"/>
  <c r="U367" i="1"/>
  <c r="AY367" i="1" s="1"/>
  <c r="BB367" i="1"/>
  <c r="BC367" i="1" s="1"/>
  <c r="U59" i="1"/>
  <c r="AY59" i="1" s="1"/>
  <c r="BB59" i="1"/>
  <c r="BC59" i="1" s="1"/>
  <c r="U161" i="1"/>
  <c r="AY161" i="1" s="1"/>
  <c r="BB161" i="1"/>
  <c r="BC161" i="1" s="1"/>
  <c r="U51" i="1"/>
  <c r="AY51" i="1" s="1"/>
  <c r="BB51" i="1"/>
  <c r="BC51" i="1" s="1"/>
  <c r="U304" i="1"/>
  <c r="BB304" i="1"/>
  <c r="BC304" i="1" s="1"/>
  <c r="U264" i="1"/>
  <c r="AY264" i="1" s="1"/>
  <c r="BB264" i="1"/>
  <c r="BC264" i="1" s="1"/>
  <c r="U359" i="1"/>
  <c r="AY359" i="1" s="1"/>
  <c r="U217" i="1"/>
  <c r="AY217" i="1" s="1"/>
  <c r="U375" i="1"/>
  <c r="AY375" i="1" s="1"/>
  <c r="U88" i="1"/>
  <c r="AY88" i="1" s="1"/>
  <c r="U142" i="1"/>
  <c r="AY142" i="1" s="1"/>
  <c r="U76" i="1"/>
  <c r="AY76" i="1" s="1"/>
  <c r="U277" i="1"/>
  <c r="U169" i="1"/>
  <c r="AY169" i="1" s="1"/>
  <c r="U186" i="1"/>
  <c r="U382" i="1"/>
  <c r="U133" i="1"/>
  <c r="U164" i="1"/>
  <c r="U333" i="1"/>
  <c r="AY333" i="1" s="1"/>
  <c r="U457" i="1"/>
  <c r="AY457" i="1" s="1"/>
  <c r="U193" i="1"/>
  <c r="AY193" i="1" s="1"/>
  <c r="U381" i="1"/>
  <c r="U25" i="1"/>
  <c r="U366" i="1"/>
  <c r="U189" i="1"/>
  <c r="AY189" i="1" s="1"/>
  <c r="U472" i="1"/>
  <c r="U93" i="1"/>
  <c r="AY93" i="1" s="1"/>
  <c r="U465" i="1"/>
  <c r="AY465" i="1" s="1"/>
  <c r="U349" i="1"/>
  <c r="U185" i="1"/>
  <c r="U43" i="1"/>
  <c r="U149" i="1"/>
  <c r="U476" i="1"/>
  <c r="AY476" i="1" s="1"/>
  <c r="U299" i="1"/>
  <c r="AY299" i="1" s="1"/>
  <c r="U56" i="1"/>
  <c r="AY56" i="1" s="1"/>
  <c r="U484" i="1"/>
  <c r="AY483" i="1" s="1"/>
  <c r="U332" i="1"/>
  <c r="U425" i="1"/>
  <c r="AY425" i="1" s="1"/>
  <c r="U181" i="1"/>
  <c r="AY181" i="1" s="1"/>
  <c r="U320" i="1"/>
  <c r="AY320" i="1" s="1"/>
  <c r="U436" i="1"/>
  <c r="AY436" i="1" s="1"/>
  <c r="U340" i="1"/>
  <c r="AY340" i="1" s="1"/>
  <c r="U129" i="1"/>
  <c r="AY129" i="1" s="1"/>
  <c r="U79" i="1"/>
  <c r="U45" i="1"/>
  <c r="AY45" i="1" s="1"/>
  <c r="U54" i="1"/>
  <c r="AY54" i="1" s="1"/>
  <c r="U101" i="1"/>
  <c r="U199" i="1"/>
  <c r="AY199" i="1" s="1"/>
  <c r="V203" i="1"/>
  <c r="V46" i="1"/>
  <c r="V38" i="1"/>
  <c r="V330" i="1"/>
  <c r="V220" i="1"/>
  <c r="V175" i="1"/>
  <c r="V116" i="1"/>
  <c r="V403" i="1"/>
  <c r="V428" i="1"/>
  <c r="V369" i="1"/>
  <c r="V190" i="1"/>
  <c r="V385" i="1"/>
  <c r="V355" i="1"/>
  <c r="V244" i="1"/>
  <c r="V471" i="1"/>
  <c r="V207" i="1"/>
  <c r="V132" i="1"/>
  <c r="V396" i="1"/>
  <c r="V280" i="1"/>
  <c r="V269" i="1"/>
  <c r="V126" i="1"/>
  <c r="V118" i="1"/>
  <c r="V6" i="1"/>
  <c r="V352" i="1"/>
  <c r="V122" i="1"/>
  <c r="V10" i="1"/>
  <c r="V13" i="1"/>
  <c r="V435" i="1"/>
  <c r="V388" i="1"/>
  <c r="V49" i="1"/>
  <c r="V205" i="1"/>
  <c r="V417" i="1"/>
  <c r="V75" i="1"/>
  <c r="V12" i="1"/>
  <c r="V442" i="1"/>
  <c r="V7" i="1"/>
  <c r="V416" i="1"/>
  <c r="V168" i="1"/>
  <c r="V274" i="1"/>
  <c r="V123" i="1"/>
  <c r="V14" i="1"/>
  <c r="V184" i="1"/>
  <c r="V447" i="1"/>
  <c r="V346" i="1"/>
  <c r="V174" i="1"/>
  <c r="V30" i="1"/>
  <c r="V401" i="1"/>
  <c r="V378" i="1"/>
  <c r="V151" i="1"/>
  <c r="V281" i="1"/>
  <c r="V210" i="1"/>
  <c r="V384" i="1"/>
  <c r="V202" i="1"/>
  <c r="V37" i="1"/>
  <c r="V334" i="1"/>
  <c r="V27" i="1"/>
  <c r="V424" i="1"/>
  <c r="V215" i="1"/>
  <c r="V487" i="1"/>
  <c r="V393" i="1"/>
  <c r="V9" i="1"/>
  <c r="V99" i="1"/>
  <c r="V42" i="1"/>
  <c r="V198" i="1"/>
  <c r="V117" i="1"/>
  <c r="V222" i="1"/>
  <c r="V353" i="1"/>
  <c r="V171" i="1"/>
  <c r="V60" i="1"/>
  <c r="V91" i="1"/>
  <c r="V8" i="1"/>
  <c r="V153" i="1"/>
  <c r="V83" i="1"/>
  <c r="V395" i="1"/>
  <c r="V47" i="1"/>
  <c r="V256" i="1"/>
  <c r="V404" i="1"/>
  <c r="V390" i="1"/>
  <c r="V412" i="1"/>
  <c r="V431" i="1"/>
  <c r="V291" i="1"/>
  <c r="V370" i="1"/>
  <c r="V451" i="1"/>
  <c r="V5" i="1"/>
  <c r="U219" i="1"/>
  <c r="AY219" i="1" s="1"/>
  <c r="U145" i="1"/>
  <c r="AY145" i="1" s="1"/>
  <c r="AX5" i="1"/>
  <c r="V373" i="1"/>
  <c r="U350" i="1"/>
  <c r="U460" i="1"/>
  <c r="U136" i="1"/>
  <c r="AY136" i="1" s="1"/>
  <c r="U267" i="1"/>
  <c r="AY267" i="1" s="1"/>
  <c r="U179" i="1"/>
  <c r="AY179" i="1" s="1"/>
  <c r="U119" i="1"/>
  <c r="AY119" i="1" s="1"/>
  <c r="U348" i="1"/>
  <c r="AY347" i="1" s="1"/>
  <c r="U166" i="1"/>
  <c r="AY166" i="1" s="1"/>
  <c r="U227" i="1"/>
  <c r="AY227" i="1" s="1"/>
  <c r="U501" i="1"/>
  <c r="AY501" i="1" s="1"/>
  <c r="U206" i="1"/>
  <c r="AY206" i="1" s="1"/>
  <c r="U34" i="1"/>
  <c r="AY34" i="1" s="1"/>
  <c r="U195" i="1"/>
  <c r="AY195" i="1" s="1"/>
  <c r="U315" i="1"/>
  <c r="AY315" i="1" s="1"/>
  <c r="U287" i="1"/>
  <c r="U286" i="1"/>
  <c r="U26" i="1"/>
  <c r="AY26" i="1" s="1"/>
  <c r="U150" i="1"/>
  <c r="AY150" i="1" s="1"/>
  <c r="U468" i="1"/>
  <c r="U121" i="1"/>
  <c r="AY121" i="1" s="1"/>
  <c r="U485" i="1"/>
  <c r="AY485" i="1" s="1"/>
  <c r="U288" i="1"/>
  <c r="U235" i="1"/>
  <c r="AY235" i="1" s="1"/>
  <c r="U301" i="1"/>
  <c r="U285" i="1"/>
  <c r="U72" i="1"/>
  <c r="AY72" i="1" s="1"/>
  <c r="U409" i="1"/>
  <c r="AY409" i="1" s="1"/>
  <c r="U84" i="1"/>
  <c r="AY84" i="1" s="1"/>
  <c r="U297" i="1"/>
  <c r="U493" i="1"/>
  <c r="AY493" i="1" s="1"/>
  <c r="U24" i="1"/>
  <c r="AY24" i="1" s="1"/>
  <c r="U278" i="1"/>
  <c r="AY278" i="1" s="1"/>
  <c r="U305" i="1"/>
  <c r="AY305" i="1" s="1"/>
  <c r="U157" i="1"/>
  <c r="U134" i="1"/>
  <c r="AY134" i="1" s="1"/>
  <c r="U64" i="1"/>
  <c r="AY64" i="1" s="1"/>
  <c r="U473" i="1"/>
  <c r="AY473" i="1" s="1"/>
  <c r="U127" i="1"/>
  <c r="AY127" i="1" s="1"/>
  <c r="U314" i="1"/>
  <c r="AY313" i="1" s="1"/>
  <c r="U489" i="1"/>
  <c r="AY489" i="1" s="1"/>
  <c r="U365" i="1"/>
  <c r="AY365" i="1" s="1"/>
  <c r="U290" i="1"/>
  <c r="AY290" i="1" s="1"/>
  <c r="U80" i="1"/>
  <c r="AY80" i="1" s="1"/>
  <c r="U492" i="1"/>
  <c r="V459" i="1"/>
  <c r="V128" i="1"/>
  <c r="V313" i="1"/>
  <c r="V429" i="1"/>
  <c r="V209" i="1"/>
  <c r="V78" i="1"/>
  <c r="V357" i="1"/>
  <c r="V405" i="1"/>
  <c r="V33" i="1"/>
  <c r="V422" i="1"/>
  <c r="V131" i="1"/>
  <c r="V292" i="1"/>
  <c r="V143" i="1"/>
  <c r="V192" i="1"/>
  <c r="V260" i="1"/>
  <c r="V475" i="1"/>
  <c r="V491" i="1"/>
  <c r="V399" i="1"/>
  <c r="V470" i="1"/>
  <c r="V419" i="1"/>
  <c r="V360" i="1"/>
  <c r="V337" i="1"/>
  <c r="V228" i="1"/>
  <c r="V308" i="1"/>
  <c r="V344" i="1"/>
  <c r="V338" i="1"/>
  <c r="V371" i="1"/>
  <c r="V111" i="1"/>
  <c r="V40" i="1"/>
  <c r="V336" i="1"/>
  <c r="V82" i="1"/>
  <c r="V211" i="1"/>
  <c r="V500" i="1"/>
  <c r="V329" i="1"/>
  <c r="V376" i="1"/>
  <c r="V413" i="1"/>
  <c r="V140" i="1"/>
  <c r="V109" i="1"/>
  <c r="V309" i="1"/>
  <c r="V137" i="1"/>
  <c r="V255" i="1"/>
  <c r="V430" i="1"/>
  <c r="V226" i="1"/>
  <c r="V146" i="1"/>
  <c r="V466" i="1"/>
  <c r="V138" i="1"/>
  <c r="V152" i="1"/>
  <c r="V77" i="1"/>
  <c r="V52" i="1"/>
  <c r="V421" i="1"/>
  <c r="V408" i="1"/>
  <c r="V402" i="1"/>
  <c r="V254" i="1"/>
  <c r="V504" i="1"/>
  <c r="V29" i="1"/>
  <c r="V180" i="1"/>
  <c r="V279" i="1"/>
  <c r="V397" i="1"/>
  <c r="V141" i="1"/>
  <c r="V374" i="1"/>
  <c r="V438" i="1"/>
  <c r="V502" i="1"/>
  <c r="V155" i="1"/>
  <c r="V377" i="1"/>
  <c r="V130" i="1"/>
  <c r="V172" i="1"/>
  <c r="V35" i="1"/>
  <c r="V18" i="1"/>
  <c r="V108" i="1"/>
  <c r="V230" i="1"/>
  <c r="V266" i="1"/>
  <c r="V242" i="1"/>
  <c r="V218" i="1"/>
  <c r="V69" i="1"/>
  <c r="V188" i="1"/>
  <c r="V229" i="1"/>
  <c r="V216" i="1"/>
  <c r="V21" i="1"/>
  <c r="V92" i="1"/>
  <c r="V200" i="1"/>
  <c r="V252" i="1"/>
  <c r="V221" i="1"/>
  <c r="U28" i="1"/>
  <c r="AY28" i="1" s="1"/>
  <c r="V418" i="1"/>
  <c r="V115" i="1"/>
  <c r="V163" i="1"/>
  <c r="V268" i="1"/>
  <c r="V284" i="1"/>
  <c r="V170" i="1"/>
  <c r="V96" i="1"/>
  <c r="V319" i="1"/>
  <c r="V324" i="1"/>
  <c r="V323" i="1"/>
  <c r="V432" i="1"/>
  <c r="V372" i="1"/>
  <c r="V387" i="1"/>
  <c r="V317" i="1"/>
  <c r="V246" i="1"/>
  <c r="V354" i="1"/>
  <c r="V236" i="1"/>
  <c r="V17" i="1"/>
  <c r="V240" i="1"/>
  <c r="V482" i="1"/>
  <c r="V483" i="1"/>
  <c r="V112" i="1"/>
  <c r="V105" i="1"/>
  <c r="V70" i="1"/>
  <c r="V316" i="1"/>
  <c r="V271" i="1"/>
  <c r="V50" i="1"/>
  <c r="V177" i="1"/>
  <c r="V87" i="1"/>
  <c r="V325" i="1"/>
  <c r="V194" i="1"/>
  <c r="V74" i="1"/>
  <c r="V15" i="1"/>
  <c r="V53" i="1"/>
  <c r="V392" i="1"/>
  <c r="V67" i="1"/>
  <c r="V426" i="1"/>
  <c r="V434" i="1"/>
  <c r="V160" i="1"/>
  <c r="V394" i="1"/>
  <c r="V463" i="1"/>
  <c r="V223" i="1"/>
  <c r="V321" i="1"/>
  <c r="V58" i="1"/>
  <c r="V104" i="1"/>
  <c r="V462" i="1"/>
  <c r="V94" i="1"/>
  <c r="V224" i="1"/>
  <c r="V253" i="1"/>
  <c r="V439" i="1"/>
  <c r="V479" i="1"/>
  <c r="V494" i="1"/>
  <c r="V258" i="1"/>
  <c r="V66" i="1"/>
  <c r="V208" i="1"/>
  <c r="V124" i="1"/>
  <c r="V114" i="1"/>
  <c r="V490" i="1"/>
  <c r="V443" i="1"/>
  <c r="V495" i="1"/>
  <c r="V238" i="1"/>
  <c r="V339" i="1"/>
  <c r="V455" i="1"/>
  <c r="V120" i="1"/>
  <c r="V497" i="1"/>
  <c r="V341" i="1"/>
  <c r="V63" i="1"/>
  <c r="V445" i="1"/>
  <c r="V368" i="1"/>
  <c r="V22" i="1"/>
  <c r="V97" i="1"/>
  <c r="V213" i="1"/>
  <c r="V276" i="1"/>
  <c r="V498" i="1"/>
  <c r="V441" i="1"/>
  <c r="V182" i="1"/>
  <c r="V81" i="1"/>
  <c r="V331" i="1"/>
  <c r="V247" i="1"/>
  <c r="V318" i="1"/>
  <c r="V499" i="1"/>
  <c r="V347" i="1"/>
  <c r="V345" i="1"/>
  <c r="V454" i="1"/>
  <c r="V363" i="1"/>
  <c r="V312" i="1"/>
  <c r="V178" i="1"/>
  <c r="T322" i="1"/>
  <c r="V245" i="1"/>
  <c r="V103" i="1"/>
  <c r="V389" i="1"/>
  <c r="V61" i="1"/>
  <c r="V167" i="1"/>
  <c r="V65" i="1"/>
  <c r="V135" i="1"/>
  <c r="V358" i="1"/>
  <c r="V57" i="1"/>
  <c r="V249" i="1"/>
  <c r="V237" i="1"/>
  <c r="V73" i="1"/>
  <c r="V407" i="1"/>
  <c r="V231" i="1"/>
  <c r="T301" i="1"/>
  <c r="V125" i="1"/>
  <c r="V379" i="1"/>
  <c r="V31" i="1"/>
  <c r="V212" i="1"/>
  <c r="V307" i="1"/>
  <c r="V139" i="1"/>
  <c r="V406" i="1"/>
  <c r="V86" i="1"/>
  <c r="V420" i="1"/>
  <c r="V19" i="1"/>
  <c r="V458" i="1"/>
  <c r="V505" i="1"/>
  <c r="V411" i="1"/>
  <c r="V162" i="1"/>
  <c r="V272" i="1"/>
  <c r="V90" i="1"/>
  <c r="V23" i="1"/>
  <c r="V414" i="1"/>
  <c r="V250" i="1"/>
  <c r="V234" i="1"/>
  <c r="V144" i="1"/>
  <c r="V400" i="1"/>
  <c r="V275" i="1"/>
  <c r="V474" i="1"/>
  <c r="V450" i="1"/>
  <c r="V89" i="1"/>
  <c r="V467" i="1"/>
  <c r="V196" i="1"/>
  <c r="V55" i="1"/>
  <c r="V262" i="1"/>
  <c r="V423" i="1"/>
  <c r="V239" i="1"/>
  <c r="V328" i="1"/>
  <c r="V427" i="1"/>
  <c r="V380" i="1"/>
  <c r="T359" i="1"/>
  <c r="V496" i="1"/>
  <c r="T39" i="1"/>
  <c r="T159" i="1"/>
  <c r="V85" i="1"/>
  <c r="V335" i="1"/>
  <c r="V100" i="1"/>
  <c r="V437" i="1"/>
  <c r="V214" i="1"/>
  <c r="T289" i="1"/>
  <c r="V391" i="1"/>
  <c r="V503" i="1"/>
  <c r="T44" i="1"/>
  <c r="T425" i="1"/>
  <c r="V478" i="1"/>
  <c r="T436" i="1"/>
  <c r="V436" i="1" s="1"/>
  <c r="U71" i="1"/>
  <c r="AY71" i="1" s="1"/>
  <c r="V386" i="1"/>
  <c r="V16" i="1"/>
  <c r="V446" i="1"/>
  <c r="T461" i="1"/>
  <c r="V232" i="1"/>
  <c r="T343" i="1"/>
  <c r="V32" i="1"/>
  <c r="V173" i="1"/>
  <c r="V147" i="1"/>
  <c r="V415" i="1"/>
  <c r="V95" i="1"/>
  <c r="V398" i="1"/>
  <c r="T59" i="1"/>
  <c r="V364" i="1"/>
  <c r="V356" i="1"/>
  <c r="T297" i="1"/>
  <c r="V270" i="1"/>
  <c r="V306" i="1"/>
  <c r="V300" i="1"/>
  <c r="T298" i="1"/>
  <c r="T251" i="1"/>
  <c r="T79" i="1"/>
  <c r="T186" i="1"/>
  <c r="T302" i="1"/>
  <c r="T149" i="1"/>
  <c r="T20" i="1"/>
  <c r="V20" i="1" s="1"/>
  <c r="T465" i="1"/>
  <c r="T158" i="1"/>
  <c r="T54" i="1"/>
  <c r="T88" i="1"/>
  <c r="T43" i="1"/>
  <c r="T51" i="1"/>
  <c r="V362" i="1"/>
  <c r="T41" i="1"/>
  <c r="T383" i="1"/>
  <c r="V383" i="1" s="1"/>
  <c r="T248" i="1"/>
  <c r="T157" i="1"/>
  <c r="T34" i="1"/>
  <c r="T145" i="1"/>
  <c r="T333" i="1"/>
  <c r="T469" i="1"/>
  <c r="T164" i="1"/>
  <c r="T320" i="1"/>
  <c r="T107" i="1"/>
  <c r="T288" i="1"/>
  <c r="T204" i="1"/>
  <c r="T332" i="1"/>
  <c r="T293" i="1"/>
  <c r="T348" i="1"/>
  <c r="T464" i="1"/>
  <c r="V257" i="1"/>
  <c r="T340" i="1"/>
  <c r="T263" i="1"/>
  <c r="V265" i="1"/>
  <c r="T283" i="1"/>
  <c r="T287" i="1"/>
  <c r="T133" i="1"/>
  <c r="T102" i="1"/>
  <c r="T381" i="1"/>
  <c r="T201" i="1"/>
  <c r="T489" i="1"/>
  <c r="V342" i="1"/>
  <c r="T241" i="1"/>
  <c r="T484" i="1"/>
  <c r="T199" i="1"/>
  <c r="T410" i="1"/>
  <c r="T304" i="1"/>
  <c r="T106" i="1"/>
  <c r="T176" i="1"/>
  <c r="T264" i="1"/>
  <c r="T45" i="1"/>
  <c r="T285" i="1"/>
  <c r="T165" i="1"/>
  <c r="V165" i="1" s="1"/>
  <c r="T349" i="1"/>
  <c r="T305" i="1"/>
  <c r="T457" i="1"/>
  <c r="T195" i="1"/>
  <c r="T68" i="1"/>
  <c r="T113" i="1"/>
  <c r="T98" i="1"/>
  <c r="V36" i="1"/>
  <c r="T299" i="1"/>
  <c r="V299" i="1" s="1"/>
  <c r="V486" i="1"/>
  <c r="T311" i="1"/>
  <c r="T294" i="1"/>
  <c r="T314" i="1"/>
  <c r="T409" i="1"/>
  <c r="T136" i="1"/>
  <c r="T189" i="1"/>
  <c r="T476" i="1"/>
  <c r="T365" i="1"/>
  <c r="T259" i="1"/>
  <c r="T134" i="1"/>
  <c r="T290" i="1"/>
  <c r="T161" i="1"/>
  <c r="T154" i="1"/>
  <c r="T127" i="1"/>
  <c r="T351" i="1"/>
  <c r="T11" i="1"/>
  <c r="T278" i="1"/>
  <c r="T296" i="1"/>
  <c r="T206" i="1"/>
  <c r="T93" i="1"/>
  <c r="T150" i="1"/>
  <c r="T375" i="1"/>
  <c r="T282" i="1"/>
  <c r="T227" i="1"/>
  <c r="T148" i="1"/>
  <c r="T219" i="1"/>
  <c r="T235" i="1"/>
  <c r="T449" i="1"/>
  <c r="T303" i="1"/>
  <c r="T480" i="1"/>
  <c r="V480" i="1" s="1"/>
  <c r="T326" i="1"/>
  <c r="T277" i="1"/>
  <c r="T187" i="1"/>
  <c r="T80" i="1"/>
  <c r="T492" i="1"/>
  <c r="T382" i="1"/>
  <c r="T233" i="1"/>
  <c r="T191" i="1"/>
  <c r="V191" i="1" s="1"/>
  <c r="T488" i="1"/>
  <c r="T197" i="1"/>
  <c r="T101" i="1"/>
  <c r="T121" i="1"/>
  <c r="T485" i="1"/>
  <c r="T267" i="1"/>
  <c r="T56" i="1"/>
  <c r="T444" i="1"/>
  <c r="V444" i="1" s="1"/>
  <c r="T295" i="1"/>
  <c r="T193" i="1"/>
  <c r="T477" i="1"/>
  <c r="T367" i="1"/>
  <c r="T179" i="1"/>
  <c r="T129" i="1"/>
  <c r="T440" i="1"/>
  <c r="T350" i="1"/>
  <c r="T217" i="1"/>
  <c r="T181" i="1"/>
  <c r="T460" i="1"/>
  <c r="T327" i="1"/>
  <c r="T185" i="1"/>
  <c r="T24" i="1"/>
  <c r="T48" i="1"/>
  <c r="T243" i="1"/>
  <c r="T468" i="1"/>
  <c r="T156" i="1"/>
  <c r="T119" i="1"/>
  <c r="T25" i="1"/>
  <c r="T453" i="1"/>
  <c r="V453" i="1" s="1"/>
  <c r="T310" i="1"/>
  <c r="T273" i="1"/>
  <c r="T110" i="1"/>
  <c r="T472" i="1"/>
  <c r="V472" i="1" s="1"/>
  <c r="T261" i="1"/>
  <c r="T169" i="1"/>
  <c r="T493" i="1"/>
  <c r="T315" i="1"/>
  <c r="T501" i="1"/>
  <c r="T448" i="1"/>
  <c r="T183" i="1"/>
  <c r="V183" i="1" s="1"/>
  <c r="T72" i="1"/>
  <c r="T166" i="1"/>
  <c r="T456" i="1"/>
  <c r="T84" i="1"/>
  <c r="T142" i="1"/>
  <c r="T286" i="1"/>
  <c r="T433" i="1"/>
  <c r="T366" i="1"/>
  <c r="T481" i="1"/>
  <c r="V481" i="1" s="1"/>
  <c r="T225" i="1"/>
  <c r="T62" i="1"/>
  <c r="T452" i="1"/>
  <c r="T76" i="1"/>
  <c r="T64" i="1"/>
  <c r="T26" i="1"/>
  <c r="T473" i="1"/>
  <c r="V295" i="1" l="1"/>
  <c r="V282" i="1"/>
  <c r="V489" i="1"/>
  <c r="V381" i="1"/>
  <c r="V501" i="1"/>
  <c r="V76" i="1"/>
  <c r="V88" i="1"/>
  <c r="V465" i="1"/>
  <c r="V349" i="1"/>
  <c r="V464" i="1"/>
  <c r="AY285" i="1"/>
  <c r="AY67" i="1"/>
  <c r="AY186" i="1"/>
  <c r="V62" i="1"/>
  <c r="V101" i="1"/>
  <c r="V187" i="1"/>
  <c r="V201" i="1"/>
  <c r="V248" i="1"/>
  <c r="V298" i="1"/>
  <c r="AY288" i="1"/>
  <c r="AY185" i="1"/>
  <c r="AY381" i="1"/>
  <c r="V159" i="1"/>
  <c r="AY297" i="1"/>
  <c r="AY294" i="1"/>
  <c r="V351" i="1"/>
  <c r="V41" i="1"/>
  <c r="V488" i="1"/>
  <c r="V289" i="1"/>
  <c r="AY158" i="1"/>
  <c r="V302" i="1"/>
  <c r="V310" i="1"/>
  <c r="V161" i="1"/>
  <c r="V241" i="1"/>
  <c r="AY350" i="1"/>
  <c r="V68" i="1"/>
  <c r="AY301" i="1"/>
  <c r="V154" i="1"/>
  <c r="AY157" i="1"/>
  <c r="AY460" i="1"/>
  <c r="AY164" i="1"/>
  <c r="AY232" i="1"/>
  <c r="AY240" i="1"/>
  <c r="AY250" i="1"/>
  <c r="V56" i="1"/>
  <c r="V113" i="1"/>
  <c r="AY133" i="1"/>
  <c r="V28" i="1"/>
  <c r="AY435" i="1"/>
  <c r="AY10" i="1"/>
  <c r="AY321" i="1"/>
  <c r="AY141" i="1"/>
  <c r="V440" i="1"/>
  <c r="V303" i="1"/>
  <c r="V136" i="1"/>
  <c r="AY27" i="1"/>
  <c r="AY424" i="1"/>
  <c r="AY55" i="1"/>
  <c r="V322" i="1"/>
  <c r="AY153" i="1"/>
  <c r="V461" i="1"/>
  <c r="AY408" i="1"/>
  <c r="AY339" i="1"/>
  <c r="AY53" i="1"/>
  <c r="AY40" i="1"/>
  <c r="V367" i="1"/>
  <c r="V296" i="1"/>
  <c r="V158" i="1"/>
  <c r="V197" i="1"/>
  <c r="V11" i="1"/>
  <c r="V304" i="1"/>
  <c r="AY332" i="1"/>
  <c r="AY349" i="1"/>
  <c r="AY277" i="1"/>
  <c r="AY148" i="1"/>
  <c r="AY156" i="1"/>
  <c r="AY61" i="1"/>
  <c r="AY87" i="1"/>
  <c r="AY118" i="1"/>
  <c r="V452" i="1"/>
  <c r="V456" i="1"/>
  <c r="V106" i="1"/>
  <c r="V326" i="1"/>
  <c r="V410" i="1"/>
  <c r="V102" i="1"/>
  <c r="V39" i="1"/>
  <c r="AY492" i="1"/>
  <c r="AY79" i="1"/>
  <c r="AY23" i="1"/>
  <c r="AY128" i="1"/>
  <c r="AY500" i="1"/>
  <c r="AY300" i="1"/>
  <c r="AY78" i="1"/>
  <c r="AY284" i="1"/>
  <c r="V433" i="1"/>
  <c r="V448" i="1"/>
  <c r="V273" i="1"/>
  <c r="V48" i="1"/>
  <c r="V233" i="1"/>
  <c r="V98" i="1"/>
  <c r="V484" i="1"/>
  <c r="V469" i="1"/>
  <c r="AY468" i="1"/>
  <c r="AY304" i="1"/>
  <c r="AY326" i="1"/>
  <c r="AY303" i="1"/>
  <c r="AY106" i="1"/>
  <c r="AY456" i="1"/>
  <c r="AY452" i="1"/>
  <c r="AY165" i="1"/>
  <c r="AY296" i="1"/>
  <c r="AY224" i="1"/>
  <c r="AY194" i="1"/>
  <c r="AY33" i="1"/>
  <c r="AY364" i="1"/>
  <c r="AY105" i="1"/>
  <c r="AY83" i="1"/>
  <c r="AY50" i="1"/>
  <c r="AY380" i="1"/>
  <c r="AY475" i="1"/>
  <c r="AY132" i="1"/>
  <c r="AY242" i="1"/>
  <c r="AY135" i="1"/>
  <c r="AY443" i="1"/>
  <c r="AY196" i="1"/>
  <c r="V243" i="1"/>
  <c r="AY484" i="1"/>
  <c r="AY331" i="1"/>
  <c r="AY203" i="1"/>
  <c r="AY260" i="1"/>
  <c r="V449" i="1"/>
  <c r="V283" i="1"/>
  <c r="V293" i="1"/>
  <c r="V51" i="1"/>
  <c r="AY472" i="1"/>
  <c r="AY112" i="1"/>
  <c r="AY168" i="1"/>
  <c r="AY97" i="1"/>
  <c r="AY198" i="1"/>
  <c r="AY216" i="1"/>
  <c r="AY342" i="1"/>
  <c r="AY175" i="1"/>
  <c r="AY358" i="1"/>
  <c r="AY276" i="1"/>
  <c r="AY263" i="1"/>
  <c r="AY44" i="1"/>
  <c r="AY448" i="1"/>
  <c r="AY266" i="1"/>
  <c r="AY182" i="1"/>
  <c r="AY126" i="1"/>
  <c r="AY63" i="1"/>
  <c r="AY218" i="1"/>
  <c r="V327" i="1"/>
  <c r="V294" i="1"/>
  <c r="V176" i="1"/>
  <c r="V263" i="1"/>
  <c r="V204" i="1"/>
  <c r="V343" i="1"/>
  <c r="AY286" i="1"/>
  <c r="AY149" i="1"/>
  <c r="AY366" i="1"/>
  <c r="AY382" i="1"/>
  <c r="AY319" i="1"/>
  <c r="AY92" i="1"/>
  <c r="AY47" i="1"/>
  <c r="AY70" i="1"/>
  <c r="AY120" i="1"/>
  <c r="AY109" i="1"/>
  <c r="AY178" i="1"/>
  <c r="AY163" i="1"/>
  <c r="AY471" i="1"/>
  <c r="AY58" i="1"/>
  <c r="AY75" i="1"/>
  <c r="AY432" i="1"/>
  <c r="AY155" i="1"/>
  <c r="V110" i="1"/>
  <c r="V264" i="1"/>
  <c r="V332" i="1"/>
  <c r="AY464" i="1"/>
  <c r="AY480" i="1"/>
  <c r="AY272" i="1"/>
  <c r="AY491" i="1"/>
  <c r="AY374" i="1"/>
  <c r="V477" i="1"/>
  <c r="V148" i="1"/>
  <c r="V259" i="1"/>
  <c r="V311" i="1"/>
  <c r="V457" i="1"/>
  <c r="V251" i="1"/>
  <c r="AY314" i="1"/>
  <c r="AY287" i="1"/>
  <c r="AY348" i="1"/>
  <c r="AY101" i="1"/>
  <c r="AY43" i="1"/>
  <c r="AY25" i="1"/>
  <c r="AY289" i="1"/>
  <c r="AY302" i="1"/>
  <c r="AY488" i="1"/>
  <c r="AY310" i="1"/>
  <c r="AY295" i="1"/>
  <c r="AY282" i="1"/>
  <c r="AY298" i="1"/>
  <c r="AY184" i="1"/>
  <c r="AY451" i="1"/>
  <c r="AY487" i="1"/>
  <c r="AY200" i="1"/>
  <c r="AY247" i="1"/>
  <c r="AY100" i="1"/>
  <c r="AY190" i="1"/>
  <c r="AY144" i="1"/>
  <c r="AY439" i="1"/>
  <c r="AY180" i="1"/>
  <c r="AY205" i="1"/>
  <c r="AY147" i="1"/>
  <c r="AY188" i="1"/>
  <c r="AY293" i="1"/>
  <c r="AY192" i="1"/>
  <c r="V225" i="1"/>
  <c r="V261" i="1"/>
  <c r="V156" i="1"/>
  <c r="V193" i="1"/>
  <c r="V277" i="1"/>
  <c r="V107" i="1"/>
  <c r="V44" i="1"/>
  <c r="AY325" i="1"/>
  <c r="AY19" i="1"/>
  <c r="AY160" i="1"/>
  <c r="AY226" i="1"/>
  <c r="AY467" i="1"/>
  <c r="AY258" i="1"/>
  <c r="AY459" i="1"/>
  <c r="AY234" i="1"/>
  <c r="AY38" i="1"/>
  <c r="AY42" i="1"/>
  <c r="AY479" i="1"/>
  <c r="V59" i="1"/>
  <c r="V375" i="1"/>
  <c r="V164" i="1"/>
  <c r="BE5" i="1"/>
  <c r="V217" i="1"/>
  <c r="V366" i="1"/>
  <c r="V149" i="1"/>
  <c r="V93" i="1"/>
  <c r="V333" i="1"/>
  <c r="V359" i="1"/>
  <c r="V43" i="1"/>
  <c r="V186" i="1"/>
  <c r="V142" i="1"/>
  <c r="V25" i="1"/>
  <c r="V476" i="1"/>
  <c r="V189" i="1"/>
  <c r="V133" i="1"/>
  <c r="V382" i="1"/>
  <c r="V185" i="1"/>
  <c r="V169" i="1"/>
  <c r="V119" i="1"/>
  <c r="V425" i="1"/>
  <c r="V320" i="1"/>
  <c r="V199" i="1"/>
  <c r="V181" i="1"/>
  <c r="V145" i="1"/>
  <c r="V288" i="1"/>
  <c r="V54" i="1"/>
  <c r="V80" i="1"/>
  <c r="V79" i="1"/>
  <c r="V129" i="1"/>
  <c r="V340" i="1"/>
  <c r="V45" i="1"/>
  <c r="V409" i="1"/>
  <c r="V134" i="1"/>
  <c r="V473" i="1"/>
  <c r="V179" i="1"/>
  <c r="V485" i="1"/>
  <c r="V219" i="1"/>
  <c r="V195" i="1"/>
  <c r="V71" i="1"/>
  <c r="V286" i="1"/>
  <c r="V206" i="1"/>
  <c r="V290" i="1"/>
  <c r="V278" i="1"/>
  <c r="V468" i="1"/>
  <c r="V267" i="1"/>
  <c r="V64" i="1"/>
  <c r="V492" i="1"/>
  <c r="V84" i="1"/>
  <c r="V121" i="1"/>
  <c r="V34" i="1"/>
  <c r="V297" i="1"/>
  <c r="V157" i="1"/>
  <c r="V166" i="1"/>
  <c r="V227" i="1"/>
  <c r="V301" i="1"/>
  <c r="V460" i="1"/>
  <c r="V72" i="1"/>
  <c r="V350" i="1"/>
  <c r="V26" i="1"/>
  <c r="V150" i="1"/>
  <c r="V127" i="1"/>
  <c r="V287" i="1"/>
  <c r="V348" i="1"/>
  <c r="V24" i="1"/>
  <c r="V315" i="1"/>
  <c r="V235" i="1"/>
  <c r="V314" i="1"/>
  <c r="V493" i="1"/>
  <c r="V365" i="1"/>
  <c r="V305" i="1"/>
  <c r="V285" i="1"/>
  <c r="BA5" i="1" l="1"/>
</calcChain>
</file>

<file path=xl/sharedStrings.xml><?xml version="1.0" encoding="utf-8"?>
<sst xmlns="http://schemas.openxmlformats.org/spreadsheetml/2006/main" count="72" uniqueCount="61">
  <si>
    <t>Gender</t>
  </si>
  <si>
    <t>Age</t>
  </si>
  <si>
    <t>Field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</si>
  <si>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</si>
  <si>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</si>
  <si>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</si>
  <si>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</si>
  <si>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</si>
  <si>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</si>
  <si>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</si>
  <si>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</si>
  <si>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</si>
  <si>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</si>
  <si>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</si>
  <si>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</si>
  <si>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</si>
  <si>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</si>
  <si>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</si>
  <si>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yukon</t>
  </si>
  <si>
    <t>BC</t>
  </si>
  <si>
    <t>Northwest Tef</t>
  </si>
  <si>
    <t>Alberta</t>
  </si>
  <si>
    <t>Nunavut</t>
  </si>
  <si>
    <t>Saskanchewan</t>
  </si>
  <si>
    <t>Manitoba</t>
  </si>
  <si>
    <t>Ontario</t>
  </si>
  <si>
    <t>Quabac</t>
  </si>
  <si>
    <t>Newfounland</t>
  </si>
  <si>
    <t>New truncwick</t>
  </si>
  <si>
    <t>Nova scotia</t>
  </si>
  <si>
    <t>Prince edward Island</t>
  </si>
  <si>
    <t>Area</t>
  </si>
  <si>
    <t>Value of house</t>
  </si>
  <si>
    <t>Mortage left</t>
  </si>
  <si>
    <t>Cars value</t>
  </si>
  <si>
    <t>left to pay on cars</t>
  </si>
  <si>
    <t>Debts</t>
  </si>
  <si>
    <t>Investments</t>
  </si>
  <si>
    <t>Values of person</t>
  </si>
  <si>
    <t>Value of debts of a person</t>
  </si>
  <si>
    <t>Net Worth</t>
  </si>
  <si>
    <t>Column1</t>
  </si>
  <si>
    <t>Column2</t>
  </si>
  <si>
    <t>Column3</t>
  </si>
  <si>
    <t>men</t>
  </si>
  <si>
    <t>women</t>
  </si>
  <si>
    <t>Number of men</t>
  </si>
  <si>
    <t>Number of women</t>
  </si>
  <si>
    <t>Average Age</t>
  </si>
  <si>
    <t>Health</t>
  </si>
  <si>
    <t>Teaching</t>
  </si>
  <si>
    <t>const.</t>
  </si>
  <si>
    <t>Teachers</t>
  </si>
  <si>
    <t>Avg Income</t>
  </si>
  <si>
    <t xml:space="preserve">Car value </t>
  </si>
  <si>
    <t>Average value of one car</t>
  </si>
  <si>
    <t>Debt amount</t>
  </si>
  <si>
    <t>sum</t>
  </si>
  <si>
    <t>percentage left</t>
  </si>
  <si>
    <t>less than</t>
  </si>
  <si>
    <t>Avg income per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</si>
</sst>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10" fontId="0" fillId="0" borderId="1" xfId="0" applyNumberFormat="1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51E31-E9C9-4518-B41F-9CC645E12521}" name="Table2" displayName="Table2" ref="C4:V505" totalsRowShown="0">
  <autoFilter ref="C4:V505" xr:uid="{1A3D93D5-B5A7-4E1E-A1D8-CDB4CAB67158}"/>
  <tableColumns count="20">
    <tableColumn id="1" xr3:uid="{6D44B349-DD3F-4D56-9CE9-5F8032B5C01D}" name="Gender">
      <calculatedColumnFormula>IF(B5=1,"men","women")</calculatedColumnFormula>
    </tableColumn>
    <tableColumn id="2" xr3:uid="{4B0CF16F-4C59-4CAC-BA79-EDE8E9049CC7}" name="Age">
      <calculatedColumnFormula>RANDBETWEEN(25,45)</calculatedColumnFormula>
    </tableColumn>
    <tableColumn id="3" xr3:uid="{481B61FA-B0F8-4405-B254-C63FFC23D6C3}" name="Column1">
      <calculatedColumnFormula>RANDBETWEEN(1,6)</calculatedColumnFormula>
    </tableColumn>
    <tableColumn id="4" xr3:uid="{7906152A-5C9E-4991-B942-ADC0728FBD4A}" name="Field of work">
      <calculatedColumnFormula>VLOOKUP(E5,$AB$5:$AC$10,2)</calculatedColumnFormula>
    </tableColumn>
    <tableColumn id="5" xr3:uid="{B6BAA7B7-7FFE-4469-B554-B06A1BB09E44}" name="Column2">
      <calculatedColumnFormula>RANDBETWEEN(1,6)</calculatedColumnFormula>
    </tableColumn>
    <tableColumn id="6" xr3:uid="{9EE68BEA-828C-4445-866D-0336FEBDD61B}" name="Education">
      <calculatedColumnFormula>VLOOKUP(G5,$AD$5:$AE$9,2)</calculatedColumnFormula>
    </tableColumn>
    <tableColumn id="7" xr3:uid="{3702A74A-8096-4891-8DF4-8465516AB42D}" name="Kids">
      <calculatedColumnFormula>RANDBETWEEN(0,4)</calculatedColumnFormula>
    </tableColumn>
    <tableColumn id="8" xr3:uid="{CF03BBF1-0731-4251-914F-8502B6DD50FC}" name="Cars" dataDxfId="0">
      <calculatedColumnFormula>RANDBETWEEN(1,2)</calculatedColumnFormula>
    </tableColumn>
    <tableColumn id="9" xr3:uid="{55C1EA40-1321-4C1E-9437-081CDED58D7B}" name="Income">
      <calculatedColumnFormula>RANDBETWEEN(25000,90000)</calculatedColumnFormula>
    </tableColumn>
    <tableColumn id="10" xr3:uid="{5C3F636B-7041-4D9E-A0C6-34FB8ED7E22D}" name="Column3">
      <calculatedColumnFormula>RANDBETWEEN(1,13)</calculatedColumnFormula>
    </tableColumn>
    <tableColumn id="11" xr3:uid="{A86BC5A9-8EEC-42A6-B10C-4479B8F1681D}" name="Area">
      <calculatedColumnFormula>VLOOKUP(L5,$AF$5:$AG$17,2)</calculatedColumnFormula>
    </tableColumn>
    <tableColumn id="12" xr3:uid="{870E545C-BF6D-4E37-A7A2-C5B7FE66EC54}" name="Value of house">
      <calculatedColumnFormula>K5*RANDBETWEEN(1,6)</calculatedColumnFormula>
    </tableColumn>
    <tableColumn id="13" xr3:uid="{98367F08-53E9-44F7-814A-D54CFBCDA56D}" name="Mortage left">
      <calculatedColumnFormula>RAND()*N5</calculatedColumnFormula>
    </tableColumn>
    <tableColumn id="14" xr3:uid="{B934C546-DA9F-4C36-ABB6-60FF36A62D3A}" name="Cars value">
      <calculatedColumnFormula>J5*RAND()*K5</calculatedColumnFormula>
    </tableColumn>
    <tableColumn id="15" xr3:uid="{2297C048-62D2-4C12-AC68-254DF42EF1DD}" name="left to pay on cars">
      <calculatedColumnFormula>RANDBETWEEN(0,P5)</calculatedColumnFormula>
    </tableColumn>
    <tableColumn id="16" xr3:uid="{CAEB525E-8048-4ECA-A46F-50C37C365BF0}" name="Debts">
      <calculatedColumnFormula>RAND()*K5</calculatedColumnFormula>
    </tableColumn>
    <tableColumn id="17" xr3:uid="{18D5FF5A-406B-4C67-A395-15CC73A7F28C}" name="Investments">
      <calculatedColumnFormula>RAND()*K5*1.5</calculatedColumnFormula>
    </tableColumn>
    <tableColumn id="18" xr3:uid="{3114BC75-EF55-48B4-90C7-EC61226190BC}" name="Values of person">
      <calculatedColumnFormula>N5+O5+S5</calculatedColumnFormula>
    </tableColumn>
    <tableColumn id="19" xr3:uid="{F8A76D64-8A4D-4850-82F0-7E4D4E72B36F}" name="Value of debts of a person">
      <calculatedColumnFormula>O5+Q5+R5</calculatedColumnFormula>
    </tableColumn>
    <tableColumn id="20" xr3:uid="{C37C7666-FD64-46A8-B41E-E8075ADFAD18}" name="Net Worth">
      <calculatedColumnFormula>T5-U5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85F4-6AF6-4979-A64D-701AFF7AEBC3}">
  <dimension ref="B3:BF506"/>
  <sheetViews>
    <sheetView tabSelected="1" topLeftCell="BC1" zoomScale="70" zoomScaleNormal="70" workbookViewId="0">
      <selection activeCell="BK14" sqref="BK14"/>
    </sheetView>
  </sheetViews>
  <sheetFormatPr defaultRowHeight="14.4" x14ac:dyDescent="0.3"/>
  <cols>
    <col min="2" max="2" width="0" hidden="1" customWidth="1"/>
    <col min="3" max="3" width="12" customWidth="1"/>
    <col min="5" max="5" width="9.5546875" hidden="1" customWidth="1"/>
    <col min="6" max="6" width="17.77734375" customWidth="1"/>
    <col min="7" max="7" width="0" hidden="1" customWidth="1"/>
    <col min="8" max="8" width="15.109375" customWidth="1"/>
    <col min="11" max="11" width="11.77734375" customWidth="1"/>
    <col min="12" max="12" width="0" hidden="1" customWidth="1"/>
    <col min="13" max="13" width="20.33203125" customWidth="1"/>
    <col min="14" max="14" width="20.77734375" customWidth="1"/>
    <col min="15" max="15" width="17.21875" customWidth="1"/>
    <col min="16" max="16" width="15.5546875" customWidth="1"/>
    <col min="17" max="17" width="24.109375" customWidth="1"/>
    <col min="18" max="18" width="10.109375" customWidth="1"/>
    <col min="19" max="19" width="17.21875" customWidth="1"/>
    <col min="20" max="20" width="22.88671875" customWidth="1"/>
    <col min="21" max="21" width="33.77734375" customWidth="1"/>
    <col min="22" max="22" width="14.6640625" customWidth="1"/>
    <col min="23" max="23" width="19.44140625" customWidth="1"/>
    <col min="24" max="24" width="7.77734375" customWidth="1"/>
    <col min="27" max="27" width="15.77734375" customWidth="1"/>
    <col min="28" max="28" width="8.88671875" hidden="1" customWidth="1"/>
    <col min="29" max="29" width="12.33203125" hidden="1" customWidth="1"/>
    <col min="30" max="30" width="0" hidden="1" customWidth="1"/>
    <col min="31" max="31" width="11.109375" hidden="1" customWidth="1"/>
    <col min="32" max="32" width="0" hidden="1" customWidth="1"/>
    <col min="33" max="33" width="20.88671875" hidden="1" customWidth="1"/>
    <col min="34" max="34" width="18.33203125" customWidth="1"/>
    <col min="35" max="35" width="14.109375" customWidth="1"/>
    <col min="36" max="36" width="12.21875" customWidth="1"/>
    <col min="38" max="38" width="14.33203125" customWidth="1"/>
    <col min="39" max="39" width="12.6640625" customWidth="1"/>
    <col min="40" max="40" width="10.109375" customWidth="1"/>
    <col min="41" max="41" width="11.77734375" customWidth="1"/>
    <col min="42" max="42" width="14.77734375" customWidth="1"/>
    <col min="45" max="45" width="12.109375" customWidth="1"/>
    <col min="46" max="46" width="11.88671875" customWidth="1"/>
    <col min="48" max="48" width="15.109375" customWidth="1"/>
    <col min="49" max="49" width="17.77734375" customWidth="1"/>
    <col min="50" max="50" width="24.6640625" customWidth="1"/>
    <col min="51" max="51" width="12.5546875" customWidth="1"/>
    <col min="54" max="54" width="15.77734375" customWidth="1"/>
    <col min="58" max="58" width="15" customWidth="1"/>
  </cols>
  <sheetData>
    <row r="3" spans="2:58" ht="15" thickBot="1" x14ac:dyDescent="0.35">
      <c r="BF3" t="s">
        <v>60</v>
      </c>
    </row>
    <row r="4" spans="2:58" x14ac:dyDescent="0.3">
      <c r="C4" t="s">
        <v>0</v>
      </c>
      <c r="D4" t="s">
        <v>1</v>
      </c>
      <c r="E4" t="s">
        <v>41</v>
      </c>
      <c r="F4" t="s">
        <v>2</v>
      </c>
      <c r="G4" t="s">
        <v>42</v>
      </c>
      <c r="H4" t="s">
        <v>9</v>
      </c>
      <c r="I4" t="s">
        <v>15</v>
      </c>
      <c r="J4" t="s">
        <v>16</v>
      </c>
      <c r="K4" t="s">
        <v>17</v>
      </c>
      <c r="L4" t="s">
        <v>43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X4" s="3" t="s">
        <v>44</v>
      </c>
      <c r="Y4" s="4" t="s">
        <v>45</v>
      </c>
      <c r="Z4" s="4"/>
      <c r="AA4" s="4" t="s">
        <v>46</v>
      </c>
      <c r="AB4" s="4"/>
      <c r="AC4" s="4" t="s">
        <v>2</v>
      </c>
      <c r="AD4" s="4"/>
      <c r="AE4" s="4"/>
      <c r="AF4" s="4"/>
      <c r="AG4" s="4"/>
      <c r="AH4" s="4" t="s">
        <v>47</v>
      </c>
      <c r="AI4" s="4" t="s">
        <v>48</v>
      </c>
      <c r="AJ4" s="4" t="s">
        <v>50</v>
      </c>
      <c r="AK4" s="4" t="s">
        <v>49</v>
      </c>
      <c r="AL4" s="4" t="s">
        <v>4</v>
      </c>
      <c r="AM4" s="4" t="s">
        <v>7</v>
      </c>
      <c r="AN4" s="4" t="s">
        <v>8</v>
      </c>
      <c r="AO4" s="4" t="s">
        <v>6</v>
      </c>
      <c r="AP4" s="4" t="s">
        <v>52</v>
      </c>
      <c r="AQ4" s="4" t="s">
        <v>49</v>
      </c>
      <c r="AR4" s="4" t="s">
        <v>51</v>
      </c>
      <c r="AS4" s="4" t="s">
        <v>7</v>
      </c>
      <c r="AT4" s="4" t="s">
        <v>8</v>
      </c>
      <c r="AU4" s="4" t="s">
        <v>6</v>
      </c>
      <c r="AV4" s="4" t="s">
        <v>53</v>
      </c>
      <c r="AW4" s="4" t="s">
        <v>54</v>
      </c>
      <c r="AX4" s="4" t="s">
        <v>55</v>
      </c>
      <c r="AY4" s="4" t="s">
        <v>56</v>
      </c>
      <c r="AZ4" s="4">
        <v>100000</v>
      </c>
      <c r="BA4" s="4" t="s">
        <v>57</v>
      </c>
      <c r="BB4" s="4" t="s">
        <v>58</v>
      </c>
      <c r="BC4" s="4" t="s">
        <v>59</v>
      </c>
      <c r="BD4" s="5">
        <v>0.3</v>
      </c>
      <c r="BE4" s="6" t="s">
        <v>57</v>
      </c>
      <c r="BF4" s="14" t="s">
        <v>18</v>
      </c>
    </row>
    <row r="5" spans="2:58" x14ac:dyDescent="0.3">
      <c r="B5">
        <f ca="1">RANDBETWEEN(1,2)</f>
        <v>2</v>
      </c>
      <c r="C5" t="str">
        <f ca="1">IF(B5=1,"men","women")</f>
        <v>women</v>
      </c>
      <c r="D5">
        <f ca="1">RANDBETWEEN(25,45)</f>
        <v>37</v>
      </c>
      <c r="E5">
        <f ca="1">RANDBETWEEN(1,6)</f>
        <v>2</v>
      </c>
      <c r="F5" t="str">
        <f ca="1">VLOOKUP(E5,$AB$5:$AC$10,2)</f>
        <v>construction</v>
      </c>
      <c r="G5">
        <f ca="1">RANDBETWEEN(1,6)</f>
        <v>4</v>
      </c>
      <c r="H5" t="str">
        <f ca="1">VLOOKUP(G5,$AD$5:$AE$9,2)</f>
        <v>technical</v>
      </c>
      <c r="I5">
        <f ca="1">RANDBETWEEN(0,4)</f>
        <v>1</v>
      </c>
      <c r="J5">
        <f t="shared" ref="J5:J68" ca="1" si="0">RANDBETWEEN(1,2)</f>
        <v>1</v>
      </c>
      <c r="K5">
        <f ca="1">RANDBETWEEN(25000,90000)</f>
        <v>25356</v>
      </c>
      <c r="L5">
        <f ca="1">RANDBETWEEN(1,13)</f>
        <v>7</v>
      </c>
      <c r="M5" t="str">
        <f ca="1">VLOOKUP(L5,$AF$5:$AG$17,2)</f>
        <v>Manitoba</v>
      </c>
      <c r="N5">
        <f ca="1">K5*RANDBETWEEN(1,6)</f>
        <v>25356</v>
      </c>
      <c r="O5">
        <f ca="1">RAND()*N5</f>
        <v>5943.7479417040995</v>
      </c>
      <c r="P5">
        <f ca="1">J5*RAND()*K5</f>
        <v>19435.209468128014</v>
      </c>
      <c r="Q5">
        <f ca="1">RANDBETWEEN(0,P5)</f>
        <v>13122</v>
      </c>
      <c r="R5">
        <f ca="1">RAND()*K5</f>
        <v>5334.0068025159453</v>
      </c>
      <c r="S5">
        <f ca="1">RAND()*K5*1.5</f>
        <v>21632.366259075316</v>
      </c>
      <c r="T5">
        <f ca="1">N5+O5+S5</f>
        <v>52932.114200779411</v>
      </c>
      <c r="U5">
        <f ca="1">O5+Q5+R5</f>
        <v>24399.754744220045</v>
      </c>
      <c r="V5">
        <f ca="1">T5-U5</f>
        <v>28532.359456559367</v>
      </c>
      <c r="X5" s="7">
        <f ca="1">IF(Table2[[#This Row],[Gender]]="men",1,0)</f>
        <v>0</v>
      </c>
      <c r="Y5" s="1">
        <f ca="1">IF(Table2[[#This Row],[Gender]]="women",1,0)</f>
        <v>1</v>
      </c>
      <c r="Z5" s="1"/>
      <c r="AA5" s="1">
        <f ca="1">SUM(X5:X505)</f>
        <v>264</v>
      </c>
      <c r="AB5" s="1">
        <v>1</v>
      </c>
      <c r="AC5" s="1" t="s">
        <v>3</v>
      </c>
      <c r="AD5" s="1">
        <v>1</v>
      </c>
      <c r="AE5" s="1" t="s">
        <v>10</v>
      </c>
      <c r="AF5" s="1">
        <v>1</v>
      </c>
      <c r="AG5" s="1" t="s">
        <v>18</v>
      </c>
      <c r="AH5" s="1">
        <f ca="1">SUM(Y5:Y505)</f>
        <v>237</v>
      </c>
      <c r="AI5" s="8">
        <f ca="1">SUM(Table2[Age])/500</f>
        <v>35.35</v>
      </c>
      <c r="AJ5" s="1">
        <f ca="1">IF(Table2[[#This Row],[Field of work]]="teaching",1,0)</f>
        <v>0</v>
      </c>
      <c r="AK5" s="1">
        <f ca="1">IF(Table2[[#This Row],[Field of work]]="health",1,0)</f>
        <v>0</v>
      </c>
      <c r="AL5" s="1">
        <f ca="1">IF(Table2[[#This Row],[Field of work]]="construction",1,0)</f>
        <v>1</v>
      </c>
      <c r="AM5" s="1">
        <f ca="1">IF(Table2[[#This Row],[Field of work]]="general work",1,0)</f>
        <v>0</v>
      </c>
      <c r="AN5" s="1">
        <f ca="1">IF(Table2[[#This Row],[Field of work]]="agriculture",1,0)</f>
        <v>0</v>
      </c>
      <c r="AO5" s="1">
        <f ca="1">IF(Table2[[#This Row],[Field of work]]="IT",1,0)</f>
        <v>0</v>
      </c>
      <c r="AP5" s="1">
        <f ca="1">SUM(AJ5:AJ505)</f>
        <v>75</v>
      </c>
      <c r="AQ5" s="1">
        <f ca="1">SUM(AK5:AK505)</f>
        <v>80</v>
      </c>
      <c r="AR5" s="1">
        <f ca="1">SUM(AL5:AL505)</f>
        <v>92</v>
      </c>
      <c r="AS5" s="1">
        <f ca="1">SUM(AM5:AM505)</f>
        <v>95</v>
      </c>
      <c r="AT5" s="1">
        <f ca="1">SUM(AN5:AN505)</f>
        <v>79</v>
      </c>
      <c r="AU5" s="1">
        <f ca="1">SUM(AO5:AO505)</f>
        <v>80</v>
      </c>
      <c r="AV5" s="1">
        <f ca="1">SUM(Table2[Income])/500</f>
        <v>56099.716</v>
      </c>
      <c r="AW5" s="1">
        <f ca="1">Table2[[#This Row],[Cars value]]/Table2[[#This Row],[Cars]]</f>
        <v>19435.209468128014</v>
      </c>
      <c r="AX5" s="1">
        <f ca="1">SUM(AW5:AW505)/500</f>
        <v>27856.122076334708</v>
      </c>
      <c r="AY5" s="1">
        <f ca="1">IF(Table2[[#This Row],[Value of debts of a person]]&gt;$AZ$4,1,0)</f>
        <v>0</v>
      </c>
      <c r="AZ5" s="1"/>
      <c r="BA5" s="1">
        <f ca="1">SUM(AY5:AY505)</f>
        <v>295</v>
      </c>
      <c r="BB5" s="9">
        <f ca="1">O5/Table2[[#This Row],[Value of house]]</f>
        <v>0.23441189232150575</v>
      </c>
      <c r="BC5" s="1">
        <f ca="1">IF(BB5&lt;$BD$4,1,0)</f>
        <v>1</v>
      </c>
      <c r="BD5" s="1"/>
      <c r="BE5" s="10">
        <f ca="1">SUM(BC5:BC505)</f>
        <v>149</v>
      </c>
      <c r="BF5">
        <f ca="1">IF(Table2[[#This Row],[Area]]="yukon",Table2[[#This Row],[Income]],0)</f>
        <v>0</v>
      </c>
    </row>
    <row r="6" spans="2:58" x14ac:dyDescent="0.3">
      <c r="B6">
        <f t="shared" ref="B6:B69" ca="1" si="1">RANDBETWEEN(1,2)</f>
        <v>1</v>
      </c>
      <c r="C6" t="str">
        <f t="shared" ref="C6:C69" ca="1" si="2">IF(B6=1,"men","women")</f>
        <v>men</v>
      </c>
      <c r="D6">
        <f t="shared" ref="D6:D69" ca="1" si="3">RANDBETWEEN(25,45)</f>
        <v>40</v>
      </c>
      <c r="E6">
        <f t="shared" ref="E6:E69" ca="1" si="4">RANDBETWEEN(1,6)</f>
        <v>3</v>
      </c>
      <c r="F6" t="str">
        <f ca="1">VLOOKUP(E6,$AB$5:$AC$10,2)</f>
        <v>teaching</v>
      </c>
      <c r="G6">
        <f t="shared" ref="G6:G69" ca="1" si="5">RANDBETWEEN(1,6)</f>
        <v>5</v>
      </c>
      <c r="H6" t="str">
        <f ca="1">VLOOKUP(G6,$AD$5:$AE$9,2)</f>
        <v>other</v>
      </c>
      <c r="I6">
        <f t="shared" ref="I6:I69" ca="1" si="6">RANDBETWEEN(0,4)</f>
        <v>3</v>
      </c>
      <c r="J6">
        <f t="shared" ca="1" si="0"/>
        <v>2</v>
      </c>
      <c r="K6">
        <f t="shared" ref="K6:K69" ca="1" si="7">RANDBETWEEN(25000,90000)</f>
        <v>26809</v>
      </c>
      <c r="L6">
        <f t="shared" ref="L6:L69" ca="1" si="8">RANDBETWEEN(1,13)</f>
        <v>6</v>
      </c>
      <c r="M6" t="str">
        <f ca="1">VLOOKUP(L6,$AF$5:$AG$17,2)</f>
        <v>Saskanchewan</v>
      </c>
      <c r="N6">
        <f t="shared" ref="N6:N11" ca="1" si="9">K6*RANDBETWEEN(1,6)</f>
        <v>134045</v>
      </c>
      <c r="O6">
        <f t="shared" ref="O6:O69" ca="1" si="10">RAND()*N6</f>
        <v>12715.728807064617</v>
      </c>
      <c r="P6">
        <f t="shared" ref="P6:P11" ca="1" si="11">J6*RAND()*K6</f>
        <v>19204.18434821074</v>
      </c>
      <c r="Q6">
        <f t="shared" ref="Q6:Q69" ca="1" si="12">RANDBETWEEN(0,P6)</f>
        <v>5299</v>
      </c>
      <c r="R6">
        <f t="shared" ref="R6:R11" ca="1" si="13">RAND()*K6</f>
        <v>7598.8146407491467</v>
      </c>
      <c r="S6">
        <f t="shared" ref="S6:S11" ca="1" si="14">RAND()*K6*1.5</f>
        <v>29675.54902859508</v>
      </c>
      <c r="T6">
        <f t="shared" ref="T6:T11" ca="1" si="15">N6+O6+S6</f>
        <v>176436.27783565968</v>
      </c>
      <c r="U6">
        <f t="shared" ref="U6:U11" ca="1" si="16">O6+Q6+R6</f>
        <v>25613.543447813765</v>
      </c>
      <c r="V6">
        <f t="shared" ref="V6:V11" ca="1" si="17">T6-U6</f>
        <v>150822.73438784591</v>
      </c>
      <c r="X6" s="7">
        <f ca="1">IF(Table2[[#This Row],[Gender]]="men",1,0)</f>
        <v>1</v>
      </c>
      <c r="Y6" s="1">
        <f ca="1">IF(Table2[[#This Row],[Gender]]="women",1,0)</f>
        <v>0</v>
      </c>
      <c r="Z6" s="1"/>
      <c r="AA6" s="1"/>
      <c r="AB6" s="1">
        <v>2</v>
      </c>
      <c r="AC6" s="1" t="s">
        <v>4</v>
      </c>
      <c r="AD6" s="1">
        <v>2</v>
      </c>
      <c r="AE6" s="1" t="s">
        <v>11</v>
      </c>
      <c r="AF6" s="1">
        <v>2</v>
      </c>
      <c r="AG6" s="1" t="s">
        <v>19</v>
      </c>
      <c r="AH6" s="1"/>
      <c r="AI6" s="1"/>
      <c r="AJ6" s="1">
        <f ca="1">IF(Table2[[#This Row],[Field of work]]="teaching",1,0)</f>
        <v>1</v>
      </c>
      <c r="AK6" s="1">
        <f ca="1">IF(Table2[[#This Row],[Field of work]]="health",1,0)</f>
        <v>0</v>
      </c>
      <c r="AL6" s="1">
        <f ca="1">IF(Table2[[#This Row],[Field of work]]="construction",1,0)</f>
        <v>0</v>
      </c>
      <c r="AM6" s="1">
        <f ca="1">IF(Table2[[#This Row],[Field of work]]="general work",1,0)</f>
        <v>0</v>
      </c>
      <c r="AN6" s="1">
        <f ca="1">IF(Table2[[#This Row],[Field of work]]="agriculture",1,0)</f>
        <v>0</v>
      </c>
      <c r="AO6" s="1">
        <f ca="1">IF(Table2[[#This Row],[Field of work]]="IT",1,0)</f>
        <v>0</v>
      </c>
      <c r="AP6" s="1"/>
      <c r="AQ6" s="1"/>
      <c r="AR6" s="1"/>
      <c r="AS6" s="1"/>
      <c r="AT6" s="1"/>
      <c r="AU6" s="1"/>
      <c r="AV6" s="1"/>
      <c r="AW6" s="1">
        <f ca="1">Table2[[#This Row],[Cars value]]/Table2[[#This Row],[Cars]]</f>
        <v>9602.0921741053698</v>
      </c>
      <c r="AX6" s="1"/>
      <c r="AY6" s="1">
        <f ca="1">IF(Table2[[#This Row],[Value of debts of a person]]&gt;$AZ$4,1,0)</f>
        <v>0</v>
      </c>
      <c r="AZ6" s="1"/>
      <c r="BA6" s="1"/>
      <c r="BB6" s="9">
        <f ca="1">O6/Table2[[#This Row],[Value of house]]</f>
        <v>9.4861642038603589E-2</v>
      </c>
      <c r="BC6" s="1">
        <f ca="1">IF(BB6&lt;$BD$4,1,0)</f>
        <v>1</v>
      </c>
      <c r="BD6" s="1"/>
      <c r="BE6" s="10"/>
      <c r="BF6">
        <f ca="1">IF(Table2[[#This Row],[Area]]="yukon",Table2[[#This Row],[Income]],0)</f>
        <v>0</v>
      </c>
    </row>
    <row r="7" spans="2:58" x14ac:dyDescent="0.3">
      <c r="B7">
        <f t="shared" ca="1" si="1"/>
        <v>1</v>
      </c>
      <c r="C7" t="str">
        <f t="shared" ca="1" si="2"/>
        <v>men</v>
      </c>
      <c r="D7">
        <f t="shared" ca="1" si="3"/>
        <v>35</v>
      </c>
      <c r="E7">
        <f t="shared" ca="1" si="4"/>
        <v>4</v>
      </c>
      <c r="F7" t="str">
        <f ca="1">VLOOKUP(E7,$AB$5:$AC$10,2)</f>
        <v>IT</v>
      </c>
      <c r="G7">
        <f t="shared" ca="1" si="5"/>
        <v>3</v>
      </c>
      <c r="H7" t="str">
        <f ca="1">VLOOKUP(G7,$AD$5:$AE$9,2)</f>
        <v>university</v>
      </c>
      <c r="I7">
        <f t="shared" ca="1" si="6"/>
        <v>4</v>
      </c>
      <c r="J7">
        <f t="shared" ca="1" si="0"/>
        <v>1</v>
      </c>
      <c r="K7">
        <f t="shared" ca="1" si="7"/>
        <v>55605</v>
      </c>
      <c r="L7">
        <f t="shared" ca="1" si="8"/>
        <v>11</v>
      </c>
      <c r="M7" t="str">
        <f ca="1">VLOOKUP(L7,$AF$5:$AG$17,2)</f>
        <v>New truncwick</v>
      </c>
      <c r="N7">
        <f t="shared" ca="1" si="9"/>
        <v>222420</v>
      </c>
      <c r="O7">
        <f t="shared" ca="1" si="10"/>
        <v>105398.87899780327</v>
      </c>
      <c r="P7">
        <f t="shared" ca="1" si="11"/>
        <v>4447.5715730705997</v>
      </c>
      <c r="Q7">
        <f t="shared" ca="1" si="12"/>
        <v>1953</v>
      </c>
      <c r="R7">
        <f t="shared" ca="1" si="13"/>
        <v>3153.3893424904745</v>
      </c>
      <c r="S7">
        <f t="shared" ca="1" si="14"/>
        <v>60747.309009459663</v>
      </c>
      <c r="T7">
        <f t="shared" ca="1" si="15"/>
        <v>388566.18800726294</v>
      </c>
      <c r="U7">
        <f t="shared" ca="1" si="16"/>
        <v>110505.26834029375</v>
      </c>
      <c r="V7">
        <f t="shared" ca="1" si="17"/>
        <v>278060.91966696922</v>
      </c>
      <c r="X7" s="7">
        <f ca="1">IF(Table2[[#This Row],[Gender]]="men",1,0)</f>
        <v>1</v>
      </c>
      <c r="Y7" s="1">
        <f ca="1">IF(Table2[[#This Row],[Gender]]="women",1,0)</f>
        <v>0</v>
      </c>
      <c r="Z7" s="1"/>
      <c r="AA7" s="1"/>
      <c r="AB7" s="1">
        <v>3</v>
      </c>
      <c r="AC7" s="1" t="s">
        <v>5</v>
      </c>
      <c r="AD7" s="1">
        <v>3</v>
      </c>
      <c r="AE7" s="1" t="s">
        <v>12</v>
      </c>
      <c r="AF7" s="1">
        <v>3</v>
      </c>
      <c r="AG7" s="1" t="s">
        <v>20</v>
      </c>
      <c r="AH7" s="1"/>
      <c r="AI7" s="1"/>
      <c r="AJ7" s="1">
        <f ca="1">IF(Table2[[#This Row],[Field of work]]="teaching",1,0)</f>
        <v>0</v>
      </c>
      <c r="AK7" s="1">
        <f ca="1">IF(Table2[[#This Row],[Field of work]]="health",1,0)</f>
        <v>0</v>
      </c>
      <c r="AL7" s="1">
        <f ca="1">IF(Table2[[#This Row],[Field of work]]="construction",1,0)</f>
        <v>0</v>
      </c>
      <c r="AM7" s="1">
        <f ca="1">IF(Table2[[#This Row],[Field of work]]="general work",1,0)</f>
        <v>0</v>
      </c>
      <c r="AN7" s="1">
        <f ca="1">IF(Table2[[#This Row],[Field of work]]="agriculture",1,0)</f>
        <v>0</v>
      </c>
      <c r="AO7" s="1">
        <f ca="1">IF(Table2[[#This Row],[Field of work]]="IT",1,0)</f>
        <v>1</v>
      </c>
      <c r="AP7" s="1"/>
      <c r="AQ7" s="1"/>
      <c r="AR7" s="1"/>
      <c r="AS7" s="1"/>
      <c r="AT7" s="1"/>
      <c r="AU7" s="1"/>
      <c r="AV7" s="1"/>
      <c r="AW7" s="1">
        <f ca="1">Table2[[#This Row],[Cars value]]/Table2[[#This Row],[Cars]]</f>
        <v>4447.5715730705997</v>
      </c>
      <c r="AX7" s="1"/>
      <c r="AY7" s="1">
        <f ca="1">IF(Table2[[#This Row],[Value of debts of a person]]&gt;$AZ$4,1,0)</f>
        <v>1</v>
      </c>
      <c r="AZ7" s="1"/>
      <c r="BA7" s="1"/>
      <c r="BB7" s="9">
        <f ca="1">O7/Table2[[#This Row],[Value of house]]</f>
        <v>0.47387320833469687</v>
      </c>
      <c r="BC7" s="1">
        <f ca="1">IF(BB7&lt;$BD$4,1,0)</f>
        <v>0</v>
      </c>
      <c r="BD7" s="1"/>
      <c r="BE7" s="10"/>
      <c r="BF7">
        <f ca="1">IF(Table2[[#This Row],[Area]]="yukon",Table2[[#This Row],[Income]],0)</f>
        <v>0</v>
      </c>
    </row>
    <row r="8" spans="2:58" x14ac:dyDescent="0.3">
      <c r="B8">
        <f t="shared" ca="1" si="1"/>
        <v>2</v>
      </c>
      <c r="C8" t="str">
        <f t="shared" ca="1" si="2"/>
        <v>women</v>
      </c>
      <c r="D8">
        <f t="shared" ca="1" si="3"/>
        <v>36</v>
      </c>
      <c r="E8">
        <f t="shared" ca="1" si="4"/>
        <v>2</v>
      </c>
      <c r="F8" t="str">
        <f ca="1">VLOOKUP(E8,$AB$5:$AC$10,2)</f>
        <v>construction</v>
      </c>
      <c r="G8">
        <f t="shared" ca="1" si="5"/>
        <v>2</v>
      </c>
      <c r="H8" t="str">
        <f ca="1">VLOOKUP(G8,$AD$5:$AE$9,2)</f>
        <v>college</v>
      </c>
      <c r="I8">
        <f t="shared" ca="1" si="6"/>
        <v>4</v>
      </c>
      <c r="J8">
        <f t="shared" ca="1" si="0"/>
        <v>1</v>
      </c>
      <c r="K8">
        <f t="shared" ca="1" si="7"/>
        <v>84298</v>
      </c>
      <c r="L8">
        <f t="shared" ca="1" si="8"/>
        <v>7</v>
      </c>
      <c r="M8" t="str">
        <f ca="1">VLOOKUP(L8,$AF$5:$AG$17,2)</f>
        <v>Manitoba</v>
      </c>
      <c r="N8">
        <f t="shared" ca="1" si="9"/>
        <v>337192</v>
      </c>
      <c r="O8">
        <f t="shared" ca="1" si="10"/>
        <v>258608.67841137611</v>
      </c>
      <c r="P8">
        <f t="shared" ca="1" si="11"/>
        <v>51351.805523828327</v>
      </c>
      <c r="Q8">
        <f t="shared" ca="1" si="12"/>
        <v>34037</v>
      </c>
      <c r="R8">
        <f t="shared" ca="1" si="13"/>
        <v>15874.202231045736</v>
      </c>
      <c r="S8">
        <f t="shared" ca="1" si="14"/>
        <v>81498.114017563697</v>
      </c>
      <c r="T8">
        <f t="shared" ca="1" si="15"/>
        <v>677298.79242893984</v>
      </c>
      <c r="U8">
        <f t="shared" ca="1" si="16"/>
        <v>308519.88064242183</v>
      </c>
      <c r="V8">
        <f t="shared" ca="1" si="17"/>
        <v>368778.911786518</v>
      </c>
      <c r="X8" s="7">
        <f ca="1">IF(Table2[[#This Row],[Gender]]="men",1,0)</f>
        <v>0</v>
      </c>
      <c r="Y8" s="1">
        <f ca="1">IF(Table2[[#This Row],[Gender]]="women",1,0)</f>
        <v>1</v>
      </c>
      <c r="Z8" s="1"/>
      <c r="AA8" s="1"/>
      <c r="AB8" s="1">
        <v>4</v>
      </c>
      <c r="AC8" s="1" t="s">
        <v>6</v>
      </c>
      <c r="AD8" s="1">
        <v>4</v>
      </c>
      <c r="AE8" s="1" t="s">
        <v>13</v>
      </c>
      <c r="AF8" s="1">
        <v>4</v>
      </c>
      <c r="AG8" s="1" t="s">
        <v>21</v>
      </c>
      <c r="AH8" s="1"/>
      <c r="AI8" s="1"/>
      <c r="AJ8" s="1">
        <f ca="1">IF(Table2[[#This Row],[Field of work]]="teaching",1,0)</f>
        <v>0</v>
      </c>
      <c r="AK8" s="1">
        <f ca="1">IF(Table2[[#This Row],[Field of work]]="health",1,0)</f>
        <v>0</v>
      </c>
      <c r="AL8" s="1">
        <f ca="1">IF(Table2[[#This Row],[Field of work]]="construction",1,0)</f>
        <v>1</v>
      </c>
      <c r="AM8" s="1">
        <f ca="1">IF(Table2[[#This Row],[Field of work]]="general work",1,0)</f>
        <v>0</v>
      </c>
      <c r="AN8" s="1">
        <f ca="1">IF(Table2[[#This Row],[Field of work]]="agriculture",1,0)</f>
        <v>0</v>
      </c>
      <c r="AO8" s="1">
        <f ca="1">IF(Table2[[#This Row],[Field of work]]="IT",1,0)</f>
        <v>0</v>
      </c>
      <c r="AP8" s="1"/>
      <c r="AQ8" s="1"/>
      <c r="AR8" s="1"/>
      <c r="AS8" s="1"/>
      <c r="AT8" s="1"/>
      <c r="AU8" s="1"/>
      <c r="AV8" s="1"/>
      <c r="AW8" s="1">
        <f ca="1">Table2[[#This Row],[Cars value]]/Table2[[#This Row],[Cars]]</f>
        <v>51351.805523828327</v>
      </c>
      <c r="AX8" s="1"/>
      <c r="AY8" s="1">
        <f ca="1">IF(Table2[[#This Row],[Value of debts of a person]]&gt;$AZ$4,1,0)</f>
        <v>1</v>
      </c>
      <c r="AZ8" s="1"/>
      <c r="BA8" s="1"/>
      <c r="BB8" s="9">
        <f ca="1">O8/Table2[[#This Row],[Value of house]]</f>
        <v>0.76694784695774543</v>
      </c>
      <c r="BC8" s="1">
        <f ca="1">IF(BB8&lt;$BD$4,1,0)</f>
        <v>0</v>
      </c>
      <c r="BD8" s="1"/>
      <c r="BE8" s="10"/>
      <c r="BF8">
        <f ca="1">IF(Table2[[#This Row],[Area]]="yukon",Table2[[#This Row],[Income]],0)</f>
        <v>0</v>
      </c>
    </row>
    <row r="9" spans="2:58" x14ac:dyDescent="0.3">
      <c r="B9">
        <f t="shared" ca="1" si="1"/>
        <v>1</v>
      </c>
      <c r="C9" t="str">
        <f t="shared" ca="1" si="2"/>
        <v>men</v>
      </c>
      <c r="D9">
        <f t="shared" ca="1" si="3"/>
        <v>25</v>
      </c>
      <c r="E9">
        <f t="shared" ca="1" si="4"/>
        <v>2</v>
      </c>
      <c r="F9" t="str">
        <f ca="1">VLOOKUP(E9,$AB$5:$AC$10,2)</f>
        <v>construction</v>
      </c>
      <c r="G9">
        <f t="shared" ca="1" si="5"/>
        <v>5</v>
      </c>
      <c r="H9" t="str">
        <f ca="1">VLOOKUP(G9,$AD$5:$AE$9,2)</f>
        <v>other</v>
      </c>
      <c r="I9">
        <f t="shared" ca="1" si="6"/>
        <v>1</v>
      </c>
      <c r="J9">
        <f t="shared" ca="1" si="0"/>
        <v>1</v>
      </c>
      <c r="K9">
        <f t="shared" ca="1" si="7"/>
        <v>69424</v>
      </c>
      <c r="L9">
        <f t="shared" ca="1" si="8"/>
        <v>5</v>
      </c>
      <c r="M9" t="str">
        <f ca="1">VLOOKUP(L9,$AF$5:$AG$17,2)</f>
        <v>Nunavut</v>
      </c>
      <c r="N9">
        <f t="shared" ca="1" si="9"/>
        <v>69424</v>
      </c>
      <c r="O9">
        <f t="shared" ca="1" si="10"/>
        <v>20495.420098152197</v>
      </c>
      <c r="P9">
        <f t="shared" ca="1" si="11"/>
        <v>27839.003501746716</v>
      </c>
      <c r="Q9">
        <f t="shared" ca="1" si="12"/>
        <v>25201</v>
      </c>
      <c r="R9">
        <f t="shared" ca="1" si="13"/>
        <v>62876.638863052744</v>
      </c>
      <c r="S9">
        <f t="shared" ca="1" si="14"/>
        <v>23577.952130517548</v>
      </c>
      <c r="T9">
        <f t="shared" ca="1" si="15"/>
        <v>113497.37222866974</v>
      </c>
      <c r="U9">
        <f t="shared" ca="1" si="16"/>
        <v>108573.05896120495</v>
      </c>
      <c r="V9">
        <f t="shared" ca="1" si="17"/>
        <v>4924.3132674647932</v>
      </c>
      <c r="X9" s="7">
        <f ca="1">IF(Table2[[#This Row],[Gender]]="men",1,0)</f>
        <v>1</v>
      </c>
      <c r="Y9" s="1">
        <f ca="1">IF(Table2[[#This Row],[Gender]]="women",1,0)</f>
        <v>0</v>
      </c>
      <c r="Z9" s="1"/>
      <c r="AA9" s="1"/>
      <c r="AB9" s="1">
        <v>5</v>
      </c>
      <c r="AC9" s="1" t="s">
        <v>7</v>
      </c>
      <c r="AD9" s="1">
        <v>5</v>
      </c>
      <c r="AE9" s="1" t="s">
        <v>14</v>
      </c>
      <c r="AF9" s="1">
        <v>5</v>
      </c>
      <c r="AG9" s="1" t="s">
        <v>22</v>
      </c>
      <c r="AH9" s="1"/>
      <c r="AI9" s="1"/>
      <c r="AJ9" s="1">
        <f ca="1">IF(Table2[[#This Row],[Field of work]]="teaching",1,0)</f>
        <v>0</v>
      </c>
      <c r="AK9" s="1">
        <f ca="1">IF(Table2[[#This Row],[Field of work]]="health",1,0)</f>
        <v>0</v>
      </c>
      <c r="AL9" s="1">
        <f ca="1">IF(Table2[[#This Row],[Field of work]]="construction",1,0)</f>
        <v>1</v>
      </c>
      <c r="AM9" s="1">
        <f ca="1">IF(Table2[[#This Row],[Field of work]]="general work",1,0)</f>
        <v>0</v>
      </c>
      <c r="AN9" s="1">
        <f ca="1">IF(Table2[[#This Row],[Field of work]]="agriculture",1,0)</f>
        <v>0</v>
      </c>
      <c r="AO9" s="1">
        <f ca="1">IF(Table2[[#This Row],[Field of work]]="IT",1,0)</f>
        <v>0</v>
      </c>
      <c r="AP9" s="1"/>
      <c r="AQ9" s="1"/>
      <c r="AR9" s="1"/>
      <c r="AS9" s="1"/>
      <c r="AT9" s="1"/>
      <c r="AU9" s="1"/>
      <c r="AV9" s="1"/>
      <c r="AW9" s="1">
        <f ca="1">Table2[[#This Row],[Cars value]]/Table2[[#This Row],[Cars]]</f>
        <v>27839.003501746716</v>
      </c>
      <c r="AX9" s="1"/>
      <c r="AY9" s="1">
        <f ca="1">IF(Table2[[#This Row],[Value of debts of a person]]&gt;$AZ$4,1,0)</f>
        <v>1</v>
      </c>
      <c r="AZ9" s="1"/>
      <c r="BA9" s="1"/>
      <c r="BB9" s="9">
        <f ca="1">O9/Table2[[#This Row],[Value of house]]</f>
        <v>0.29522096246474128</v>
      </c>
      <c r="BC9" s="1">
        <f ca="1">IF(BB9&lt;$BD$4,1,0)</f>
        <v>1</v>
      </c>
      <c r="BD9" s="1"/>
      <c r="BE9" s="10"/>
      <c r="BF9">
        <f ca="1">IF(Table2[[#This Row],[Area]]="yukon",Table2[[#This Row],[Income]],0)</f>
        <v>0</v>
      </c>
    </row>
    <row r="10" spans="2:58" x14ac:dyDescent="0.3">
      <c r="B10">
        <f t="shared" ca="1" si="1"/>
        <v>2</v>
      </c>
      <c r="C10" t="str">
        <f t="shared" ca="1" si="2"/>
        <v>women</v>
      </c>
      <c r="D10">
        <f t="shared" ca="1" si="3"/>
        <v>44</v>
      </c>
      <c r="E10">
        <f t="shared" ca="1" si="4"/>
        <v>2</v>
      </c>
      <c r="F10" t="str">
        <f ca="1">VLOOKUP(E10,$AB$5:$AC$10,2)</f>
        <v>construction</v>
      </c>
      <c r="G10">
        <f t="shared" ca="1" si="5"/>
        <v>6</v>
      </c>
      <c r="H10" t="str">
        <f ca="1">VLOOKUP(G10,$AD$5:$AE$9,2)</f>
        <v>other</v>
      </c>
      <c r="I10">
        <f t="shared" ca="1" si="6"/>
        <v>3</v>
      </c>
      <c r="J10">
        <f t="shared" ca="1" si="0"/>
        <v>2</v>
      </c>
      <c r="K10">
        <f t="shared" ca="1" si="7"/>
        <v>79699</v>
      </c>
      <c r="L10">
        <f t="shared" ca="1" si="8"/>
        <v>7</v>
      </c>
      <c r="M10" t="str">
        <f ca="1">VLOOKUP(L10,$AF$5:$AG$17,2)</f>
        <v>Manitoba</v>
      </c>
      <c r="N10">
        <f t="shared" ca="1" si="9"/>
        <v>239097</v>
      </c>
      <c r="O10">
        <f t="shared" ca="1" si="10"/>
        <v>142546.83669837378</v>
      </c>
      <c r="P10">
        <f t="shared" ca="1" si="11"/>
        <v>93275.256247669502</v>
      </c>
      <c r="Q10">
        <f t="shared" ca="1" si="12"/>
        <v>43602</v>
      </c>
      <c r="R10">
        <f t="shared" ca="1" si="13"/>
        <v>22461.93774706982</v>
      </c>
      <c r="S10">
        <f t="shared" ca="1" si="14"/>
        <v>72903.904652837577</v>
      </c>
      <c r="T10">
        <f t="shared" ca="1" si="15"/>
        <v>454547.74135121133</v>
      </c>
      <c r="U10">
        <f t="shared" ca="1" si="16"/>
        <v>208610.77444544359</v>
      </c>
      <c r="V10">
        <f t="shared" ca="1" si="17"/>
        <v>245936.96690576774</v>
      </c>
      <c r="X10" s="7">
        <f ca="1">IF(Table2[[#This Row],[Gender]]="men",1,0)</f>
        <v>0</v>
      </c>
      <c r="Y10" s="1">
        <f ca="1">IF(Table2[[#This Row],[Gender]]="women",1,0)</f>
        <v>1</v>
      </c>
      <c r="Z10" s="1"/>
      <c r="AA10" s="1"/>
      <c r="AB10" s="1">
        <v>6</v>
      </c>
      <c r="AC10" s="1" t="s">
        <v>8</v>
      </c>
      <c r="AD10" s="1"/>
      <c r="AE10" s="1"/>
      <c r="AF10" s="1">
        <v>6</v>
      </c>
      <c r="AG10" s="1" t="s">
        <v>23</v>
      </c>
      <c r="AH10" s="1"/>
      <c r="AI10" s="1"/>
      <c r="AJ10" s="1">
        <f ca="1">IF(Table2[[#This Row],[Field of work]]="teaching",1,0)</f>
        <v>0</v>
      </c>
      <c r="AK10" s="1">
        <f ca="1">IF(Table2[[#This Row],[Field of work]]="health",1,0)</f>
        <v>0</v>
      </c>
      <c r="AL10" s="1">
        <f ca="1">IF(Table2[[#This Row],[Field of work]]="construction",1,0)</f>
        <v>1</v>
      </c>
      <c r="AM10" s="1">
        <f ca="1">IF(Table2[[#This Row],[Field of work]]="general work",1,0)</f>
        <v>0</v>
      </c>
      <c r="AN10" s="1">
        <f ca="1">IF(Table2[[#This Row],[Field of work]]="agriculture",1,0)</f>
        <v>0</v>
      </c>
      <c r="AO10" s="1">
        <f ca="1">IF(Table2[[#This Row],[Field of work]]="IT",1,0)</f>
        <v>0</v>
      </c>
      <c r="AP10" s="1"/>
      <c r="AQ10" s="1"/>
      <c r="AR10" s="1"/>
      <c r="AS10" s="1"/>
      <c r="AT10" s="1"/>
      <c r="AU10" s="1"/>
      <c r="AV10" s="1"/>
      <c r="AW10" s="1">
        <f ca="1">Table2[[#This Row],[Cars value]]/Table2[[#This Row],[Cars]]</f>
        <v>46637.628123834751</v>
      </c>
      <c r="AX10" s="1"/>
      <c r="AY10" s="1">
        <f ca="1">IF(Table2[[#This Row],[Value of debts of a person]]&gt;$AZ$4,1,0)</f>
        <v>1</v>
      </c>
      <c r="AZ10" s="1"/>
      <c r="BA10" s="1"/>
      <c r="BB10" s="9">
        <f ca="1">O10/Table2[[#This Row],[Value of house]]</f>
        <v>0.5961883114316523</v>
      </c>
      <c r="BC10" s="1">
        <f ca="1">IF(BB10&lt;$BD$4,1,0)</f>
        <v>0</v>
      </c>
      <c r="BD10" s="1"/>
      <c r="BE10" s="10"/>
      <c r="BF10">
        <f ca="1">IF(Table2[[#This Row],[Area]]="yukon",Table2[[#This Row],[Income]],0)</f>
        <v>0</v>
      </c>
    </row>
    <row r="11" spans="2:58" x14ac:dyDescent="0.3">
      <c r="B11">
        <f t="shared" ca="1" si="1"/>
        <v>2</v>
      </c>
      <c r="C11" t="str">
        <f t="shared" ca="1" si="2"/>
        <v>women</v>
      </c>
      <c r="D11">
        <f t="shared" ca="1" si="3"/>
        <v>33</v>
      </c>
      <c r="E11">
        <f t="shared" ca="1" si="4"/>
        <v>5</v>
      </c>
      <c r="F11" t="str">
        <f ca="1">VLOOKUP(E11,$AB$5:$AC$10,2)</f>
        <v>general work</v>
      </c>
      <c r="G11">
        <f t="shared" ca="1" si="5"/>
        <v>1</v>
      </c>
      <c r="H11" t="str">
        <f ca="1">VLOOKUP(G11,$AD$5:$AE$9,2)</f>
        <v>High School</v>
      </c>
      <c r="I11">
        <f t="shared" ca="1" si="6"/>
        <v>2</v>
      </c>
      <c r="J11">
        <f t="shared" ca="1" si="0"/>
        <v>1</v>
      </c>
      <c r="K11">
        <f t="shared" ca="1" si="7"/>
        <v>42181</v>
      </c>
      <c r="L11">
        <f t="shared" ca="1" si="8"/>
        <v>4</v>
      </c>
      <c r="M11" t="str">
        <f ca="1">VLOOKUP(L11,$AF$5:$AG$17,2)</f>
        <v>Alberta</v>
      </c>
      <c r="N11">
        <f t="shared" ca="1" si="9"/>
        <v>84362</v>
      </c>
      <c r="O11">
        <f t="shared" ca="1" si="10"/>
        <v>51151.035242157406</v>
      </c>
      <c r="P11">
        <f t="shared" ca="1" si="11"/>
        <v>4733.1061196734154</v>
      </c>
      <c r="Q11">
        <f t="shared" ca="1" si="12"/>
        <v>1931</v>
      </c>
      <c r="R11">
        <f t="shared" ca="1" si="13"/>
        <v>23217.49220662333</v>
      </c>
      <c r="S11">
        <f t="shared" ca="1" si="14"/>
        <v>51355.584660028821</v>
      </c>
      <c r="T11">
        <f t="shared" ca="1" si="15"/>
        <v>186868.61990218621</v>
      </c>
      <c r="U11">
        <f t="shared" ca="1" si="16"/>
        <v>76299.527448780733</v>
      </c>
      <c r="V11">
        <f t="shared" ca="1" si="17"/>
        <v>110569.09245340548</v>
      </c>
      <c r="X11" s="7">
        <f ca="1">IF(Table2[[#This Row],[Gender]]="men",1,0)</f>
        <v>0</v>
      </c>
      <c r="Y11" s="1">
        <f ca="1">IF(Table2[[#This Row],[Gender]]="women",1,0)</f>
        <v>1</v>
      </c>
      <c r="Z11" s="1"/>
      <c r="AA11" s="1"/>
      <c r="AB11" s="1"/>
      <c r="AC11" s="1"/>
      <c r="AD11" s="1"/>
      <c r="AE11" s="1"/>
      <c r="AF11" s="1">
        <v>7</v>
      </c>
      <c r="AG11" s="1" t="s">
        <v>24</v>
      </c>
      <c r="AH11" s="1"/>
      <c r="AI11" s="1"/>
      <c r="AJ11" s="1">
        <f ca="1">IF(Table2[[#This Row],[Field of work]]="teaching",1,0)</f>
        <v>0</v>
      </c>
      <c r="AK11" s="1">
        <f ca="1">IF(Table2[[#This Row],[Field of work]]="health",1,0)</f>
        <v>0</v>
      </c>
      <c r="AL11" s="1">
        <f ca="1">IF(Table2[[#This Row],[Field of work]]="construction",1,0)</f>
        <v>0</v>
      </c>
      <c r="AM11" s="1">
        <f ca="1">IF(Table2[[#This Row],[Field of work]]="general work",1,0)</f>
        <v>1</v>
      </c>
      <c r="AN11" s="1">
        <f ca="1">IF(Table2[[#This Row],[Field of work]]="agriculture",1,0)</f>
        <v>0</v>
      </c>
      <c r="AO11" s="1">
        <f ca="1">IF(Table2[[#This Row],[Field of work]]="IT",1,0)</f>
        <v>0</v>
      </c>
      <c r="AP11" s="1"/>
      <c r="AQ11" s="1"/>
      <c r="AR11" s="1"/>
      <c r="AS11" s="1"/>
      <c r="AT11" s="1"/>
      <c r="AU11" s="1"/>
      <c r="AV11" s="1"/>
      <c r="AW11" s="1">
        <f ca="1">Table2[[#This Row],[Cars value]]/Table2[[#This Row],[Cars]]</f>
        <v>4733.1061196734154</v>
      </c>
      <c r="AX11" s="1"/>
      <c r="AY11" s="1">
        <f ca="1">IF(Table2[[#This Row],[Value of debts of a person]]&gt;$AZ$4,1,0)</f>
        <v>0</v>
      </c>
      <c r="AZ11" s="1"/>
      <c r="BA11" s="1"/>
      <c r="BB11" s="9">
        <f ca="1">O11/Table2[[#This Row],[Value of house]]</f>
        <v>0.60632791117040141</v>
      </c>
      <c r="BC11" s="1">
        <f ca="1">IF(BB11&lt;$BD$4,1,0)</f>
        <v>0</v>
      </c>
      <c r="BD11" s="1"/>
      <c r="BE11" s="10"/>
      <c r="BF11">
        <f ca="1">IF(Table2[[#This Row],[Area]]="yukon",Table2[[#This Row],[Income]],0)</f>
        <v>0</v>
      </c>
    </row>
    <row r="12" spans="2:58" x14ac:dyDescent="0.3">
      <c r="B12">
        <f t="shared" ca="1" si="1"/>
        <v>1</v>
      </c>
      <c r="C12" t="str">
        <f t="shared" ca="1" si="2"/>
        <v>men</v>
      </c>
      <c r="D12">
        <f t="shared" ca="1" si="3"/>
        <v>43</v>
      </c>
      <c r="E12">
        <f t="shared" ca="1" si="4"/>
        <v>2</v>
      </c>
      <c r="F12" t="str">
        <f ca="1">VLOOKUP(E12,$AB$5:$AC$10,2)</f>
        <v>construction</v>
      </c>
      <c r="G12">
        <f t="shared" ca="1" si="5"/>
        <v>2</v>
      </c>
      <c r="H12" t="str">
        <f ca="1">VLOOKUP(G12,$AD$5:$AE$9,2)</f>
        <v>college</v>
      </c>
      <c r="I12">
        <f t="shared" ca="1" si="6"/>
        <v>0</v>
      </c>
      <c r="J12">
        <f t="shared" ca="1" si="0"/>
        <v>1</v>
      </c>
      <c r="K12">
        <f t="shared" ca="1" si="7"/>
        <v>25910</v>
      </c>
      <c r="L12">
        <f t="shared" ca="1" si="8"/>
        <v>4</v>
      </c>
      <c r="M12" t="str">
        <f ca="1">VLOOKUP(L12,$AF$5:$AG$17,2)</f>
        <v>Alberta</v>
      </c>
      <c r="N12">
        <f t="shared" ref="N12:N75" ca="1" si="18">K12*RANDBETWEEN(1,6)</f>
        <v>25910</v>
      </c>
      <c r="O12">
        <f t="shared" ca="1" si="10"/>
        <v>21763.589821964662</v>
      </c>
      <c r="P12">
        <f t="shared" ref="P12:P75" ca="1" si="19">J12*RAND()*K12</f>
        <v>13515.072953788964</v>
      </c>
      <c r="Q12">
        <f t="shared" ca="1" si="12"/>
        <v>5514</v>
      </c>
      <c r="R12">
        <f t="shared" ref="R12:R75" ca="1" si="20">RAND()*K12</f>
        <v>10774.227696989617</v>
      </c>
      <c r="S12">
        <f t="shared" ref="S12:S75" ca="1" si="21">RAND()*K12*1.5</f>
        <v>14881.605695620392</v>
      </c>
      <c r="T12">
        <f t="shared" ref="T12:T75" ca="1" si="22">N12+O12+S12</f>
        <v>62555.195517585053</v>
      </c>
      <c r="U12">
        <f t="shared" ref="U12:U75" ca="1" si="23">O12+Q12+R12</f>
        <v>38051.817518954282</v>
      </c>
      <c r="V12">
        <f t="shared" ref="V12:V75" ca="1" si="24">T12-U12</f>
        <v>24503.377998630771</v>
      </c>
      <c r="X12" s="7">
        <f ca="1">IF(Table2[[#This Row],[Gender]]="men",1,0)</f>
        <v>1</v>
      </c>
      <c r="Y12" s="1">
        <f ca="1">IF(Table2[[#This Row],[Gender]]="women",1,0)</f>
        <v>0</v>
      </c>
      <c r="Z12" s="1"/>
      <c r="AA12" s="1"/>
      <c r="AB12" s="1"/>
      <c r="AC12" s="1"/>
      <c r="AD12" s="1"/>
      <c r="AE12" s="1"/>
      <c r="AF12" s="1">
        <v>8</v>
      </c>
      <c r="AG12" s="1" t="s">
        <v>25</v>
      </c>
      <c r="AH12" s="1"/>
      <c r="AI12" s="1"/>
      <c r="AJ12" s="1">
        <f ca="1">IF(Table2[[#This Row],[Field of work]]="teaching",1,0)</f>
        <v>0</v>
      </c>
      <c r="AK12" s="1">
        <f ca="1">IF(Table2[[#This Row],[Field of work]]="health",1,0)</f>
        <v>0</v>
      </c>
      <c r="AL12" s="1">
        <f ca="1">IF(Table2[[#This Row],[Field of work]]="construction",1,0)</f>
        <v>1</v>
      </c>
      <c r="AM12" s="1">
        <f ca="1">IF(Table2[[#This Row],[Field of work]]="general work",1,0)</f>
        <v>0</v>
      </c>
      <c r="AN12" s="1">
        <f ca="1">IF(Table2[[#This Row],[Field of work]]="agriculture",1,0)</f>
        <v>0</v>
      </c>
      <c r="AO12" s="1">
        <f ca="1">IF(Table2[[#This Row],[Field of work]]="IT",1,0)</f>
        <v>0</v>
      </c>
      <c r="AP12" s="1"/>
      <c r="AQ12" s="1"/>
      <c r="AR12" s="1"/>
      <c r="AS12" s="1"/>
      <c r="AT12" s="1"/>
      <c r="AU12" s="1"/>
      <c r="AV12" s="1"/>
      <c r="AW12" s="1">
        <f ca="1">Table2[[#This Row],[Cars value]]/Table2[[#This Row],[Cars]]</f>
        <v>13515.072953788964</v>
      </c>
      <c r="AX12" s="1"/>
      <c r="AY12" s="1">
        <f ca="1">IF(Table2[[#This Row],[Value of debts of a person]]&gt;$AZ$4,1,0)</f>
        <v>0</v>
      </c>
      <c r="AZ12" s="1"/>
      <c r="BA12" s="1"/>
      <c r="BB12" s="9">
        <f ca="1">O12/Table2[[#This Row],[Value of house]]</f>
        <v>0.83996873106772141</v>
      </c>
      <c r="BC12" s="1">
        <f ca="1">IF(BB12&lt;$BD$4,1,0)</f>
        <v>0</v>
      </c>
      <c r="BD12" s="1"/>
      <c r="BE12" s="10"/>
      <c r="BF12">
        <f ca="1">IF(Table2[[#This Row],[Area]]="yukon",Table2[[#This Row],[Income]],0)</f>
        <v>0</v>
      </c>
    </row>
    <row r="13" spans="2:58" x14ac:dyDescent="0.3">
      <c r="B13">
        <f t="shared" ca="1" si="1"/>
        <v>1</v>
      </c>
      <c r="C13" t="str">
        <f t="shared" ca="1" si="2"/>
        <v>men</v>
      </c>
      <c r="D13">
        <f t="shared" ca="1" si="3"/>
        <v>43</v>
      </c>
      <c r="E13">
        <f t="shared" ca="1" si="4"/>
        <v>1</v>
      </c>
      <c r="F13" t="str">
        <f ca="1">VLOOKUP(E13,$AB$5:$AC$10,2)</f>
        <v>health</v>
      </c>
      <c r="G13">
        <f t="shared" ca="1" si="5"/>
        <v>4</v>
      </c>
      <c r="H13" t="str">
        <f ca="1">VLOOKUP(G13,$AD$5:$AE$9,2)</f>
        <v>technical</v>
      </c>
      <c r="I13">
        <f t="shared" ca="1" si="6"/>
        <v>2</v>
      </c>
      <c r="J13">
        <f t="shared" ca="1" si="0"/>
        <v>1</v>
      </c>
      <c r="K13">
        <f t="shared" ca="1" si="7"/>
        <v>82971</v>
      </c>
      <c r="L13">
        <f t="shared" ca="1" si="8"/>
        <v>13</v>
      </c>
      <c r="M13" t="str">
        <f ca="1">VLOOKUP(L13,$AF$5:$AG$17,2)</f>
        <v>Prince edward Island</v>
      </c>
      <c r="N13">
        <f t="shared" ca="1" si="18"/>
        <v>165942</v>
      </c>
      <c r="O13">
        <f t="shared" ca="1" si="10"/>
        <v>49837.665280738962</v>
      </c>
      <c r="P13">
        <f t="shared" ca="1" si="19"/>
        <v>27300.557363304673</v>
      </c>
      <c r="Q13">
        <f t="shared" ca="1" si="12"/>
        <v>7993</v>
      </c>
      <c r="R13">
        <f t="shared" ca="1" si="20"/>
        <v>19643.90433738603</v>
      </c>
      <c r="S13">
        <f t="shared" ca="1" si="21"/>
        <v>16006.713238760274</v>
      </c>
      <c r="T13">
        <f t="shared" ca="1" si="22"/>
        <v>231786.37851949924</v>
      </c>
      <c r="U13">
        <f t="shared" ca="1" si="23"/>
        <v>77474.569618124995</v>
      </c>
      <c r="V13">
        <f t="shared" ca="1" si="24"/>
        <v>154311.80890137423</v>
      </c>
      <c r="X13" s="7">
        <f ca="1">IF(Table2[[#This Row],[Gender]]="men",1,0)</f>
        <v>1</v>
      </c>
      <c r="Y13" s="1">
        <f ca="1">IF(Table2[[#This Row],[Gender]]="women",1,0)</f>
        <v>0</v>
      </c>
      <c r="Z13" s="1"/>
      <c r="AA13" s="1"/>
      <c r="AB13" s="1"/>
      <c r="AC13" s="1"/>
      <c r="AD13" s="1"/>
      <c r="AE13" s="1"/>
      <c r="AF13" s="1">
        <v>9</v>
      </c>
      <c r="AG13" s="1" t="s">
        <v>26</v>
      </c>
      <c r="AH13" s="1"/>
      <c r="AI13" s="1"/>
      <c r="AJ13" s="1">
        <f ca="1">IF(Table2[[#This Row],[Field of work]]="teaching",1,0)</f>
        <v>0</v>
      </c>
      <c r="AK13" s="1">
        <f ca="1">IF(Table2[[#This Row],[Field of work]]="health",1,0)</f>
        <v>1</v>
      </c>
      <c r="AL13" s="1">
        <f ca="1">IF(Table2[[#This Row],[Field of work]]="construction",1,0)</f>
        <v>0</v>
      </c>
      <c r="AM13" s="1">
        <f ca="1">IF(Table2[[#This Row],[Field of work]]="general work",1,0)</f>
        <v>0</v>
      </c>
      <c r="AN13" s="1">
        <f ca="1">IF(Table2[[#This Row],[Field of work]]="agriculture",1,0)</f>
        <v>0</v>
      </c>
      <c r="AO13" s="1">
        <f ca="1">IF(Table2[[#This Row],[Field of work]]="IT",1,0)</f>
        <v>0</v>
      </c>
      <c r="AP13" s="1"/>
      <c r="AQ13" s="1"/>
      <c r="AR13" s="1"/>
      <c r="AS13" s="1"/>
      <c r="AT13" s="1"/>
      <c r="AU13" s="1"/>
      <c r="AV13" s="1"/>
      <c r="AW13" s="1">
        <f ca="1">Table2[[#This Row],[Cars value]]/Table2[[#This Row],[Cars]]</f>
        <v>27300.557363304673</v>
      </c>
      <c r="AX13" s="1"/>
      <c r="AY13" s="1">
        <f ca="1">IF(Table2[[#This Row],[Value of debts of a person]]&gt;$AZ$4,1,0)</f>
        <v>0</v>
      </c>
      <c r="AZ13" s="1"/>
      <c r="BA13" s="1"/>
      <c r="BB13" s="9">
        <f ca="1">O13/Table2[[#This Row],[Value of house]]</f>
        <v>0.30033183450084344</v>
      </c>
      <c r="BC13" s="1">
        <f ca="1">IF(BB13&lt;$BD$4,1,0)</f>
        <v>0</v>
      </c>
      <c r="BD13" s="1"/>
      <c r="BE13" s="10"/>
      <c r="BF13">
        <f ca="1">IF(Table2[[#This Row],[Area]]="yukon",Table2[[#This Row],[Income]],0)</f>
        <v>0</v>
      </c>
    </row>
    <row r="14" spans="2:58" x14ac:dyDescent="0.3">
      <c r="B14">
        <f t="shared" ca="1" si="1"/>
        <v>1</v>
      </c>
      <c r="C14" t="str">
        <f t="shared" ca="1" si="2"/>
        <v>men</v>
      </c>
      <c r="D14">
        <f t="shared" ca="1" si="3"/>
        <v>30</v>
      </c>
      <c r="E14">
        <f t="shared" ca="1" si="4"/>
        <v>4</v>
      </c>
      <c r="F14" t="str">
        <f ca="1">VLOOKUP(E14,$AB$5:$AC$10,2)</f>
        <v>IT</v>
      </c>
      <c r="G14">
        <f t="shared" ca="1" si="5"/>
        <v>2</v>
      </c>
      <c r="H14" t="str">
        <f ca="1">VLOOKUP(G14,$AD$5:$AE$9,2)</f>
        <v>college</v>
      </c>
      <c r="I14">
        <f t="shared" ca="1" si="6"/>
        <v>3</v>
      </c>
      <c r="J14">
        <f t="shared" ca="1" si="0"/>
        <v>2</v>
      </c>
      <c r="K14">
        <f t="shared" ca="1" si="7"/>
        <v>77469</v>
      </c>
      <c r="L14">
        <f t="shared" ca="1" si="8"/>
        <v>8</v>
      </c>
      <c r="M14" t="str">
        <f ca="1">VLOOKUP(L14,$AF$5:$AG$17,2)</f>
        <v>Ontario</v>
      </c>
      <c r="N14">
        <f t="shared" ca="1" si="18"/>
        <v>77469</v>
      </c>
      <c r="O14">
        <f t="shared" ca="1" si="10"/>
        <v>8472.8622024608558</v>
      </c>
      <c r="P14">
        <f t="shared" ca="1" si="19"/>
        <v>12173.541248332944</v>
      </c>
      <c r="Q14">
        <f t="shared" ca="1" si="12"/>
        <v>8394</v>
      </c>
      <c r="R14">
        <f t="shared" ca="1" si="20"/>
        <v>42408.707332245249</v>
      </c>
      <c r="S14">
        <f t="shared" ca="1" si="21"/>
        <v>49861.226873865628</v>
      </c>
      <c r="T14">
        <f t="shared" ca="1" si="22"/>
        <v>135803.08907632646</v>
      </c>
      <c r="U14">
        <f t="shared" ca="1" si="23"/>
        <v>59275.569534706105</v>
      </c>
      <c r="V14">
        <f t="shared" ca="1" si="24"/>
        <v>76527.519541620364</v>
      </c>
      <c r="X14" s="7">
        <f ca="1">IF(Table2[[#This Row],[Gender]]="men",1,0)</f>
        <v>1</v>
      </c>
      <c r="Y14" s="1">
        <f ca="1">IF(Table2[[#This Row],[Gender]]="women",1,0)</f>
        <v>0</v>
      </c>
      <c r="Z14" s="1"/>
      <c r="AA14" s="1"/>
      <c r="AB14" s="1"/>
      <c r="AC14" s="1"/>
      <c r="AD14" s="1"/>
      <c r="AE14" s="1"/>
      <c r="AF14" s="1">
        <v>10</v>
      </c>
      <c r="AG14" s="1" t="s">
        <v>27</v>
      </c>
      <c r="AH14" s="1"/>
      <c r="AI14" s="1"/>
      <c r="AJ14" s="1">
        <f ca="1">IF(Table2[[#This Row],[Field of work]]="teaching",1,0)</f>
        <v>0</v>
      </c>
      <c r="AK14" s="1">
        <f ca="1">IF(Table2[[#This Row],[Field of work]]="health",1,0)</f>
        <v>0</v>
      </c>
      <c r="AL14" s="1">
        <f ca="1">IF(Table2[[#This Row],[Field of work]]="construction",1,0)</f>
        <v>0</v>
      </c>
      <c r="AM14" s="1">
        <f ca="1">IF(Table2[[#This Row],[Field of work]]="general work",1,0)</f>
        <v>0</v>
      </c>
      <c r="AN14" s="1">
        <f ca="1">IF(Table2[[#This Row],[Field of work]]="agriculture",1,0)</f>
        <v>0</v>
      </c>
      <c r="AO14" s="1">
        <f ca="1">IF(Table2[[#This Row],[Field of work]]="IT",1,0)</f>
        <v>1</v>
      </c>
      <c r="AP14" s="1"/>
      <c r="AQ14" s="1"/>
      <c r="AR14" s="1"/>
      <c r="AS14" s="1"/>
      <c r="AT14" s="1"/>
      <c r="AU14" s="1"/>
      <c r="AV14" s="1"/>
      <c r="AW14" s="1">
        <f ca="1">Table2[[#This Row],[Cars value]]/Table2[[#This Row],[Cars]]</f>
        <v>6086.7706241664719</v>
      </c>
      <c r="AX14" s="1"/>
      <c r="AY14" s="1">
        <f ca="1">IF(Table2[[#This Row],[Value of debts of a person]]&gt;$AZ$4,1,0)</f>
        <v>0</v>
      </c>
      <c r="AZ14" s="1"/>
      <c r="BA14" s="1"/>
      <c r="BB14" s="9">
        <f ca="1">O14/Table2[[#This Row],[Value of house]]</f>
        <v>0.10937100262635191</v>
      </c>
      <c r="BC14" s="1">
        <f ca="1">IF(BB14&lt;$BD$4,1,0)</f>
        <v>1</v>
      </c>
      <c r="BD14" s="1"/>
      <c r="BE14" s="10"/>
      <c r="BF14">
        <f ca="1">IF(Table2[[#This Row],[Area]]="yukon",Table2[[#This Row],[Income]],0)</f>
        <v>0</v>
      </c>
    </row>
    <row r="15" spans="2:58" x14ac:dyDescent="0.3">
      <c r="B15">
        <f t="shared" ca="1" si="1"/>
        <v>1</v>
      </c>
      <c r="C15" t="str">
        <f t="shared" ca="1" si="2"/>
        <v>men</v>
      </c>
      <c r="D15">
        <f t="shared" ca="1" si="3"/>
        <v>30</v>
      </c>
      <c r="E15">
        <f t="shared" ca="1" si="4"/>
        <v>4</v>
      </c>
      <c r="F15" t="str">
        <f ca="1">VLOOKUP(E15,$AB$5:$AC$10,2)</f>
        <v>IT</v>
      </c>
      <c r="G15">
        <f t="shared" ca="1" si="5"/>
        <v>3</v>
      </c>
      <c r="H15" t="str">
        <f ca="1">VLOOKUP(G15,$AD$5:$AE$9,2)</f>
        <v>university</v>
      </c>
      <c r="I15">
        <f t="shared" ca="1" si="6"/>
        <v>2</v>
      </c>
      <c r="J15">
        <f t="shared" ca="1" si="0"/>
        <v>1</v>
      </c>
      <c r="K15">
        <f t="shared" ca="1" si="7"/>
        <v>68943</v>
      </c>
      <c r="L15">
        <f t="shared" ca="1" si="8"/>
        <v>6</v>
      </c>
      <c r="M15" t="str">
        <f ca="1">VLOOKUP(L15,$AF$5:$AG$17,2)</f>
        <v>Saskanchewan</v>
      </c>
      <c r="N15">
        <f t="shared" ca="1" si="18"/>
        <v>137886</v>
      </c>
      <c r="O15">
        <f t="shared" ca="1" si="10"/>
        <v>8434.1844706666579</v>
      </c>
      <c r="P15">
        <f t="shared" ca="1" si="19"/>
        <v>25984.583283909054</v>
      </c>
      <c r="Q15">
        <f t="shared" ca="1" si="12"/>
        <v>8866</v>
      </c>
      <c r="R15">
        <f t="shared" ca="1" si="20"/>
        <v>40152.378165770126</v>
      </c>
      <c r="S15">
        <f t="shared" ca="1" si="21"/>
        <v>29852.523440922727</v>
      </c>
      <c r="T15">
        <f t="shared" ca="1" si="22"/>
        <v>176172.70791158939</v>
      </c>
      <c r="U15">
        <f t="shared" ca="1" si="23"/>
        <v>57452.562636436785</v>
      </c>
      <c r="V15">
        <f t="shared" ca="1" si="24"/>
        <v>118720.14527515261</v>
      </c>
      <c r="X15" s="7">
        <f ca="1">IF(Table2[[#This Row],[Gender]]="men",1,0)</f>
        <v>1</v>
      </c>
      <c r="Y15" s="1">
        <f ca="1">IF(Table2[[#This Row],[Gender]]="women",1,0)</f>
        <v>0</v>
      </c>
      <c r="Z15" s="1"/>
      <c r="AA15" s="1"/>
      <c r="AB15" s="1"/>
      <c r="AC15" s="1"/>
      <c r="AD15" s="1"/>
      <c r="AE15" s="1"/>
      <c r="AF15" s="1">
        <v>11</v>
      </c>
      <c r="AG15" s="1" t="s">
        <v>28</v>
      </c>
      <c r="AH15" s="1"/>
      <c r="AI15" s="1"/>
      <c r="AJ15" s="1">
        <f ca="1">IF(Table2[[#This Row],[Field of work]]="teaching",1,0)</f>
        <v>0</v>
      </c>
      <c r="AK15" s="1">
        <f ca="1">IF(Table2[[#This Row],[Field of work]]="health",1,0)</f>
        <v>0</v>
      </c>
      <c r="AL15" s="1">
        <f ca="1">IF(Table2[[#This Row],[Field of work]]="construction",1,0)</f>
        <v>0</v>
      </c>
      <c r="AM15" s="1">
        <f ca="1">IF(Table2[[#This Row],[Field of work]]="general work",1,0)</f>
        <v>0</v>
      </c>
      <c r="AN15" s="1">
        <f ca="1">IF(Table2[[#This Row],[Field of work]]="agriculture",1,0)</f>
        <v>0</v>
      </c>
      <c r="AO15" s="1">
        <f ca="1">IF(Table2[[#This Row],[Field of work]]="IT",1,0)</f>
        <v>1</v>
      </c>
      <c r="AP15" s="1"/>
      <c r="AQ15" s="1"/>
      <c r="AR15" s="1"/>
      <c r="AS15" s="1"/>
      <c r="AT15" s="1"/>
      <c r="AU15" s="1"/>
      <c r="AV15" s="1"/>
      <c r="AW15" s="1">
        <f ca="1">Table2[[#This Row],[Cars value]]/Table2[[#This Row],[Cars]]</f>
        <v>25984.583283909054</v>
      </c>
      <c r="AX15" s="1"/>
      <c r="AY15" s="1">
        <f ca="1">IF(Table2[[#This Row],[Value of debts of a person]]&gt;$AZ$4,1,0)</f>
        <v>0</v>
      </c>
      <c r="AZ15" s="1"/>
      <c r="BA15" s="1"/>
      <c r="BB15" s="9">
        <f ca="1">O15/Table2[[#This Row],[Value of house]]</f>
        <v>6.1167808701874431E-2</v>
      </c>
      <c r="BC15" s="1">
        <f ca="1">IF(BB15&lt;$BD$4,1,0)</f>
        <v>1</v>
      </c>
      <c r="BD15" s="1"/>
      <c r="BE15" s="10"/>
      <c r="BF15">
        <f ca="1">IF(Table2[[#This Row],[Area]]="yukon",Table2[[#This Row],[Income]],0)</f>
        <v>0</v>
      </c>
    </row>
    <row r="16" spans="2:58" x14ac:dyDescent="0.3">
      <c r="B16">
        <f t="shared" ca="1" si="1"/>
        <v>2</v>
      </c>
      <c r="C16" t="str">
        <f t="shared" ca="1" si="2"/>
        <v>women</v>
      </c>
      <c r="D16">
        <f t="shared" ca="1" si="3"/>
        <v>45</v>
      </c>
      <c r="E16">
        <f t="shared" ca="1" si="4"/>
        <v>6</v>
      </c>
      <c r="F16" t="str">
        <f ca="1">VLOOKUP(E16,$AB$5:$AC$10,2)</f>
        <v>agriculture</v>
      </c>
      <c r="G16">
        <f t="shared" ca="1" si="5"/>
        <v>3</v>
      </c>
      <c r="H16" t="str">
        <f ca="1">VLOOKUP(G16,$AD$5:$AE$9,2)</f>
        <v>university</v>
      </c>
      <c r="I16">
        <f t="shared" ca="1" si="6"/>
        <v>0</v>
      </c>
      <c r="J16">
        <f t="shared" ca="1" si="0"/>
        <v>2</v>
      </c>
      <c r="K16">
        <f t="shared" ca="1" si="7"/>
        <v>82589</v>
      </c>
      <c r="L16">
        <f t="shared" ca="1" si="8"/>
        <v>13</v>
      </c>
      <c r="M16" t="str">
        <f ca="1">VLOOKUP(L16,$AF$5:$AG$17,2)</f>
        <v>Prince edward Island</v>
      </c>
      <c r="N16">
        <f t="shared" ca="1" si="18"/>
        <v>330356</v>
      </c>
      <c r="O16">
        <f t="shared" ca="1" si="10"/>
        <v>319525.75998263602</v>
      </c>
      <c r="P16">
        <f t="shared" ca="1" si="19"/>
        <v>78023.752358913829</v>
      </c>
      <c r="Q16">
        <f t="shared" ca="1" si="12"/>
        <v>1021</v>
      </c>
      <c r="R16">
        <f t="shared" ca="1" si="20"/>
        <v>73454.994920373312</v>
      </c>
      <c r="S16">
        <f t="shared" ca="1" si="21"/>
        <v>30758.098537832251</v>
      </c>
      <c r="T16">
        <f t="shared" ca="1" si="22"/>
        <v>680639.85852046823</v>
      </c>
      <c r="U16">
        <f t="shared" ca="1" si="23"/>
        <v>394001.75490300934</v>
      </c>
      <c r="V16">
        <f t="shared" ca="1" si="24"/>
        <v>286638.1036174589</v>
      </c>
      <c r="X16" s="7">
        <f ca="1">IF(Table2[[#This Row],[Gender]]="men",1,0)</f>
        <v>0</v>
      </c>
      <c r="Y16" s="1">
        <f ca="1">IF(Table2[[#This Row],[Gender]]="women",1,0)</f>
        <v>1</v>
      </c>
      <c r="Z16" s="1"/>
      <c r="AA16" s="1"/>
      <c r="AB16" s="1"/>
      <c r="AC16" s="1"/>
      <c r="AD16" s="1"/>
      <c r="AE16" s="1"/>
      <c r="AF16" s="1">
        <v>12</v>
      </c>
      <c r="AG16" s="1" t="s">
        <v>29</v>
      </c>
      <c r="AH16" s="1"/>
      <c r="AI16" s="1"/>
      <c r="AJ16" s="1">
        <f ca="1">IF(Table2[[#This Row],[Field of work]]="teaching",1,0)</f>
        <v>0</v>
      </c>
      <c r="AK16" s="1">
        <f ca="1">IF(Table2[[#This Row],[Field of work]]="health",1,0)</f>
        <v>0</v>
      </c>
      <c r="AL16" s="1">
        <f ca="1">IF(Table2[[#This Row],[Field of work]]="construction",1,0)</f>
        <v>0</v>
      </c>
      <c r="AM16" s="1">
        <f ca="1">IF(Table2[[#This Row],[Field of work]]="general work",1,0)</f>
        <v>0</v>
      </c>
      <c r="AN16" s="1">
        <f ca="1">IF(Table2[[#This Row],[Field of work]]="agriculture",1,0)</f>
        <v>1</v>
      </c>
      <c r="AO16" s="1">
        <f ca="1">IF(Table2[[#This Row],[Field of work]]="IT",1,0)</f>
        <v>0</v>
      </c>
      <c r="AP16" s="1"/>
      <c r="AQ16" s="1"/>
      <c r="AR16" s="1"/>
      <c r="AS16" s="1"/>
      <c r="AT16" s="1"/>
      <c r="AU16" s="1"/>
      <c r="AV16" s="1"/>
      <c r="AW16" s="1">
        <f ca="1">Table2[[#This Row],[Cars value]]/Table2[[#This Row],[Cars]]</f>
        <v>39011.876179456915</v>
      </c>
      <c r="AX16" s="1"/>
      <c r="AY16" s="1">
        <f ca="1">IF(Table2[[#This Row],[Value of debts of a person]]&gt;$AZ$4,1,0)</f>
        <v>1</v>
      </c>
      <c r="AZ16" s="1"/>
      <c r="BA16" s="1"/>
      <c r="BB16" s="9">
        <f ca="1">O16/Table2[[#This Row],[Value of house]]</f>
        <v>0.96721645734491279</v>
      </c>
      <c r="BC16" s="1">
        <f ca="1">IF(BB16&lt;$BD$4,1,0)</f>
        <v>0</v>
      </c>
      <c r="BD16" s="1"/>
      <c r="BE16" s="10"/>
      <c r="BF16">
        <f ca="1">IF(Table2[[#This Row],[Area]]="yukon",Table2[[#This Row],[Income]],0)</f>
        <v>0</v>
      </c>
    </row>
    <row r="17" spans="2:58" x14ac:dyDescent="0.3">
      <c r="B17">
        <f t="shared" ca="1" si="1"/>
        <v>1</v>
      </c>
      <c r="C17" t="str">
        <f t="shared" ca="1" si="2"/>
        <v>men</v>
      </c>
      <c r="D17">
        <f t="shared" ca="1" si="3"/>
        <v>31</v>
      </c>
      <c r="E17">
        <f t="shared" ca="1" si="4"/>
        <v>4</v>
      </c>
      <c r="F17" t="str">
        <f ca="1">VLOOKUP(E17,$AB$5:$AC$10,2)</f>
        <v>IT</v>
      </c>
      <c r="G17">
        <f t="shared" ca="1" si="5"/>
        <v>1</v>
      </c>
      <c r="H17" t="str">
        <f ca="1">VLOOKUP(G17,$AD$5:$AE$9,2)</f>
        <v>High School</v>
      </c>
      <c r="I17">
        <f t="shared" ca="1" si="6"/>
        <v>0</v>
      </c>
      <c r="J17">
        <f t="shared" ca="1" si="0"/>
        <v>1</v>
      </c>
      <c r="K17">
        <f t="shared" ca="1" si="7"/>
        <v>35245</v>
      </c>
      <c r="L17">
        <f t="shared" ca="1" si="8"/>
        <v>3</v>
      </c>
      <c r="M17" t="str">
        <f ca="1">VLOOKUP(L17,$AF$5:$AG$17,2)</f>
        <v>Northwest Tef</v>
      </c>
      <c r="N17">
        <f t="shared" ca="1" si="18"/>
        <v>176225</v>
      </c>
      <c r="O17">
        <f t="shared" ca="1" si="10"/>
        <v>150313.58349546476</v>
      </c>
      <c r="P17">
        <f t="shared" ca="1" si="19"/>
        <v>4253.784641115808</v>
      </c>
      <c r="Q17">
        <f t="shared" ca="1" si="12"/>
        <v>629</v>
      </c>
      <c r="R17">
        <f t="shared" ca="1" si="20"/>
        <v>30412.452200206266</v>
      </c>
      <c r="S17">
        <f t="shared" ca="1" si="21"/>
        <v>6281.931268324448</v>
      </c>
      <c r="T17">
        <f t="shared" ca="1" si="22"/>
        <v>332820.51476378919</v>
      </c>
      <c r="U17">
        <f t="shared" ca="1" si="23"/>
        <v>181355.03569567102</v>
      </c>
      <c r="V17">
        <f t="shared" ca="1" si="24"/>
        <v>151465.47906811818</v>
      </c>
      <c r="X17" s="7">
        <f ca="1">IF(Table2[[#This Row],[Gender]]="men",1,0)</f>
        <v>1</v>
      </c>
      <c r="Y17" s="1">
        <f ca="1">IF(Table2[[#This Row],[Gender]]="women",1,0)</f>
        <v>0</v>
      </c>
      <c r="Z17" s="1"/>
      <c r="AA17" s="1"/>
      <c r="AB17" s="1"/>
      <c r="AC17" s="1"/>
      <c r="AD17" s="1"/>
      <c r="AE17" s="1"/>
      <c r="AF17" s="1">
        <v>13</v>
      </c>
      <c r="AG17" s="1" t="s">
        <v>30</v>
      </c>
      <c r="AH17" s="1"/>
      <c r="AI17" s="1"/>
      <c r="AJ17" s="1">
        <f ca="1">IF(Table2[[#This Row],[Field of work]]="teaching",1,0)</f>
        <v>0</v>
      </c>
      <c r="AK17" s="1">
        <f ca="1">IF(Table2[[#This Row],[Field of work]]="health",1,0)</f>
        <v>0</v>
      </c>
      <c r="AL17" s="1">
        <f ca="1">IF(Table2[[#This Row],[Field of work]]="construction",1,0)</f>
        <v>0</v>
      </c>
      <c r="AM17" s="1">
        <f ca="1">IF(Table2[[#This Row],[Field of work]]="general work",1,0)</f>
        <v>0</v>
      </c>
      <c r="AN17" s="1">
        <f ca="1">IF(Table2[[#This Row],[Field of work]]="agriculture",1,0)</f>
        <v>0</v>
      </c>
      <c r="AO17" s="1">
        <f ca="1">IF(Table2[[#This Row],[Field of work]]="IT",1,0)</f>
        <v>1</v>
      </c>
      <c r="AP17" s="1"/>
      <c r="AQ17" s="1"/>
      <c r="AR17" s="1"/>
      <c r="AS17" s="1"/>
      <c r="AT17" s="1"/>
      <c r="AU17" s="1"/>
      <c r="AV17" s="1"/>
      <c r="AW17" s="1">
        <f ca="1">Table2[[#This Row],[Cars value]]/Table2[[#This Row],[Cars]]</f>
        <v>4253.784641115808</v>
      </c>
      <c r="AX17" s="1"/>
      <c r="AY17" s="1">
        <f ca="1">IF(Table2[[#This Row],[Value of debts of a person]]&gt;$AZ$4,1,0)</f>
        <v>1</v>
      </c>
      <c r="AZ17" s="1"/>
      <c r="BA17" s="1"/>
      <c r="BB17" s="9">
        <f ca="1">O17/Table2[[#This Row],[Value of house]]</f>
        <v>0.85296401472813033</v>
      </c>
      <c r="BC17" s="1">
        <f ca="1">IF(BB17&lt;$BD$4,1,0)</f>
        <v>0</v>
      </c>
      <c r="BD17" s="1"/>
      <c r="BE17" s="10"/>
      <c r="BF17">
        <f ca="1">IF(Table2[[#This Row],[Area]]="yukon",Table2[[#This Row],[Income]],0)</f>
        <v>0</v>
      </c>
    </row>
    <row r="18" spans="2:58" x14ac:dyDescent="0.3">
      <c r="B18">
        <f t="shared" ca="1" si="1"/>
        <v>2</v>
      </c>
      <c r="C18" t="str">
        <f t="shared" ca="1" si="2"/>
        <v>women</v>
      </c>
      <c r="D18">
        <f t="shared" ca="1" si="3"/>
        <v>45</v>
      </c>
      <c r="E18">
        <f t="shared" ca="1" si="4"/>
        <v>4</v>
      </c>
      <c r="F18" t="str">
        <f ca="1">VLOOKUP(E18,$AB$5:$AC$10,2)</f>
        <v>IT</v>
      </c>
      <c r="G18">
        <f t="shared" ca="1" si="5"/>
        <v>1</v>
      </c>
      <c r="H18" t="str">
        <f ca="1">VLOOKUP(G18,$AD$5:$AE$9,2)</f>
        <v>High School</v>
      </c>
      <c r="I18">
        <f t="shared" ca="1" si="6"/>
        <v>3</v>
      </c>
      <c r="J18">
        <f t="shared" ca="1" si="0"/>
        <v>1</v>
      </c>
      <c r="K18">
        <f t="shared" ca="1" si="7"/>
        <v>42540</v>
      </c>
      <c r="L18">
        <f t="shared" ca="1" si="8"/>
        <v>2</v>
      </c>
      <c r="M18" t="str">
        <f ca="1">VLOOKUP(L18,$AF$5:$AG$17,2)</f>
        <v>BC</v>
      </c>
      <c r="N18">
        <f t="shared" ca="1" si="18"/>
        <v>212700</v>
      </c>
      <c r="O18">
        <f t="shared" ca="1" si="10"/>
        <v>8838.5897866951691</v>
      </c>
      <c r="P18">
        <f t="shared" ca="1" si="19"/>
        <v>6761.5807094921656</v>
      </c>
      <c r="Q18">
        <f t="shared" ca="1" si="12"/>
        <v>6319</v>
      </c>
      <c r="R18">
        <f t="shared" ca="1" si="20"/>
        <v>33135.073803820094</v>
      </c>
      <c r="S18">
        <f t="shared" ca="1" si="21"/>
        <v>57385.208337920354</v>
      </c>
      <c r="T18">
        <f t="shared" ca="1" si="22"/>
        <v>278923.79812461551</v>
      </c>
      <c r="U18">
        <f t="shared" ca="1" si="23"/>
        <v>48292.663590515265</v>
      </c>
      <c r="V18">
        <f t="shared" ca="1" si="24"/>
        <v>230631.13453410025</v>
      </c>
      <c r="X18" s="7">
        <f ca="1">IF(Table2[[#This Row],[Gender]]="men",1,0)</f>
        <v>0</v>
      </c>
      <c r="Y18" s="1">
        <f ca="1">IF(Table2[[#This Row],[Gender]]="women",1,0)</f>
        <v>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 ca="1">IF(Table2[[#This Row],[Field of work]]="teaching",1,0)</f>
        <v>0</v>
      </c>
      <c r="AK18" s="1">
        <f ca="1">IF(Table2[[#This Row],[Field of work]]="health",1,0)</f>
        <v>0</v>
      </c>
      <c r="AL18" s="1">
        <f ca="1">IF(Table2[[#This Row],[Field of work]]="construction",1,0)</f>
        <v>0</v>
      </c>
      <c r="AM18" s="1">
        <f ca="1">IF(Table2[[#This Row],[Field of work]]="general work",1,0)</f>
        <v>0</v>
      </c>
      <c r="AN18" s="1">
        <f ca="1">IF(Table2[[#This Row],[Field of work]]="agriculture",1,0)</f>
        <v>0</v>
      </c>
      <c r="AO18" s="1">
        <f ca="1">IF(Table2[[#This Row],[Field of work]]="IT",1,0)</f>
        <v>1</v>
      </c>
      <c r="AP18" s="1"/>
      <c r="AQ18" s="1"/>
      <c r="AR18" s="1"/>
      <c r="AS18" s="1"/>
      <c r="AT18" s="1"/>
      <c r="AU18" s="1"/>
      <c r="AV18" s="1"/>
      <c r="AW18" s="1">
        <f ca="1">Table2[[#This Row],[Cars value]]/Table2[[#This Row],[Cars]]</f>
        <v>6761.5807094921656</v>
      </c>
      <c r="AX18" s="1"/>
      <c r="AY18" s="1">
        <f ca="1">IF(Table2[[#This Row],[Value of debts of a person]]&gt;$AZ$4,1,0)</f>
        <v>0</v>
      </c>
      <c r="AZ18" s="1"/>
      <c r="BA18" s="1"/>
      <c r="BB18" s="9">
        <f ca="1">O18/Table2[[#This Row],[Value of house]]</f>
        <v>4.1554253816150299E-2</v>
      </c>
      <c r="BC18" s="1">
        <f ca="1">IF(BB18&lt;$BD$4,1,0)</f>
        <v>1</v>
      </c>
      <c r="BD18" s="1"/>
      <c r="BE18" s="10"/>
      <c r="BF18">
        <f ca="1">IF(Table2[[#This Row],[Area]]="yukon",Table2[[#This Row],[Income]],0)</f>
        <v>0</v>
      </c>
    </row>
    <row r="19" spans="2:58" x14ac:dyDescent="0.3">
      <c r="B19">
        <f t="shared" ca="1" si="1"/>
        <v>2</v>
      </c>
      <c r="C19" t="str">
        <f t="shared" ca="1" si="2"/>
        <v>women</v>
      </c>
      <c r="D19">
        <f t="shared" ca="1" si="3"/>
        <v>31</v>
      </c>
      <c r="E19">
        <f t="shared" ca="1" si="4"/>
        <v>1</v>
      </c>
      <c r="F19" t="str">
        <f ca="1">VLOOKUP(E19,$AB$5:$AC$10,2)</f>
        <v>health</v>
      </c>
      <c r="G19">
        <f t="shared" ca="1" si="5"/>
        <v>5</v>
      </c>
      <c r="H19" t="str">
        <f ca="1">VLOOKUP(G19,$AD$5:$AE$9,2)</f>
        <v>other</v>
      </c>
      <c r="I19">
        <f t="shared" ca="1" si="6"/>
        <v>2</v>
      </c>
      <c r="J19">
        <f t="shared" ca="1" si="0"/>
        <v>1</v>
      </c>
      <c r="K19">
        <f t="shared" ca="1" si="7"/>
        <v>48018</v>
      </c>
      <c r="L19">
        <f t="shared" ca="1" si="8"/>
        <v>3</v>
      </c>
      <c r="M19" t="str">
        <f ca="1">VLOOKUP(L19,$AF$5:$AG$17,2)</f>
        <v>Northwest Tef</v>
      </c>
      <c r="N19">
        <f t="shared" ca="1" si="18"/>
        <v>192072</v>
      </c>
      <c r="O19">
        <f t="shared" ca="1" si="10"/>
        <v>3437.6478211735907</v>
      </c>
      <c r="P19">
        <f t="shared" ca="1" si="19"/>
        <v>10737.617063747388</v>
      </c>
      <c r="Q19">
        <f t="shared" ca="1" si="12"/>
        <v>1254</v>
      </c>
      <c r="R19">
        <f t="shared" ca="1" si="20"/>
        <v>15491.725670922151</v>
      </c>
      <c r="S19">
        <f t="shared" ca="1" si="21"/>
        <v>68138.331770997189</v>
      </c>
      <c r="T19">
        <f t="shared" ca="1" si="22"/>
        <v>263647.9795921708</v>
      </c>
      <c r="U19">
        <f t="shared" ca="1" si="23"/>
        <v>20183.373492095743</v>
      </c>
      <c r="V19">
        <f t="shared" ca="1" si="24"/>
        <v>243464.60610007506</v>
      </c>
      <c r="X19" s="7">
        <f ca="1">IF(Table2[[#This Row],[Gender]]="men",1,0)</f>
        <v>0</v>
      </c>
      <c r="Y19" s="1">
        <f ca="1">IF(Table2[[#This Row],[Gender]]="women",1,0)</f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ca="1">IF(Table2[[#This Row],[Field of work]]="teaching",1,0)</f>
        <v>0</v>
      </c>
      <c r="AK19" s="1">
        <f ca="1">IF(Table2[[#This Row],[Field of work]]="health",1,0)</f>
        <v>1</v>
      </c>
      <c r="AL19" s="1">
        <f ca="1">IF(Table2[[#This Row],[Field of work]]="construction",1,0)</f>
        <v>0</v>
      </c>
      <c r="AM19" s="1">
        <f ca="1">IF(Table2[[#This Row],[Field of work]]="general work",1,0)</f>
        <v>0</v>
      </c>
      <c r="AN19" s="1">
        <f ca="1">IF(Table2[[#This Row],[Field of work]]="agriculture",1,0)</f>
        <v>0</v>
      </c>
      <c r="AO19" s="1">
        <f ca="1">IF(Table2[[#This Row],[Field of work]]="IT",1,0)</f>
        <v>0</v>
      </c>
      <c r="AP19" s="1"/>
      <c r="AQ19" s="1"/>
      <c r="AR19" s="1"/>
      <c r="AS19" s="1"/>
      <c r="AT19" s="1"/>
      <c r="AU19" s="1"/>
      <c r="AV19" s="1"/>
      <c r="AW19" s="1">
        <f ca="1">Table2[[#This Row],[Cars value]]/Table2[[#This Row],[Cars]]</f>
        <v>10737.617063747388</v>
      </c>
      <c r="AX19" s="1"/>
      <c r="AY19" s="1">
        <f ca="1">IF(Table2[[#This Row],[Value of debts of a person]]&gt;$AZ$4,1,0)</f>
        <v>0</v>
      </c>
      <c r="AZ19" s="1"/>
      <c r="BA19" s="1"/>
      <c r="BB19" s="9">
        <f ca="1">O19/Table2[[#This Row],[Value of house]]</f>
        <v>1.7897704096243028E-2</v>
      </c>
      <c r="BC19" s="1">
        <f ca="1">IF(BB19&lt;$BD$4,1,0)</f>
        <v>1</v>
      </c>
      <c r="BD19" s="1"/>
      <c r="BE19" s="10"/>
      <c r="BF19">
        <f ca="1">IF(Table2[[#This Row],[Area]]="yukon",Table2[[#This Row],[Income]],0)</f>
        <v>0</v>
      </c>
    </row>
    <row r="20" spans="2:58" x14ac:dyDescent="0.3">
      <c r="B20">
        <f t="shared" ca="1" si="1"/>
        <v>1</v>
      </c>
      <c r="C20" t="str">
        <f t="shared" ca="1" si="2"/>
        <v>men</v>
      </c>
      <c r="D20">
        <f t="shared" ca="1" si="3"/>
        <v>39</v>
      </c>
      <c r="E20">
        <f t="shared" ca="1" si="4"/>
        <v>4</v>
      </c>
      <c r="F20" t="str">
        <f ca="1">VLOOKUP(E20,$AB$5:$AC$10,2)</f>
        <v>IT</v>
      </c>
      <c r="G20">
        <f t="shared" ca="1" si="5"/>
        <v>3</v>
      </c>
      <c r="H20" t="str">
        <f ca="1">VLOOKUP(G20,$AD$5:$AE$9,2)</f>
        <v>university</v>
      </c>
      <c r="I20">
        <f t="shared" ca="1" si="6"/>
        <v>2</v>
      </c>
      <c r="J20">
        <f t="shared" ca="1" si="0"/>
        <v>2</v>
      </c>
      <c r="K20">
        <f t="shared" ca="1" si="7"/>
        <v>85491</v>
      </c>
      <c r="L20">
        <f t="shared" ca="1" si="8"/>
        <v>8</v>
      </c>
      <c r="M20" t="str">
        <f ca="1">VLOOKUP(L20,$AF$5:$AG$17,2)</f>
        <v>Ontario</v>
      </c>
      <c r="N20">
        <f t="shared" ca="1" si="18"/>
        <v>427455</v>
      </c>
      <c r="O20">
        <f t="shared" ca="1" si="10"/>
        <v>294020.33221634745</v>
      </c>
      <c r="P20">
        <f t="shared" ca="1" si="19"/>
        <v>26963.464525768915</v>
      </c>
      <c r="Q20">
        <f t="shared" ca="1" si="12"/>
        <v>9300</v>
      </c>
      <c r="R20">
        <f t="shared" ca="1" si="20"/>
        <v>34004.947559078144</v>
      </c>
      <c r="S20">
        <f t="shared" ca="1" si="21"/>
        <v>111329.6953543273</v>
      </c>
      <c r="T20">
        <f t="shared" ca="1" si="22"/>
        <v>832805.02757067478</v>
      </c>
      <c r="U20">
        <f t="shared" ca="1" si="23"/>
        <v>337325.27977542562</v>
      </c>
      <c r="V20">
        <f t="shared" ca="1" si="24"/>
        <v>495479.74779524916</v>
      </c>
      <c r="X20" s="7">
        <f ca="1">IF(Table2[[#This Row],[Gender]]="men",1,0)</f>
        <v>1</v>
      </c>
      <c r="Y20" s="1">
        <f ca="1">IF(Table2[[#This Row],[Gender]]="women",1,0)</f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 ca="1">IF(Table2[[#This Row],[Field of work]]="teaching",1,0)</f>
        <v>0</v>
      </c>
      <c r="AK20" s="1">
        <f ca="1">IF(Table2[[#This Row],[Field of work]]="health",1,0)</f>
        <v>0</v>
      </c>
      <c r="AL20" s="1">
        <f ca="1">IF(Table2[[#This Row],[Field of work]]="construction",1,0)</f>
        <v>0</v>
      </c>
      <c r="AM20" s="1">
        <f ca="1">IF(Table2[[#This Row],[Field of work]]="general work",1,0)</f>
        <v>0</v>
      </c>
      <c r="AN20" s="1">
        <f ca="1">IF(Table2[[#This Row],[Field of work]]="agriculture",1,0)</f>
        <v>0</v>
      </c>
      <c r="AO20" s="1">
        <f ca="1">IF(Table2[[#This Row],[Field of work]]="IT",1,0)</f>
        <v>1</v>
      </c>
      <c r="AP20" s="1"/>
      <c r="AQ20" s="1"/>
      <c r="AR20" s="1"/>
      <c r="AS20" s="1"/>
      <c r="AT20" s="1"/>
      <c r="AU20" s="1"/>
      <c r="AV20" s="1"/>
      <c r="AW20" s="1">
        <f ca="1">Table2[[#This Row],[Cars value]]/Table2[[#This Row],[Cars]]</f>
        <v>13481.732262884458</v>
      </c>
      <c r="AX20" s="1"/>
      <c r="AY20" s="1">
        <f ca="1">IF(Table2[[#This Row],[Value of debts of a person]]&gt;$AZ$4,1,0)</f>
        <v>1</v>
      </c>
      <c r="AZ20" s="1"/>
      <c r="BA20" s="1"/>
      <c r="BB20" s="9">
        <f ca="1">O20/Table2[[#This Row],[Value of house]]</f>
        <v>0.68783926311856791</v>
      </c>
      <c r="BC20" s="1">
        <f ca="1">IF(BB20&lt;$BD$4,1,0)</f>
        <v>0</v>
      </c>
      <c r="BD20" s="1"/>
      <c r="BE20" s="10"/>
      <c r="BF20">
        <f ca="1">IF(Table2[[#This Row],[Area]]="yukon",Table2[[#This Row],[Income]],0)</f>
        <v>0</v>
      </c>
    </row>
    <row r="21" spans="2:58" x14ac:dyDescent="0.3">
      <c r="B21">
        <f t="shared" ca="1" si="1"/>
        <v>1</v>
      </c>
      <c r="C21" t="str">
        <f t="shared" ca="1" si="2"/>
        <v>men</v>
      </c>
      <c r="D21">
        <f t="shared" ca="1" si="3"/>
        <v>26</v>
      </c>
      <c r="E21">
        <f t="shared" ca="1" si="4"/>
        <v>1</v>
      </c>
      <c r="F21" t="str">
        <f ca="1">VLOOKUP(E21,$AB$5:$AC$10,2)</f>
        <v>health</v>
      </c>
      <c r="G21">
        <f t="shared" ca="1" si="5"/>
        <v>5</v>
      </c>
      <c r="H21" t="str">
        <f ca="1">VLOOKUP(G21,$AD$5:$AE$9,2)</f>
        <v>other</v>
      </c>
      <c r="I21">
        <f t="shared" ca="1" si="6"/>
        <v>2</v>
      </c>
      <c r="J21">
        <f t="shared" ca="1" si="0"/>
        <v>2</v>
      </c>
      <c r="K21">
        <f t="shared" ca="1" si="7"/>
        <v>73399</v>
      </c>
      <c r="L21">
        <f t="shared" ca="1" si="8"/>
        <v>5</v>
      </c>
      <c r="M21" t="str">
        <f ca="1">VLOOKUP(L21,$AF$5:$AG$17,2)</f>
        <v>Nunavut</v>
      </c>
      <c r="N21">
        <f t="shared" ca="1" si="18"/>
        <v>220197</v>
      </c>
      <c r="O21">
        <f t="shared" ca="1" si="10"/>
        <v>102788.70659912311</v>
      </c>
      <c r="P21">
        <f t="shared" ca="1" si="19"/>
        <v>10670.783866706957</v>
      </c>
      <c r="Q21">
        <f t="shared" ca="1" si="12"/>
        <v>3776</v>
      </c>
      <c r="R21">
        <f t="shared" ca="1" si="20"/>
        <v>12959.008510902813</v>
      </c>
      <c r="S21">
        <f t="shared" ca="1" si="21"/>
        <v>10869.143104838608</v>
      </c>
      <c r="T21">
        <f t="shared" ca="1" si="22"/>
        <v>333854.84970396169</v>
      </c>
      <c r="U21">
        <f t="shared" ca="1" si="23"/>
        <v>119523.71511002592</v>
      </c>
      <c r="V21">
        <f t="shared" ca="1" si="24"/>
        <v>214331.13459393577</v>
      </c>
      <c r="X21" s="7">
        <f ca="1">IF(Table2[[#This Row],[Gender]]="men",1,0)</f>
        <v>1</v>
      </c>
      <c r="Y21" s="1">
        <f ca="1">IF(Table2[[#This Row],[Gender]]="women",1,0)</f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 ca="1">IF(Table2[[#This Row],[Field of work]]="teaching",1,0)</f>
        <v>0</v>
      </c>
      <c r="AK21" s="1">
        <f ca="1">IF(Table2[[#This Row],[Field of work]]="health",1,0)</f>
        <v>1</v>
      </c>
      <c r="AL21" s="1">
        <f ca="1">IF(Table2[[#This Row],[Field of work]]="construction",1,0)</f>
        <v>0</v>
      </c>
      <c r="AM21" s="1">
        <f ca="1">IF(Table2[[#This Row],[Field of work]]="general work",1,0)</f>
        <v>0</v>
      </c>
      <c r="AN21" s="1">
        <f ca="1">IF(Table2[[#This Row],[Field of work]]="agriculture",1,0)</f>
        <v>0</v>
      </c>
      <c r="AO21" s="1">
        <f ca="1">IF(Table2[[#This Row],[Field of work]]="IT",1,0)</f>
        <v>0</v>
      </c>
      <c r="AP21" s="1"/>
      <c r="AQ21" s="1"/>
      <c r="AR21" s="1"/>
      <c r="AS21" s="1"/>
      <c r="AT21" s="1"/>
      <c r="AU21" s="1"/>
      <c r="AV21" s="1"/>
      <c r="AW21" s="1">
        <f ca="1">Table2[[#This Row],[Cars value]]/Table2[[#This Row],[Cars]]</f>
        <v>5335.3919333534786</v>
      </c>
      <c r="AX21" s="1"/>
      <c r="AY21" s="1">
        <f ca="1">IF(Table2[[#This Row],[Value of debts of a person]]&gt;$AZ$4,1,0)</f>
        <v>1</v>
      </c>
      <c r="AZ21" s="1"/>
      <c r="BA21" s="1"/>
      <c r="BB21" s="9">
        <f ca="1">O21/Table2[[#This Row],[Value of house]]</f>
        <v>0.4668033924128081</v>
      </c>
      <c r="BC21" s="1">
        <f ca="1">IF(BB21&lt;$BD$4,1,0)</f>
        <v>0</v>
      </c>
      <c r="BD21" s="1"/>
      <c r="BE21" s="10"/>
      <c r="BF21">
        <f ca="1">IF(Table2[[#This Row],[Area]]="yukon",Table2[[#This Row],[Income]],0)</f>
        <v>0</v>
      </c>
    </row>
    <row r="22" spans="2:58" x14ac:dyDescent="0.3">
      <c r="B22">
        <f t="shared" ca="1" si="1"/>
        <v>1</v>
      </c>
      <c r="C22" t="str">
        <f t="shared" ca="1" si="2"/>
        <v>men</v>
      </c>
      <c r="D22">
        <f t="shared" ca="1" si="3"/>
        <v>39</v>
      </c>
      <c r="E22">
        <f t="shared" ca="1" si="4"/>
        <v>1</v>
      </c>
      <c r="F22" t="str">
        <f ca="1">VLOOKUP(E22,$AB$5:$AC$10,2)</f>
        <v>health</v>
      </c>
      <c r="G22">
        <f t="shared" ca="1" si="5"/>
        <v>5</v>
      </c>
      <c r="H22" t="str">
        <f ca="1">VLOOKUP(G22,$AD$5:$AE$9,2)</f>
        <v>other</v>
      </c>
      <c r="I22">
        <f t="shared" ca="1" si="6"/>
        <v>1</v>
      </c>
      <c r="J22">
        <f t="shared" ca="1" si="0"/>
        <v>2</v>
      </c>
      <c r="K22">
        <f t="shared" ca="1" si="7"/>
        <v>25431</v>
      </c>
      <c r="L22">
        <f t="shared" ca="1" si="8"/>
        <v>9</v>
      </c>
      <c r="M22" t="str">
        <f ca="1">VLOOKUP(L22,$AF$5:$AG$17,2)</f>
        <v>Quabac</v>
      </c>
      <c r="N22">
        <f t="shared" ca="1" si="18"/>
        <v>76293</v>
      </c>
      <c r="O22">
        <f t="shared" ca="1" si="10"/>
        <v>54849.344068665014</v>
      </c>
      <c r="P22">
        <f t="shared" ca="1" si="19"/>
        <v>17741.255312604804</v>
      </c>
      <c r="Q22">
        <f t="shared" ca="1" si="12"/>
        <v>8717</v>
      </c>
      <c r="R22">
        <f t="shared" ca="1" si="20"/>
        <v>17623.305351082279</v>
      </c>
      <c r="S22">
        <f t="shared" ca="1" si="21"/>
        <v>8500.6974187359519</v>
      </c>
      <c r="T22">
        <f t="shared" ca="1" si="22"/>
        <v>139643.04148740094</v>
      </c>
      <c r="U22">
        <f t="shared" ca="1" si="23"/>
        <v>81189.649419747293</v>
      </c>
      <c r="V22">
        <f t="shared" ca="1" si="24"/>
        <v>58453.392067653651</v>
      </c>
      <c r="X22" s="7">
        <f ca="1">IF(Table2[[#This Row],[Gender]]="men",1,0)</f>
        <v>1</v>
      </c>
      <c r="Y22" s="1">
        <f ca="1">IF(Table2[[#This Row],[Gender]]="women",1,0)</f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 ca="1">IF(Table2[[#This Row],[Field of work]]="teaching",1,0)</f>
        <v>0</v>
      </c>
      <c r="AK22" s="1">
        <f ca="1">IF(Table2[[#This Row],[Field of work]]="health",1,0)</f>
        <v>1</v>
      </c>
      <c r="AL22" s="1">
        <f ca="1">IF(Table2[[#This Row],[Field of work]]="construction",1,0)</f>
        <v>0</v>
      </c>
      <c r="AM22" s="1">
        <f ca="1">IF(Table2[[#This Row],[Field of work]]="general work",1,0)</f>
        <v>0</v>
      </c>
      <c r="AN22" s="1">
        <f ca="1">IF(Table2[[#This Row],[Field of work]]="agriculture",1,0)</f>
        <v>0</v>
      </c>
      <c r="AO22" s="1">
        <f ca="1">IF(Table2[[#This Row],[Field of work]]="IT",1,0)</f>
        <v>0</v>
      </c>
      <c r="AP22" s="1"/>
      <c r="AQ22" s="1"/>
      <c r="AR22" s="1"/>
      <c r="AS22" s="1"/>
      <c r="AT22" s="1"/>
      <c r="AU22" s="1"/>
      <c r="AV22" s="1"/>
      <c r="AW22" s="1">
        <f ca="1">Table2[[#This Row],[Cars value]]/Table2[[#This Row],[Cars]]</f>
        <v>8870.6276563024021</v>
      </c>
      <c r="AX22" s="1"/>
      <c r="AY22" s="1">
        <f ca="1">IF(Table2[[#This Row],[Value of debts of a person]]&gt;$AZ$4,1,0)</f>
        <v>0</v>
      </c>
      <c r="AZ22" s="1"/>
      <c r="BA22" s="1"/>
      <c r="BB22" s="9">
        <f ca="1">O22/Table2[[#This Row],[Value of house]]</f>
        <v>0.71893023040993298</v>
      </c>
      <c r="BC22" s="1">
        <f ca="1">IF(BB22&lt;$BD$4,1,0)</f>
        <v>0</v>
      </c>
      <c r="BD22" s="1"/>
      <c r="BE22" s="10"/>
      <c r="BF22">
        <f ca="1">IF(Table2[[#This Row],[Area]]="yukon",Table2[[#This Row],[Income]],0)</f>
        <v>0</v>
      </c>
    </row>
    <row r="23" spans="2:58" x14ac:dyDescent="0.3">
      <c r="B23">
        <f t="shared" ca="1" si="1"/>
        <v>2</v>
      </c>
      <c r="C23" t="str">
        <f t="shared" ca="1" si="2"/>
        <v>women</v>
      </c>
      <c r="D23">
        <f t="shared" ca="1" si="3"/>
        <v>26</v>
      </c>
      <c r="E23">
        <f t="shared" ca="1" si="4"/>
        <v>6</v>
      </c>
      <c r="F23" t="str">
        <f ca="1">VLOOKUP(E23,$AB$5:$AC$10,2)</f>
        <v>agriculture</v>
      </c>
      <c r="G23">
        <f t="shared" ca="1" si="5"/>
        <v>4</v>
      </c>
      <c r="H23" t="str">
        <f ca="1">VLOOKUP(G23,$AD$5:$AE$9,2)</f>
        <v>technical</v>
      </c>
      <c r="I23">
        <f t="shared" ca="1" si="6"/>
        <v>4</v>
      </c>
      <c r="J23">
        <f t="shared" ca="1" si="0"/>
        <v>1</v>
      </c>
      <c r="K23">
        <f t="shared" ca="1" si="7"/>
        <v>40714</v>
      </c>
      <c r="L23">
        <f t="shared" ca="1" si="8"/>
        <v>3</v>
      </c>
      <c r="M23" t="str">
        <f ca="1">VLOOKUP(L23,$AF$5:$AG$17,2)</f>
        <v>Northwest Tef</v>
      </c>
      <c r="N23">
        <f t="shared" ca="1" si="18"/>
        <v>244284</v>
      </c>
      <c r="O23">
        <f t="shared" ca="1" si="10"/>
        <v>221000.91852832059</v>
      </c>
      <c r="P23">
        <f t="shared" ca="1" si="19"/>
        <v>30517.443597489491</v>
      </c>
      <c r="Q23">
        <f t="shared" ca="1" si="12"/>
        <v>9709</v>
      </c>
      <c r="R23">
        <f t="shared" ca="1" si="20"/>
        <v>10776.457870567829</v>
      </c>
      <c r="S23">
        <f t="shared" ca="1" si="21"/>
        <v>23649.762730542829</v>
      </c>
      <c r="T23">
        <f t="shared" ca="1" si="22"/>
        <v>488934.68125886342</v>
      </c>
      <c r="U23">
        <f t="shared" ca="1" si="23"/>
        <v>241486.37639888842</v>
      </c>
      <c r="V23">
        <f t="shared" ca="1" si="24"/>
        <v>247448.304859975</v>
      </c>
      <c r="X23" s="7">
        <f ca="1">IF(Table2[[#This Row],[Gender]]="men",1,0)</f>
        <v>0</v>
      </c>
      <c r="Y23" s="1">
        <f ca="1">IF(Table2[[#This Row],[Gender]]="women",1,0)</f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 ca="1">IF(Table2[[#This Row],[Field of work]]="teaching",1,0)</f>
        <v>0</v>
      </c>
      <c r="AK23" s="1">
        <f ca="1">IF(Table2[[#This Row],[Field of work]]="health",1,0)</f>
        <v>0</v>
      </c>
      <c r="AL23" s="1">
        <f ca="1">IF(Table2[[#This Row],[Field of work]]="construction",1,0)</f>
        <v>0</v>
      </c>
      <c r="AM23" s="1">
        <f ca="1">IF(Table2[[#This Row],[Field of work]]="general work",1,0)</f>
        <v>0</v>
      </c>
      <c r="AN23" s="1">
        <f ca="1">IF(Table2[[#This Row],[Field of work]]="agriculture",1,0)</f>
        <v>1</v>
      </c>
      <c r="AO23" s="1">
        <f ca="1">IF(Table2[[#This Row],[Field of work]]="IT",1,0)</f>
        <v>0</v>
      </c>
      <c r="AP23" s="1"/>
      <c r="AQ23" s="1"/>
      <c r="AR23" s="1"/>
      <c r="AS23" s="1"/>
      <c r="AT23" s="1"/>
      <c r="AU23" s="1"/>
      <c r="AV23" s="1"/>
      <c r="AW23" s="1">
        <f ca="1">Table2[[#This Row],[Cars value]]/Table2[[#This Row],[Cars]]</f>
        <v>30517.443597489491</v>
      </c>
      <c r="AX23" s="1"/>
      <c r="AY23" s="1">
        <f ca="1">IF(Table2[[#This Row],[Value of debts of a person]]&gt;$AZ$4,1,0)</f>
        <v>1</v>
      </c>
      <c r="AZ23" s="1"/>
      <c r="BA23" s="1"/>
      <c r="BB23" s="9">
        <f ca="1">O23/Table2[[#This Row],[Value of house]]</f>
        <v>0.90468847132157892</v>
      </c>
      <c r="BC23" s="1">
        <f ca="1">IF(BB23&lt;$BD$4,1,0)</f>
        <v>0</v>
      </c>
      <c r="BD23" s="1"/>
      <c r="BE23" s="10"/>
      <c r="BF23">
        <f ca="1">IF(Table2[[#This Row],[Area]]="yukon",Table2[[#This Row],[Income]],0)</f>
        <v>0</v>
      </c>
    </row>
    <row r="24" spans="2:58" x14ac:dyDescent="0.3">
      <c r="B24">
        <f t="shared" ca="1" si="1"/>
        <v>1</v>
      </c>
      <c r="C24" t="str">
        <f t="shared" ca="1" si="2"/>
        <v>men</v>
      </c>
      <c r="D24">
        <f t="shared" ca="1" si="3"/>
        <v>42</v>
      </c>
      <c r="E24">
        <f t="shared" ca="1" si="4"/>
        <v>5</v>
      </c>
      <c r="F24" t="str">
        <f ca="1">VLOOKUP(E24,$AB$5:$AC$10,2)</f>
        <v>general work</v>
      </c>
      <c r="G24">
        <f t="shared" ca="1" si="5"/>
        <v>6</v>
      </c>
      <c r="H24" t="str">
        <f ca="1">VLOOKUP(G24,$AD$5:$AE$9,2)</f>
        <v>other</v>
      </c>
      <c r="I24">
        <f t="shared" ca="1" si="6"/>
        <v>3</v>
      </c>
      <c r="J24">
        <f t="shared" ca="1" si="0"/>
        <v>2</v>
      </c>
      <c r="K24">
        <f t="shared" ca="1" si="7"/>
        <v>77876</v>
      </c>
      <c r="L24">
        <f t="shared" ca="1" si="8"/>
        <v>10</v>
      </c>
      <c r="M24" t="str">
        <f ca="1">VLOOKUP(L24,$AF$5:$AG$17,2)</f>
        <v>Newfounland</v>
      </c>
      <c r="N24">
        <f t="shared" ca="1" si="18"/>
        <v>155752</v>
      </c>
      <c r="O24">
        <f t="shared" ca="1" si="10"/>
        <v>71191.926092624431</v>
      </c>
      <c r="P24">
        <f t="shared" ca="1" si="19"/>
        <v>136159.14485273126</v>
      </c>
      <c r="Q24">
        <f t="shared" ca="1" si="12"/>
        <v>108838</v>
      </c>
      <c r="R24">
        <f t="shared" ca="1" si="20"/>
        <v>7783.9455183359023</v>
      </c>
      <c r="S24">
        <f t="shared" ca="1" si="21"/>
        <v>34465.60256623735</v>
      </c>
      <c r="T24">
        <f t="shared" ca="1" si="22"/>
        <v>261409.52865886179</v>
      </c>
      <c r="U24">
        <f t="shared" ca="1" si="23"/>
        <v>187813.87161096034</v>
      </c>
      <c r="V24">
        <f t="shared" ca="1" si="24"/>
        <v>73595.657047901448</v>
      </c>
      <c r="X24" s="7">
        <f ca="1">IF(Table2[[#This Row],[Gender]]="men",1,0)</f>
        <v>1</v>
      </c>
      <c r="Y24" s="1">
        <f ca="1">IF(Table2[[#This Row],[Gender]]="women",1,0)</f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 ca="1">IF(Table2[[#This Row],[Field of work]]="teaching",1,0)</f>
        <v>0</v>
      </c>
      <c r="AK24" s="1">
        <f ca="1">IF(Table2[[#This Row],[Field of work]]="health",1,0)</f>
        <v>0</v>
      </c>
      <c r="AL24" s="1">
        <f ca="1">IF(Table2[[#This Row],[Field of work]]="construction",1,0)</f>
        <v>0</v>
      </c>
      <c r="AM24" s="1">
        <f ca="1">IF(Table2[[#This Row],[Field of work]]="general work",1,0)</f>
        <v>1</v>
      </c>
      <c r="AN24" s="1">
        <f ca="1">IF(Table2[[#This Row],[Field of work]]="agriculture",1,0)</f>
        <v>0</v>
      </c>
      <c r="AO24" s="1">
        <f ca="1">IF(Table2[[#This Row],[Field of work]]="IT",1,0)</f>
        <v>0</v>
      </c>
      <c r="AP24" s="1"/>
      <c r="AQ24" s="1"/>
      <c r="AR24" s="1"/>
      <c r="AS24" s="1"/>
      <c r="AT24" s="1"/>
      <c r="AU24" s="1"/>
      <c r="AV24" s="1"/>
      <c r="AW24" s="1">
        <f ca="1">Table2[[#This Row],[Cars value]]/Table2[[#This Row],[Cars]]</f>
        <v>68079.57242636563</v>
      </c>
      <c r="AX24" s="1"/>
      <c r="AY24" s="1">
        <f ca="1">IF(Table2[[#This Row],[Value of debts of a person]]&gt;$AZ$4,1,0)</f>
        <v>1</v>
      </c>
      <c r="AZ24" s="1"/>
      <c r="BA24" s="1"/>
      <c r="BB24" s="9">
        <f ca="1">O24/Table2[[#This Row],[Value of house]]</f>
        <v>0.45708514877898476</v>
      </c>
      <c r="BC24" s="1">
        <f ca="1">IF(BB24&lt;$BD$4,1,0)</f>
        <v>0</v>
      </c>
      <c r="BD24" s="1"/>
      <c r="BE24" s="10"/>
      <c r="BF24">
        <f ca="1">IF(Table2[[#This Row],[Area]]="yukon",Table2[[#This Row],[Income]],0)</f>
        <v>0</v>
      </c>
    </row>
    <row r="25" spans="2:58" x14ac:dyDescent="0.3">
      <c r="B25">
        <f t="shared" ca="1" si="1"/>
        <v>2</v>
      </c>
      <c r="C25" t="str">
        <f t="shared" ca="1" si="2"/>
        <v>women</v>
      </c>
      <c r="D25">
        <f t="shared" ca="1" si="3"/>
        <v>45</v>
      </c>
      <c r="E25">
        <f t="shared" ca="1" si="4"/>
        <v>5</v>
      </c>
      <c r="F25" t="str">
        <f ca="1">VLOOKUP(E25,$AB$5:$AC$10,2)</f>
        <v>general work</v>
      </c>
      <c r="G25">
        <f t="shared" ca="1" si="5"/>
        <v>3</v>
      </c>
      <c r="H25" t="str">
        <f ca="1">VLOOKUP(G25,$AD$5:$AE$9,2)</f>
        <v>university</v>
      </c>
      <c r="I25">
        <f t="shared" ca="1" si="6"/>
        <v>1</v>
      </c>
      <c r="J25">
        <f t="shared" ca="1" si="0"/>
        <v>1</v>
      </c>
      <c r="K25">
        <f t="shared" ca="1" si="7"/>
        <v>40884</v>
      </c>
      <c r="L25">
        <f t="shared" ca="1" si="8"/>
        <v>9</v>
      </c>
      <c r="M25" t="str">
        <f ca="1">VLOOKUP(L25,$AF$5:$AG$17,2)</f>
        <v>Quabac</v>
      </c>
      <c r="N25">
        <f t="shared" ca="1" si="18"/>
        <v>163536</v>
      </c>
      <c r="O25">
        <f t="shared" ca="1" si="10"/>
        <v>25868.023905992224</v>
      </c>
      <c r="P25">
        <f t="shared" ca="1" si="19"/>
        <v>35916.359055527588</v>
      </c>
      <c r="Q25">
        <f t="shared" ca="1" si="12"/>
        <v>19621</v>
      </c>
      <c r="R25">
        <f t="shared" ca="1" si="20"/>
        <v>31772.310413384315</v>
      </c>
      <c r="S25">
        <f t="shared" ca="1" si="21"/>
        <v>31016.580908919161</v>
      </c>
      <c r="T25">
        <f t="shared" ca="1" si="22"/>
        <v>220420.60481491138</v>
      </c>
      <c r="U25">
        <f t="shared" ca="1" si="23"/>
        <v>77261.334319376532</v>
      </c>
      <c r="V25">
        <f t="shared" ca="1" si="24"/>
        <v>143159.27049553485</v>
      </c>
      <c r="X25" s="7">
        <f ca="1">IF(Table2[[#This Row],[Gender]]="men",1,0)</f>
        <v>0</v>
      </c>
      <c r="Y25" s="1">
        <f ca="1">IF(Table2[[#This Row],[Gender]]="women",1,0)</f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 ca="1">IF(Table2[[#This Row],[Field of work]]="teaching",1,0)</f>
        <v>0</v>
      </c>
      <c r="AK25" s="1">
        <f ca="1">IF(Table2[[#This Row],[Field of work]]="health",1,0)</f>
        <v>0</v>
      </c>
      <c r="AL25" s="1">
        <f ca="1">IF(Table2[[#This Row],[Field of work]]="construction",1,0)</f>
        <v>0</v>
      </c>
      <c r="AM25" s="1">
        <f ca="1">IF(Table2[[#This Row],[Field of work]]="general work",1,0)</f>
        <v>1</v>
      </c>
      <c r="AN25" s="1">
        <f ca="1">IF(Table2[[#This Row],[Field of work]]="agriculture",1,0)</f>
        <v>0</v>
      </c>
      <c r="AO25" s="1">
        <f ca="1">IF(Table2[[#This Row],[Field of work]]="IT",1,0)</f>
        <v>0</v>
      </c>
      <c r="AP25" s="1"/>
      <c r="AQ25" s="1"/>
      <c r="AR25" s="1"/>
      <c r="AS25" s="1"/>
      <c r="AT25" s="1"/>
      <c r="AU25" s="1"/>
      <c r="AV25" s="1"/>
      <c r="AW25" s="1">
        <f ca="1">Table2[[#This Row],[Cars value]]/Table2[[#This Row],[Cars]]</f>
        <v>35916.359055527588</v>
      </c>
      <c r="AX25" s="1"/>
      <c r="AY25" s="1">
        <f ca="1">IF(Table2[[#This Row],[Value of debts of a person]]&gt;$AZ$4,1,0)</f>
        <v>0</v>
      </c>
      <c r="AZ25" s="1"/>
      <c r="BA25" s="1"/>
      <c r="BB25" s="9">
        <f ca="1">O25/Table2[[#This Row],[Value of house]]</f>
        <v>0.15817938500386597</v>
      </c>
      <c r="BC25" s="1">
        <f ca="1">IF(BB25&lt;$BD$4,1,0)</f>
        <v>1</v>
      </c>
      <c r="BD25" s="1"/>
      <c r="BE25" s="10"/>
      <c r="BF25">
        <f ca="1">IF(Table2[[#This Row],[Area]]="yukon",Table2[[#This Row],[Income]],0)</f>
        <v>0</v>
      </c>
    </row>
    <row r="26" spans="2:58" x14ac:dyDescent="0.3">
      <c r="B26">
        <f t="shared" ca="1" si="1"/>
        <v>1</v>
      </c>
      <c r="C26" t="str">
        <f t="shared" ca="1" si="2"/>
        <v>men</v>
      </c>
      <c r="D26">
        <f t="shared" ca="1" si="3"/>
        <v>33</v>
      </c>
      <c r="E26">
        <f t="shared" ca="1" si="4"/>
        <v>3</v>
      </c>
      <c r="F26" t="str">
        <f ca="1">VLOOKUP(E26,$AB$5:$AC$10,2)</f>
        <v>teaching</v>
      </c>
      <c r="G26">
        <f t="shared" ca="1" si="5"/>
        <v>3</v>
      </c>
      <c r="H26" t="str">
        <f ca="1">VLOOKUP(G26,$AD$5:$AE$9,2)</f>
        <v>university</v>
      </c>
      <c r="I26">
        <f t="shared" ca="1" si="6"/>
        <v>1</v>
      </c>
      <c r="J26">
        <f t="shared" ca="1" si="0"/>
        <v>2</v>
      </c>
      <c r="K26">
        <f t="shared" ca="1" si="7"/>
        <v>76661</v>
      </c>
      <c r="L26">
        <f t="shared" ca="1" si="8"/>
        <v>2</v>
      </c>
      <c r="M26" t="str">
        <f ca="1">VLOOKUP(L26,$AF$5:$AG$17,2)</f>
        <v>BC</v>
      </c>
      <c r="N26">
        <f t="shared" ca="1" si="18"/>
        <v>383305</v>
      </c>
      <c r="O26">
        <f t="shared" ca="1" si="10"/>
        <v>316604.25348558999</v>
      </c>
      <c r="P26">
        <f t="shared" ca="1" si="19"/>
        <v>2900.2140597031207</v>
      </c>
      <c r="Q26">
        <f t="shared" ca="1" si="12"/>
        <v>1274</v>
      </c>
      <c r="R26">
        <f t="shared" ca="1" si="20"/>
        <v>71977.353966181123</v>
      </c>
      <c r="S26">
        <f t="shared" ca="1" si="21"/>
        <v>93257.146954027558</v>
      </c>
      <c r="T26">
        <f t="shared" ca="1" si="22"/>
        <v>793166.40043961757</v>
      </c>
      <c r="U26">
        <f t="shared" ca="1" si="23"/>
        <v>389855.60745177109</v>
      </c>
      <c r="V26">
        <f t="shared" ca="1" si="24"/>
        <v>403310.79298784648</v>
      </c>
      <c r="X26" s="7">
        <f ca="1">IF(Table2[[#This Row],[Gender]]="men",1,0)</f>
        <v>1</v>
      </c>
      <c r="Y26" s="1">
        <f ca="1">IF(Table2[[#This Row],[Gender]]="women",1,0)</f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f ca="1">IF(Table2[[#This Row],[Field of work]]="teaching",1,0)</f>
        <v>1</v>
      </c>
      <c r="AK26" s="1">
        <f ca="1">IF(Table2[[#This Row],[Field of work]]="health",1,0)</f>
        <v>0</v>
      </c>
      <c r="AL26" s="1">
        <f ca="1">IF(Table2[[#This Row],[Field of work]]="construction",1,0)</f>
        <v>0</v>
      </c>
      <c r="AM26" s="1">
        <f ca="1">IF(Table2[[#This Row],[Field of work]]="general work",1,0)</f>
        <v>0</v>
      </c>
      <c r="AN26" s="1">
        <f ca="1">IF(Table2[[#This Row],[Field of work]]="agriculture",1,0)</f>
        <v>0</v>
      </c>
      <c r="AO26" s="1">
        <f ca="1">IF(Table2[[#This Row],[Field of work]]="IT",1,0)</f>
        <v>0</v>
      </c>
      <c r="AP26" s="1"/>
      <c r="AQ26" s="1"/>
      <c r="AR26" s="1"/>
      <c r="AS26" s="1"/>
      <c r="AT26" s="1"/>
      <c r="AU26" s="1"/>
      <c r="AV26" s="1"/>
      <c r="AW26" s="1">
        <f ca="1">Table2[[#This Row],[Cars value]]/Table2[[#This Row],[Cars]]</f>
        <v>1450.1070298515604</v>
      </c>
      <c r="AX26" s="1"/>
      <c r="AY26" s="1">
        <f ca="1">IF(Table2[[#This Row],[Value of debts of a person]]&gt;$AZ$4,1,0)</f>
        <v>1</v>
      </c>
      <c r="AZ26" s="1"/>
      <c r="BA26" s="1"/>
      <c r="BB26" s="9">
        <f ca="1">O26/Table2[[#This Row],[Value of house]]</f>
        <v>0.82598519060693176</v>
      </c>
      <c r="BC26" s="1">
        <f ca="1">IF(BB26&lt;$BD$4,1,0)</f>
        <v>0</v>
      </c>
      <c r="BD26" s="1"/>
      <c r="BE26" s="10"/>
      <c r="BF26">
        <f ca="1">IF(Table2[[#This Row],[Area]]="yukon",Table2[[#This Row],[Income]],0)</f>
        <v>0</v>
      </c>
    </row>
    <row r="27" spans="2:58" x14ac:dyDescent="0.3">
      <c r="B27">
        <f t="shared" ca="1" si="1"/>
        <v>2</v>
      </c>
      <c r="C27" t="str">
        <f t="shared" ca="1" si="2"/>
        <v>women</v>
      </c>
      <c r="D27">
        <f t="shared" ca="1" si="3"/>
        <v>31</v>
      </c>
      <c r="E27">
        <f t="shared" ca="1" si="4"/>
        <v>3</v>
      </c>
      <c r="F27" t="str">
        <f ca="1">VLOOKUP(E27,$AB$5:$AC$10,2)</f>
        <v>teaching</v>
      </c>
      <c r="G27">
        <f t="shared" ca="1" si="5"/>
        <v>4</v>
      </c>
      <c r="H27" t="str">
        <f ca="1">VLOOKUP(G27,$AD$5:$AE$9,2)</f>
        <v>technical</v>
      </c>
      <c r="I27">
        <f t="shared" ca="1" si="6"/>
        <v>0</v>
      </c>
      <c r="J27">
        <f t="shared" ca="1" si="0"/>
        <v>1</v>
      </c>
      <c r="K27">
        <f t="shared" ca="1" si="7"/>
        <v>61602</v>
      </c>
      <c r="L27">
        <f t="shared" ca="1" si="8"/>
        <v>12</v>
      </c>
      <c r="M27" t="str">
        <f ca="1">VLOOKUP(L27,$AF$5:$AG$17,2)</f>
        <v>Nova scotia</v>
      </c>
      <c r="N27">
        <f t="shared" ca="1" si="18"/>
        <v>246408</v>
      </c>
      <c r="O27">
        <f t="shared" ca="1" si="10"/>
        <v>39801.993533133587</v>
      </c>
      <c r="P27">
        <f t="shared" ca="1" si="19"/>
        <v>9015.9657131150489</v>
      </c>
      <c r="Q27">
        <f t="shared" ca="1" si="12"/>
        <v>4309</v>
      </c>
      <c r="R27">
        <f t="shared" ca="1" si="20"/>
        <v>39564.74445793937</v>
      </c>
      <c r="S27">
        <f t="shared" ca="1" si="21"/>
        <v>46236.324690382171</v>
      </c>
      <c r="T27">
        <f t="shared" ca="1" si="22"/>
        <v>332446.31822351576</v>
      </c>
      <c r="U27">
        <f t="shared" ca="1" si="23"/>
        <v>83675.737991072965</v>
      </c>
      <c r="V27">
        <f t="shared" ca="1" si="24"/>
        <v>248770.58023244279</v>
      </c>
      <c r="X27" s="7">
        <f ca="1">IF(Table2[[#This Row],[Gender]]="men",1,0)</f>
        <v>0</v>
      </c>
      <c r="Y27" s="1">
        <f ca="1">IF(Table2[[#This Row],[Gender]]="women",1,0)</f>
        <v>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f ca="1">IF(Table2[[#This Row],[Field of work]]="teaching",1,0)</f>
        <v>1</v>
      </c>
      <c r="AK27" s="1">
        <f ca="1">IF(Table2[[#This Row],[Field of work]]="health",1,0)</f>
        <v>0</v>
      </c>
      <c r="AL27" s="1">
        <f ca="1">IF(Table2[[#This Row],[Field of work]]="construction",1,0)</f>
        <v>0</v>
      </c>
      <c r="AM27" s="1">
        <f ca="1">IF(Table2[[#This Row],[Field of work]]="general work",1,0)</f>
        <v>0</v>
      </c>
      <c r="AN27" s="1">
        <f ca="1">IF(Table2[[#This Row],[Field of work]]="agriculture",1,0)</f>
        <v>0</v>
      </c>
      <c r="AO27" s="1">
        <f ca="1">IF(Table2[[#This Row],[Field of work]]="IT",1,0)</f>
        <v>0</v>
      </c>
      <c r="AP27" s="1"/>
      <c r="AQ27" s="1"/>
      <c r="AR27" s="1"/>
      <c r="AS27" s="1"/>
      <c r="AT27" s="1"/>
      <c r="AU27" s="1"/>
      <c r="AV27" s="1"/>
      <c r="AW27" s="1">
        <f ca="1">Table2[[#This Row],[Cars value]]/Table2[[#This Row],[Cars]]</f>
        <v>9015.9657131150489</v>
      </c>
      <c r="AX27" s="1"/>
      <c r="AY27" s="1">
        <f ca="1">IF(Table2[[#This Row],[Value of debts of a person]]&gt;$AZ$4,1,0)</f>
        <v>0</v>
      </c>
      <c r="AZ27" s="1"/>
      <c r="BA27" s="1"/>
      <c r="BB27" s="9">
        <f ca="1">O27/Table2[[#This Row],[Value of house]]</f>
        <v>0.16152882022147652</v>
      </c>
      <c r="BC27" s="1">
        <f ca="1">IF(BB27&lt;$BD$4,1,0)</f>
        <v>1</v>
      </c>
      <c r="BD27" s="1"/>
      <c r="BE27" s="10"/>
      <c r="BF27">
        <f ca="1">IF(Table2[[#This Row],[Area]]="yukon",Table2[[#This Row],[Income]],0)</f>
        <v>0</v>
      </c>
    </row>
    <row r="28" spans="2:58" x14ac:dyDescent="0.3">
      <c r="B28">
        <f t="shared" ca="1" si="1"/>
        <v>2</v>
      </c>
      <c r="C28" t="str">
        <f t="shared" ca="1" si="2"/>
        <v>women</v>
      </c>
      <c r="D28">
        <f t="shared" ca="1" si="3"/>
        <v>44</v>
      </c>
      <c r="E28">
        <f t="shared" ca="1" si="4"/>
        <v>4</v>
      </c>
      <c r="F28" t="str">
        <f ca="1">VLOOKUP(E28,$AB$5:$AC$10,2)</f>
        <v>IT</v>
      </c>
      <c r="G28">
        <f t="shared" ca="1" si="5"/>
        <v>3</v>
      </c>
      <c r="H28" t="str">
        <f ca="1">VLOOKUP(G28,$AD$5:$AE$9,2)</f>
        <v>university</v>
      </c>
      <c r="I28">
        <f t="shared" ca="1" si="6"/>
        <v>4</v>
      </c>
      <c r="J28">
        <f t="shared" ca="1" si="0"/>
        <v>1</v>
      </c>
      <c r="K28">
        <f t="shared" ca="1" si="7"/>
        <v>85008</v>
      </c>
      <c r="L28">
        <f t="shared" ca="1" si="8"/>
        <v>4</v>
      </c>
      <c r="M28" t="str">
        <f ca="1">VLOOKUP(L28,$AF$5:$AG$17,2)</f>
        <v>Alberta</v>
      </c>
      <c r="N28">
        <f t="shared" ca="1" si="18"/>
        <v>85008</v>
      </c>
      <c r="O28">
        <f t="shared" ca="1" si="10"/>
        <v>81059.806594163209</v>
      </c>
      <c r="P28">
        <f t="shared" ca="1" si="19"/>
        <v>28553.940455731667</v>
      </c>
      <c r="Q28">
        <f t="shared" ca="1" si="12"/>
        <v>4557</v>
      </c>
      <c r="R28">
        <f t="shared" ca="1" si="20"/>
        <v>69890.196125437506</v>
      </c>
      <c r="S28">
        <f t="shared" ca="1" si="21"/>
        <v>65225.122024646538</v>
      </c>
      <c r="T28">
        <f t="shared" ca="1" si="22"/>
        <v>231292.92861880973</v>
      </c>
      <c r="U28">
        <f t="shared" ca="1" si="23"/>
        <v>155507.00271960071</v>
      </c>
      <c r="V28">
        <f t="shared" ca="1" si="24"/>
        <v>75785.925899209018</v>
      </c>
      <c r="X28" s="7">
        <f ca="1">IF(Table2[[#This Row],[Gender]]="men",1,0)</f>
        <v>0</v>
      </c>
      <c r="Y28" s="1">
        <f ca="1">IF(Table2[[#This Row],[Gender]]="women",1,0)</f>
        <v>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 ca="1">IF(Table2[[#This Row],[Field of work]]="teaching",1,0)</f>
        <v>0</v>
      </c>
      <c r="AK28" s="1">
        <f ca="1">IF(Table2[[#This Row],[Field of work]]="health",1,0)</f>
        <v>0</v>
      </c>
      <c r="AL28" s="1">
        <f ca="1">IF(Table2[[#This Row],[Field of work]]="construction",1,0)</f>
        <v>0</v>
      </c>
      <c r="AM28" s="1">
        <f ca="1">IF(Table2[[#This Row],[Field of work]]="general work",1,0)</f>
        <v>0</v>
      </c>
      <c r="AN28" s="1">
        <f ca="1">IF(Table2[[#This Row],[Field of work]]="agriculture",1,0)</f>
        <v>0</v>
      </c>
      <c r="AO28" s="1">
        <f ca="1">IF(Table2[[#This Row],[Field of work]]="IT",1,0)</f>
        <v>1</v>
      </c>
      <c r="AP28" s="1"/>
      <c r="AQ28" s="1"/>
      <c r="AR28" s="1"/>
      <c r="AS28" s="1"/>
      <c r="AT28" s="1"/>
      <c r="AU28" s="1"/>
      <c r="AV28" s="1"/>
      <c r="AW28" s="1">
        <f ca="1">Table2[[#This Row],[Cars value]]/Table2[[#This Row],[Cars]]</f>
        <v>28553.940455731667</v>
      </c>
      <c r="AX28" s="1"/>
      <c r="AY28" s="1">
        <f ca="1">IF(Table2[[#This Row],[Value of debts of a person]]&gt;$AZ$4,1,0)</f>
        <v>1</v>
      </c>
      <c r="AZ28" s="1"/>
      <c r="BA28" s="1"/>
      <c r="BB28" s="9">
        <f ca="1">O28/Table2[[#This Row],[Value of house]]</f>
        <v>0.95355503710431033</v>
      </c>
      <c r="BC28" s="1">
        <f ca="1">IF(BB28&lt;$BD$4,1,0)</f>
        <v>0</v>
      </c>
      <c r="BD28" s="1"/>
      <c r="BE28" s="10"/>
      <c r="BF28">
        <f ca="1">IF(Table2[[#This Row],[Area]]="yukon",Table2[[#This Row],[Income]],0)</f>
        <v>0</v>
      </c>
    </row>
    <row r="29" spans="2:58" x14ac:dyDescent="0.3">
      <c r="B29">
        <f t="shared" ca="1" si="1"/>
        <v>1</v>
      </c>
      <c r="C29" t="str">
        <f t="shared" ca="1" si="2"/>
        <v>men</v>
      </c>
      <c r="D29">
        <f t="shared" ca="1" si="3"/>
        <v>44</v>
      </c>
      <c r="E29">
        <f t="shared" ca="1" si="4"/>
        <v>2</v>
      </c>
      <c r="F29" t="str">
        <f ca="1">VLOOKUP(E29,$AB$5:$AC$10,2)</f>
        <v>construction</v>
      </c>
      <c r="G29">
        <f t="shared" ca="1" si="5"/>
        <v>1</v>
      </c>
      <c r="H29" t="str">
        <f ca="1">VLOOKUP(G29,$AD$5:$AE$9,2)</f>
        <v>High School</v>
      </c>
      <c r="I29">
        <f t="shared" ca="1" si="6"/>
        <v>4</v>
      </c>
      <c r="J29">
        <f t="shared" ca="1" si="0"/>
        <v>1</v>
      </c>
      <c r="K29">
        <f t="shared" ca="1" si="7"/>
        <v>43119</v>
      </c>
      <c r="L29">
        <f t="shared" ca="1" si="8"/>
        <v>12</v>
      </c>
      <c r="M29" t="str">
        <f ca="1">VLOOKUP(L29,$AF$5:$AG$17,2)</f>
        <v>Nova scotia</v>
      </c>
      <c r="N29">
        <f t="shared" ca="1" si="18"/>
        <v>129357</v>
      </c>
      <c r="O29">
        <f t="shared" ca="1" si="10"/>
        <v>27417.281744974207</v>
      </c>
      <c r="P29">
        <f t="shared" ca="1" si="19"/>
        <v>34062.741706801462</v>
      </c>
      <c r="Q29">
        <f t="shared" ca="1" si="12"/>
        <v>24011</v>
      </c>
      <c r="R29">
        <f t="shared" ca="1" si="20"/>
        <v>32059.149083839675</v>
      </c>
      <c r="S29">
        <f t="shared" ca="1" si="21"/>
        <v>54556.085056742879</v>
      </c>
      <c r="T29">
        <f t="shared" ca="1" si="22"/>
        <v>211330.36680171709</v>
      </c>
      <c r="U29">
        <f t="shared" ca="1" si="23"/>
        <v>83487.430828813885</v>
      </c>
      <c r="V29">
        <f t="shared" ca="1" si="24"/>
        <v>127842.9359729032</v>
      </c>
      <c r="X29" s="7">
        <f ca="1">IF(Table2[[#This Row],[Gender]]="men",1,0)</f>
        <v>1</v>
      </c>
      <c r="Y29" s="1">
        <f ca="1">IF(Table2[[#This Row],[Gender]]="women",1,0)</f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 ca="1">IF(Table2[[#This Row],[Field of work]]="teaching",1,0)</f>
        <v>0</v>
      </c>
      <c r="AK29" s="1">
        <f ca="1">IF(Table2[[#This Row],[Field of work]]="health",1,0)</f>
        <v>0</v>
      </c>
      <c r="AL29" s="1">
        <f ca="1">IF(Table2[[#This Row],[Field of work]]="construction",1,0)</f>
        <v>1</v>
      </c>
      <c r="AM29" s="1">
        <f ca="1">IF(Table2[[#This Row],[Field of work]]="general work",1,0)</f>
        <v>0</v>
      </c>
      <c r="AN29" s="1">
        <f ca="1">IF(Table2[[#This Row],[Field of work]]="agriculture",1,0)</f>
        <v>0</v>
      </c>
      <c r="AO29" s="1">
        <f ca="1">IF(Table2[[#This Row],[Field of work]]="IT",1,0)</f>
        <v>0</v>
      </c>
      <c r="AP29" s="1"/>
      <c r="AQ29" s="1"/>
      <c r="AR29" s="1"/>
      <c r="AS29" s="1"/>
      <c r="AT29" s="1"/>
      <c r="AU29" s="1"/>
      <c r="AV29" s="1"/>
      <c r="AW29" s="1">
        <f ca="1">Table2[[#This Row],[Cars value]]/Table2[[#This Row],[Cars]]</f>
        <v>34062.741706801462</v>
      </c>
      <c r="AX29" s="1"/>
      <c r="AY29" s="1">
        <f ca="1">IF(Table2[[#This Row],[Value of debts of a person]]&gt;$AZ$4,1,0)</f>
        <v>0</v>
      </c>
      <c r="AZ29" s="1"/>
      <c r="BA29" s="1"/>
      <c r="BB29" s="9">
        <f ca="1">O29/Table2[[#This Row],[Value of house]]</f>
        <v>0.21195050708484431</v>
      </c>
      <c r="BC29" s="1">
        <f ca="1">IF(BB29&lt;$BD$4,1,0)</f>
        <v>1</v>
      </c>
      <c r="BD29" s="1"/>
      <c r="BE29" s="10"/>
      <c r="BF29">
        <f ca="1">IF(Table2[[#This Row],[Area]]="yukon",Table2[[#This Row],[Income]],0)</f>
        <v>0</v>
      </c>
    </row>
    <row r="30" spans="2:58" x14ac:dyDescent="0.3">
      <c r="B30">
        <f t="shared" ca="1" si="1"/>
        <v>2</v>
      </c>
      <c r="C30" t="str">
        <f t="shared" ca="1" si="2"/>
        <v>women</v>
      </c>
      <c r="D30">
        <f t="shared" ca="1" si="3"/>
        <v>37</v>
      </c>
      <c r="E30">
        <f t="shared" ca="1" si="4"/>
        <v>2</v>
      </c>
      <c r="F30" t="str">
        <f ca="1">VLOOKUP(E30,$AB$5:$AC$10,2)</f>
        <v>construction</v>
      </c>
      <c r="G30">
        <f t="shared" ca="1" si="5"/>
        <v>1</v>
      </c>
      <c r="H30" t="str">
        <f ca="1">VLOOKUP(G30,$AD$5:$AE$9,2)</f>
        <v>High School</v>
      </c>
      <c r="I30">
        <f t="shared" ca="1" si="6"/>
        <v>0</v>
      </c>
      <c r="J30">
        <f t="shared" ca="1" si="0"/>
        <v>2</v>
      </c>
      <c r="K30">
        <f t="shared" ca="1" si="7"/>
        <v>37133</v>
      </c>
      <c r="L30">
        <f t="shared" ca="1" si="8"/>
        <v>7</v>
      </c>
      <c r="M30" t="str">
        <f ca="1">VLOOKUP(L30,$AF$5:$AG$17,2)</f>
        <v>Manitoba</v>
      </c>
      <c r="N30">
        <f t="shared" ca="1" si="18"/>
        <v>37133</v>
      </c>
      <c r="O30">
        <f t="shared" ca="1" si="10"/>
        <v>4306.6116944223859</v>
      </c>
      <c r="P30">
        <f t="shared" ca="1" si="19"/>
        <v>9605.6230409827403</v>
      </c>
      <c r="Q30">
        <f t="shared" ca="1" si="12"/>
        <v>7573</v>
      </c>
      <c r="R30">
        <f t="shared" ca="1" si="20"/>
        <v>17843.071425341685</v>
      </c>
      <c r="S30">
        <f t="shared" ca="1" si="21"/>
        <v>5789.5637398986146</v>
      </c>
      <c r="T30">
        <f t="shared" ca="1" si="22"/>
        <v>47229.175434320998</v>
      </c>
      <c r="U30">
        <f t="shared" ca="1" si="23"/>
        <v>29722.683119764071</v>
      </c>
      <c r="V30">
        <f t="shared" ca="1" si="24"/>
        <v>17506.492314556926</v>
      </c>
      <c r="X30" s="7">
        <f ca="1">IF(Table2[[#This Row],[Gender]]="men",1,0)</f>
        <v>0</v>
      </c>
      <c r="Y30" s="1">
        <f ca="1">IF(Table2[[#This Row],[Gender]]="women",1,0)</f>
        <v>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>
        <f ca="1">IF(Table2[[#This Row],[Field of work]]="teaching",1,0)</f>
        <v>0</v>
      </c>
      <c r="AK30" s="1">
        <f ca="1">IF(Table2[[#This Row],[Field of work]]="health",1,0)</f>
        <v>0</v>
      </c>
      <c r="AL30" s="1">
        <f ca="1">IF(Table2[[#This Row],[Field of work]]="construction",1,0)</f>
        <v>1</v>
      </c>
      <c r="AM30" s="1">
        <f ca="1">IF(Table2[[#This Row],[Field of work]]="general work",1,0)</f>
        <v>0</v>
      </c>
      <c r="AN30" s="1">
        <f ca="1">IF(Table2[[#This Row],[Field of work]]="agriculture",1,0)</f>
        <v>0</v>
      </c>
      <c r="AO30" s="1">
        <f ca="1">IF(Table2[[#This Row],[Field of work]]="IT",1,0)</f>
        <v>0</v>
      </c>
      <c r="AP30" s="1"/>
      <c r="AQ30" s="1"/>
      <c r="AR30" s="1"/>
      <c r="AS30" s="1"/>
      <c r="AT30" s="1"/>
      <c r="AU30" s="1"/>
      <c r="AV30" s="1"/>
      <c r="AW30" s="1">
        <f ca="1">Table2[[#This Row],[Cars value]]/Table2[[#This Row],[Cars]]</f>
        <v>4802.8115204913702</v>
      </c>
      <c r="AX30" s="1"/>
      <c r="AY30" s="1">
        <f ca="1">IF(Table2[[#This Row],[Value of debts of a person]]&gt;$AZ$4,1,0)</f>
        <v>0</v>
      </c>
      <c r="AZ30" s="1"/>
      <c r="BA30" s="1"/>
      <c r="BB30" s="9">
        <f ca="1">O30/Table2[[#This Row],[Value of house]]</f>
        <v>0.1159780167081137</v>
      </c>
      <c r="BC30" s="1">
        <f ca="1">IF(BB30&lt;$BD$4,1,0)</f>
        <v>1</v>
      </c>
      <c r="BD30" s="1"/>
      <c r="BE30" s="10"/>
      <c r="BF30">
        <f ca="1">IF(Table2[[#This Row],[Area]]="yukon",Table2[[#This Row],[Income]],0)</f>
        <v>0</v>
      </c>
    </row>
    <row r="31" spans="2:58" x14ac:dyDescent="0.3">
      <c r="B31">
        <f t="shared" ca="1" si="1"/>
        <v>2</v>
      </c>
      <c r="C31" t="str">
        <f t="shared" ca="1" si="2"/>
        <v>women</v>
      </c>
      <c r="D31">
        <f t="shared" ca="1" si="3"/>
        <v>30</v>
      </c>
      <c r="E31">
        <f t="shared" ca="1" si="4"/>
        <v>1</v>
      </c>
      <c r="F31" t="str">
        <f ca="1">VLOOKUP(E31,$AB$5:$AC$10,2)</f>
        <v>health</v>
      </c>
      <c r="G31">
        <f t="shared" ca="1" si="5"/>
        <v>3</v>
      </c>
      <c r="H31" t="str">
        <f ca="1">VLOOKUP(G31,$AD$5:$AE$9,2)</f>
        <v>university</v>
      </c>
      <c r="I31">
        <f t="shared" ca="1" si="6"/>
        <v>1</v>
      </c>
      <c r="J31">
        <f t="shared" ca="1" si="0"/>
        <v>1</v>
      </c>
      <c r="K31">
        <f t="shared" ca="1" si="7"/>
        <v>30243</v>
      </c>
      <c r="L31">
        <f t="shared" ca="1" si="8"/>
        <v>8</v>
      </c>
      <c r="M31" t="str">
        <f ca="1">VLOOKUP(L31,$AF$5:$AG$17,2)</f>
        <v>Ontario</v>
      </c>
      <c r="N31">
        <f t="shared" ca="1" si="18"/>
        <v>181458</v>
      </c>
      <c r="O31">
        <f t="shared" ca="1" si="10"/>
        <v>101963.12535801737</v>
      </c>
      <c r="P31">
        <f t="shared" ca="1" si="19"/>
        <v>6302.4548643665248</v>
      </c>
      <c r="Q31">
        <f t="shared" ca="1" si="12"/>
        <v>5134</v>
      </c>
      <c r="R31">
        <f t="shared" ca="1" si="20"/>
        <v>4799.793807014149</v>
      </c>
      <c r="S31">
        <f t="shared" ca="1" si="21"/>
        <v>29740.748220210655</v>
      </c>
      <c r="T31">
        <f t="shared" ca="1" si="22"/>
        <v>313161.87357822806</v>
      </c>
      <c r="U31">
        <f t="shared" ca="1" si="23"/>
        <v>111896.91916503152</v>
      </c>
      <c r="V31">
        <f t="shared" ca="1" si="24"/>
        <v>201264.95441319654</v>
      </c>
      <c r="X31" s="7">
        <f ca="1">IF(Table2[[#This Row],[Gender]]="men",1,0)</f>
        <v>0</v>
      </c>
      <c r="Y31" s="1">
        <f ca="1">IF(Table2[[#This Row],[Gender]]="women",1,0)</f>
        <v>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f ca="1">IF(Table2[[#This Row],[Field of work]]="teaching",1,0)</f>
        <v>0</v>
      </c>
      <c r="AK31" s="1">
        <f ca="1">IF(Table2[[#This Row],[Field of work]]="health",1,0)</f>
        <v>1</v>
      </c>
      <c r="AL31" s="1">
        <f ca="1">IF(Table2[[#This Row],[Field of work]]="construction",1,0)</f>
        <v>0</v>
      </c>
      <c r="AM31" s="1">
        <f ca="1">IF(Table2[[#This Row],[Field of work]]="general work",1,0)</f>
        <v>0</v>
      </c>
      <c r="AN31" s="1">
        <f ca="1">IF(Table2[[#This Row],[Field of work]]="agriculture",1,0)</f>
        <v>0</v>
      </c>
      <c r="AO31" s="1">
        <f ca="1">IF(Table2[[#This Row],[Field of work]]="IT",1,0)</f>
        <v>0</v>
      </c>
      <c r="AP31" s="1"/>
      <c r="AQ31" s="1"/>
      <c r="AR31" s="1"/>
      <c r="AS31" s="1"/>
      <c r="AT31" s="1"/>
      <c r="AU31" s="1"/>
      <c r="AV31" s="1"/>
      <c r="AW31" s="1">
        <f ca="1">Table2[[#This Row],[Cars value]]/Table2[[#This Row],[Cars]]</f>
        <v>6302.4548643665248</v>
      </c>
      <c r="AX31" s="1"/>
      <c r="AY31" s="1">
        <f ca="1">IF(Table2[[#This Row],[Value of debts of a person]]&gt;$AZ$4,1,0)</f>
        <v>1</v>
      </c>
      <c r="AZ31" s="1"/>
      <c r="BA31" s="1"/>
      <c r="BB31" s="9">
        <f ca="1">O31/Table2[[#This Row],[Value of house]]</f>
        <v>0.56191033384043343</v>
      </c>
      <c r="BC31" s="1">
        <f ca="1">IF(BB31&lt;$BD$4,1,0)</f>
        <v>0</v>
      </c>
      <c r="BD31" s="1"/>
      <c r="BE31" s="10"/>
      <c r="BF31">
        <f ca="1">IF(Table2[[#This Row],[Area]]="yukon",Table2[[#This Row],[Income]],0)</f>
        <v>0</v>
      </c>
    </row>
    <row r="32" spans="2:58" x14ac:dyDescent="0.3">
      <c r="B32">
        <f t="shared" ca="1" si="1"/>
        <v>2</v>
      </c>
      <c r="C32" t="str">
        <f t="shared" ca="1" si="2"/>
        <v>women</v>
      </c>
      <c r="D32">
        <f t="shared" ca="1" si="3"/>
        <v>27</v>
      </c>
      <c r="E32">
        <f t="shared" ca="1" si="4"/>
        <v>1</v>
      </c>
      <c r="F32" t="str">
        <f ca="1">VLOOKUP(E32,$AB$5:$AC$10,2)</f>
        <v>health</v>
      </c>
      <c r="G32">
        <f t="shared" ca="1" si="5"/>
        <v>6</v>
      </c>
      <c r="H32" t="str">
        <f ca="1">VLOOKUP(G32,$AD$5:$AE$9,2)</f>
        <v>other</v>
      </c>
      <c r="I32">
        <f t="shared" ca="1" si="6"/>
        <v>1</v>
      </c>
      <c r="J32">
        <f t="shared" ca="1" si="0"/>
        <v>1</v>
      </c>
      <c r="K32">
        <f t="shared" ca="1" si="7"/>
        <v>72106</v>
      </c>
      <c r="L32">
        <f t="shared" ca="1" si="8"/>
        <v>13</v>
      </c>
      <c r="M32" t="str">
        <f ca="1">VLOOKUP(L32,$AF$5:$AG$17,2)</f>
        <v>Prince edward Island</v>
      </c>
      <c r="N32">
        <f t="shared" ca="1" si="18"/>
        <v>432636</v>
      </c>
      <c r="O32">
        <f t="shared" ca="1" si="10"/>
        <v>423802.16735927202</v>
      </c>
      <c r="P32">
        <f t="shared" ca="1" si="19"/>
        <v>42912.280374090959</v>
      </c>
      <c r="Q32">
        <f t="shared" ca="1" si="12"/>
        <v>6093</v>
      </c>
      <c r="R32">
        <f t="shared" ca="1" si="20"/>
        <v>57415.923902595729</v>
      </c>
      <c r="S32">
        <f t="shared" ca="1" si="21"/>
        <v>16527.332850983672</v>
      </c>
      <c r="T32">
        <f t="shared" ca="1" si="22"/>
        <v>872965.50021025573</v>
      </c>
      <c r="U32">
        <f t="shared" ca="1" si="23"/>
        <v>487311.09126186772</v>
      </c>
      <c r="V32">
        <f t="shared" ca="1" si="24"/>
        <v>385654.40894838801</v>
      </c>
      <c r="X32" s="7">
        <f ca="1">IF(Table2[[#This Row],[Gender]]="men",1,0)</f>
        <v>0</v>
      </c>
      <c r="Y32" s="1">
        <f ca="1">IF(Table2[[#This Row],[Gender]]="women",1,0)</f>
        <v>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f ca="1">IF(Table2[[#This Row],[Field of work]]="teaching",1,0)</f>
        <v>0</v>
      </c>
      <c r="AK32" s="1">
        <f ca="1">IF(Table2[[#This Row],[Field of work]]="health",1,0)</f>
        <v>1</v>
      </c>
      <c r="AL32" s="1">
        <f ca="1">IF(Table2[[#This Row],[Field of work]]="construction",1,0)</f>
        <v>0</v>
      </c>
      <c r="AM32" s="1">
        <f ca="1">IF(Table2[[#This Row],[Field of work]]="general work",1,0)</f>
        <v>0</v>
      </c>
      <c r="AN32" s="1">
        <f ca="1">IF(Table2[[#This Row],[Field of work]]="agriculture",1,0)</f>
        <v>0</v>
      </c>
      <c r="AO32" s="1">
        <f ca="1">IF(Table2[[#This Row],[Field of work]]="IT",1,0)</f>
        <v>0</v>
      </c>
      <c r="AP32" s="1"/>
      <c r="AQ32" s="1"/>
      <c r="AR32" s="1"/>
      <c r="AS32" s="1"/>
      <c r="AT32" s="1"/>
      <c r="AU32" s="1"/>
      <c r="AV32" s="1"/>
      <c r="AW32" s="1">
        <f ca="1">Table2[[#This Row],[Cars value]]/Table2[[#This Row],[Cars]]</f>
        <v>42912.280374090959</v>
      </c>
      <c r="AX32" s="1"/>
      <c r="AY32" s="1">
        <f ca="1">IF(Table2[[#This Row],[Value of debts of a person]]&gt;$AZ$4,1,0)</f>
        <v>1</v>
      </c>
      <c r="AZ32" s="1"/>
      <c r="BA32" s="1"/>
      <c r="BB32" s="9">
        <f ca="1">O32/Table2[[#This Row],[Value of house]]</f>
        <v>0.97958137408646528</v>
      </c>
      <c r="BC32" s="1">
        <f ca="1">IF(BB32&lt;$BD$4,1,0)</f>
        <v>0</v>
      </c>
      <c r="BD32" s="1"/>
      <c r="BE32" s="10"/>
      <c r="BF32">
        <f ca="1">IF(Table2[[#This Row],[Area]]="yukon",Table2[[#This Row],[Income]],0)</f>
        <v>0</v>
      </c>
    </row>
    <row r="33" spans="2:58" x14ac:dyDescent="0.3">
      <c r="B33">
        <f t="shared" ca="1" si="1"/>
        <v>2</v>
      </c>
      <c r="C33" t="str">
        <f t="shared" ca="1" si="2"/>
        <v>women</v>
      </c>
      <c r="D33">
        <f t="shared" ca="1" si="3"/>
        <v>30</v>
      </c>
      <c r="E33">
        <f t="shared" ca="1" si="4"/>
        <v>2</v>
      </c>
      <c r="F33" t="str">
        <f ca="1">VLOOKUP(E33,$AB$5:$AC$10,2)</f>
        <v>construction</v>
      </c>
      <c r="G33">
        <f t="shared" ca="1" si="5"/>
        <v>5</v>
      </c>
      <c r="H33" t="str">
        <f ca="1">VLOOKUP(G33,$AD$5:$AE$9,2)</f>
        <v>other</v>
      </c>
      <c r="I33">
        <f t="shared" ca="1" si="6"/>
        <v>4</v>
      </c>
      <c r="J33">
        <f t="shared" ca="1" si="0"/>
        <v>2</v>
      </c>
      <c r="K33">
        <f t="shared" ca="1" si="7"/>
        <v>56532</v>
      </c>
      <c r="L33">
        <f t="shared" ca="1" si="8"/>
        <v>7</v>
      </c>
      <c r="M33" t="str">
        <f ca="1">VLOOKUP(L33,$AF$5:$AG$17,2)</f>
        <v>Manitoba</v>
      </c>
      <c r="N33">
        <f t="shared" ca="1" si="18"/>
        <v>113064</v>
      </c>
      <c r="O33">
        <f t="shared" ca="1" si="10"/>
        <v>2154.2903324099925</v>
      </c>
      <c r="P33">
        <f t="shared" ca="1" si="19"/>
        <v>86892.239285639298</v>
      </c>
      <c r="Q33">
        <f t="shared" ca="1" si="12"/>
        <v>26633</v>
      </c>
      <c r="R33">
        <f t="shared" ca="1" si="20"/>
        <v>10738.052022301392</v>
      </c>
      <c r="S33">
        <f t="shared" ca="1" si="21"/>
        <v>9831.3224597124572</v>
      </c>
      <c r="T33">
        <f t="shared" ca="1" si="22"/>
        <v>125049.61279212244</v>
      </c>
      <c r="U33">
        <f t="shared" ca="1" si="23"/>
        <v>39525.342354711385</v>
      </c>
      <c r="V33">
        <f t="shared" ca="1" si="24"/>
        <v>85524.270437411062</v>
      </c>
      <c r="X33" s="7">
        <f ca="1">IF(Table2[[#This Row],[Gender]]="men",1,0)</f>
        <v>0</v>
      </c>
      <c r="Y33" s="1">
        <f ca="1">IF(Table2[[#This Row],[Gender]]="women",1,0)</f>
        <v>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f ca="1">IF(Table2[[#This Row],[Field of work]]="teaching",1,0)</f>
        <v>0</v>
      </c>
      <c r="AK33" s="1">
        <f ca="1">IF(Table2[[#This Row],[Field of work]]="health",1,0)</f>
        <v>0</v>
      </c>
      <c r="AL33" s="1">
        <f ca="1">IF(Table2[[#This Row],[Field of work]]="construction",1,0)</f>
        <v>1</v>
      </c>
      <c r="AM33" s="1">
        <f ca="1">IF(Table2[[#This Row],[Field of work]]="general work",1,0)</f>
        <v>0</v>
      </c>
      <c r="AN33" s="1">
        <f ca="1">IF(Table2[[#This Row],[Field of work]]="agriculture",1,0)</f>
        <v>0</v>
      </c>
      <c r="AO33" s="1">
        <f ca="1">IF(Table2[[#This Row],[Field of work]]="IT",1,0)</f>
        <v>0</v>
      </c>
      <c r="AP33" s="1"/>
      <c r="AQ33" s="1"/>
      <c r="AR33" s="1"/>
      <c r="AS33" s="1"/>
      <c r="AT33" s="1"/>
      <c r="AU33" s="1"/>
      <c r="AV33" s="1"/>
      <c r="AW33" s="1">
        <f ca="1">Table2[[#This Row],[Cars value]]/Table2[[#This Row],[Cars]]</f>
        <v>43446.119642819649</v>
      </c>
      <c r="AX33" s="1"/>
      <c r="AY33" s="1">
        <f ca="1">IF(Table2[[#This Row],[Value of debts of a person]]&gt;$AZ$4,1,0)</f>
        <v>0</v>
      </c>
      <c r="AZ33" s="1"/>
      <c r="BA33" s="1"/>
      <c r="BB33" s="9">
        <f ca="1">O33/Table2[[#This Row],[Value of house]]</f>
        <v>1.9053724725907384E-2</v>
      </c>
      <c r="BC33" s="1">
        <f ca="1">IF(BB33&lt;$BD$4,1,0)</f>
        <v>1</v>
      </c>
      <c r="BD33" s="1"/>
      <c r="BE33" s="10"/>
      <c r="BF33">
        <f ca="1">IF(Table2[[#This Row],[Area]]="yukon",Table2[[#This Row],[Income]],0)</f>
        <v>0</v>
      </c>
    </row>
    <row r="34" spans="2:58" x14ac:dyDescent="0.3">
      <c r="B34">
        <f t="shared" ca="1" si="1"/>
        <v>1</v>
      </c>
      <c r="C34" t="str">
        <f t="shared" ca="1" si="2"/>
        <v>men</v>
      </c>
      <c r="D34">
        <f t="shared" ca="1" si="3"/>
        <v>38</v>
      </c>
      <c r="E34">
        <f t="shared" ca="1" si="4"/>
        <v>1</v>
      </c>
      <c r="F34" t="str">
        <f ca="1">VLOOKUP(E34,$AB$5:$AC$10,2)</f>
        <v>health</v>
      </c>
      <c r="G34">
        <f t="shared" ca="1" si="5"/>
        <v>5</v>
      </c>
      <c r="H34" t="str">
        <f ca="1">VLOOKUP(G34,$AD$5:$AE$9,2)</f>
        <v>other</v>
      </c>
      <c r="I34">
        <f t="shared" ca="1" si="6"/>
        <v>0</v>
      </c>
      <c r="J34">
        <f t="shared" ca="1" si="0"/>
        <v>2</v>
      </c>
      <c r="K34">
        <f t="shared" ca="1" si="7"/>
        <v>43858</v>
      </c>
      <c r="L34">
        <f t="shared" ca="1" si="8"/>
        <v>3</v>
      </c>
      <c r="M34" t="str">
        <f ca="1">VLOOKUP(L34,$AF$5:$AG$17,2)</f>
        <v>Northwest Tef</v>
      </c>
      <c r="N34">
        <f t="shared" ca="1" si="18"/>
        <v>263148</v>
      </c>
      <c r="O34">
        <f t="shared" ca="1" si="10"/>
        <v>121268.18447268319</v>
      </c>
      <c r="P34">
        <f t="shared" ca="1" si="19"/>
        <v>73733.525358068975</v>
      </c>
      <c r="Q34">
        <f t="shared" ca="1" si="12"/>
        <v>51275</v>
      </c>
      <c r="R34">
        <f t="shared" ca="1" si="20"/>
        <v>25348.22043089183</v>
      </c>
      <c r="S34">
        <f t="shared" ca="1" si="21"/>
        <v>6192.7093462080229</v>
      </c>
      <c r="T34">
        <f t="shared" ca="1" si="22"/>
        <v>390608.8938188912</v>
      </c>
      <c r="U34">
        <f t="shared" ca="1" si="23"/>
        <v>197891.40490357502</v>
      </c>
      <c r="V34">
        <f t="shared" ca="1" si="24"/>
        <v>192717.48891531618</v>
      </c>
      <c r="X34" s="7">
        <f ca="1">IF(Table2[[#This Row],[Gender]]="men",1,0)</f>
        <v>1</v>
      </c>
      <c r="Y34" s="1">
        <f ca="1">IF(Table2[[#This Row],[Gender]]="women",1,0)</f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f ca="1">IF(Table2[[#This Row],[Field of work]]="teaching",1,0)</f>
        <v>0</v>
      </c>
      <c r="AK34" s="1">
        <f ca="1">IF(Table2[[#This Row],[Field of work]]="health",1,0)</f>
        <v>1</v>
      </c>
      <c r="AL34" s="1">
        <f ca="1">IF(Table2[[#This Row],[Field of work]]="construction",1,0)</f>
        <v>0</v>
      </c>
      <c r="AM34" s="1">
        <f ca="1">IF(Table2[[#This Row],[Field of work]]="general work",1,0)</f>
        <v>0</v>
      </c>
      <c r="AN34" s="1">
        <f ca="1">IF(Table2[[#This Row],[Field of work]]="agriculture",1,0)</f>
        <v>0</v>
      </c>
      <c r="AO34" s="1">
        <f ca="1">IF(Table2[[#This Row],[Field of work]]="IT",1,0)</f>
        <v>0</v>
      </c>
      <c r="AP34" s="1"/>
      <c r="AQ34" s="1"/>
      <c r="AR34" s="1"/>
      <c r="AS34" s="1"/>
      <c r="AT34" s="1"/>
      <c r="AU34" s="1"/>
      <c r="AV34" s="1"/>
      <c r="AW34" s="1">
        <f ca="1">Table2[[#This Row],[Cars value]]/Table2[[#This Row],[Cars]]</f>
        <v>36866.762679034488</v>
      </c>
      <c r="AX34" s="1"/>
      <c r="AY34" s="1">
        <f ca="1">IF(Table2[[#This Row],[Value of debts of a person]]&gt;$AZ$4,1,0)</f>
        <v>1</v>
      </c>
      <c r="AZ34" s="1"/>
      <c r="BA34" s="1"/>
      <c r="BB34" s="9">
        <f ca="1">O34/Table2[[#This Row],[Value of house]]</f>
        <v>0.46083642844590567</v>
      </c>
      <c r="BC34" s="1">
        <f ca="1">IF(BB34&lt;$BD$4,1,0)</f>
        <v>0</v>
      </c>
      <c r="BD34" s="1"/>
      <c r="BE34" s="10"/>
      <c r="BF34">
        <f ca="1">IF(Table2[[#This Row],[Area]]="yukon",Table2[[#This Row],[Income]],0)</f>
        <v>0</v>
      </c>
    </row>
    <row r="35" spans="2:58" x14ac:dyDescent="0.3">
      <c r="B35">
        <f t="shared" ca="1" si="1"/>
        <v>1</v>
      </c>
      <c r="C35" t="str">
        <f t="shared" ca="1" si="2"/>
        <v>men</v>
      </c>
      <c r="D35">
        <f t="shared" ca="1" si="3"/>
        <v>26</v>
      </c>
      <c r="E35">
        <f t="shared" ca="1" si="4"/>
        <v>3</v>
      </c>
      <c r="F35" t="str">
        <f ca="1">VLOOKUP(E35,$AB$5:$AC$10,2)</f>
        <v>teaching</v>
      </c>
      <c r="G35">
        <f t="shared" ca="1" si="5"/>
        <v>6</v>
      </c>
      <c r="H35" t="str">
        <f ca="1">VLOOKUP(G35,$AD$5:$AE$9,2)</f>
        <v>other</v>
      </c>
      <c r="I35">
        <f t="shared" ca="1" si="6"/>
        <v>3</v>
      </c>
      <c r="J35">
        <f t="shared" ca="1" si="0"/>
        <v>1</v>
      </c>
      <c r="K35">
        <f t="shared" ca="1" si="7"/>
        <v>46680</v>
      </c>
      <c r="L35">
        <f t="shared" ca="1" si="8"/>
        <v>7</v>
      </c>
      <c r="M35" t="str">
        <f ca="1">VLOOKUP(L35,$AF$5:$AG$17,2)</f>
        <v>Manitoba</v>
      </c>
      <c r="N35">
        <f t="shared" ca="1" si="18"/>
        <v>93360</v>
      </c>
      <c r="O35">
        <f t="shared" ca="1" si="10"/>
        <v>27457.354940732264</v>
      </c>
      <c r="P35">
        <f t="shared" ca="1" si="19"/>
        <v>33526.799557631086</v>
      </c>
      <c r="Q35">
        <f t="shared" ca="1" si="12"/>
        <v>30228</v>
      </c>
      <c r="R35">
        <f t="shared" ca="1" si="20"/>
        <v>40356.375596420316</v>
      </c>
      <c r="S35">
        <f t="shared" ca="1" si="21"/>
        <v>56282.796505283477</v>
      </c>
      <c r="T35">
        <f t="shared" ca="1" si="22"/>
        <v>177100.15144601575</v>
      </c>
      <c r="U35">
        <f t="shared" ca="1" si="23"/>
        <v>98041.730537152587</v>
      </c>
      <c r="V35">
        <f t="shared" ca="1" si="24"/>
        <v>79058.420908863161</v>
      </c>
      <c r="X35" s="7">
        <f ca="1">IF(Table2[[#This Row],[Gender]]="men",1,0)</f>
        <v>1</v>
      </c>
      <c r="Y35" s="1">
        <f ca="1">IF(Table2[[#This Row],[Gender]]="women",1,0)</f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>
        <f ca="1">IF(Table2[[#This Row],[Field of work]]="teaching",1,0)</f>
        <v>1</v>
      </c>
      <c r="AK35" s="1">
        <f ca="1">IF(Table2[[#This Row],[Field of work]]="health",1,0)</f>
        <v>0</v>
      </c>
      <c r="AL35" s="1">
        <f ca="1">IF(Table2[[#This Row],[Field of work]]="construction",1,0)</f>
        <v>0</v>
      </c>
      <c r="AM35" s="1">
        <f ca="1">IF(Table2[[#This Row],[Field of work]]="general work",1,0)</f>
        <v>0</v>
      </c>
      <c r="AN35" s="1">
        <f ca="1">IF(Table2[[#This Row],[Field of work]]="agriculture",1,0)</f>
        <v>0</v>
      </c>
      <c r="AO35" s="1">
        <f ca="1">IF(Table2[[#This Row],[Field of work]]="IT",1,0)</f>
        <v>0</v>
      </c>
      <c r="AP35" s="1"/>
      <c r="AQ35" s="1"/>
      <c r="AR35" s="1"/>
      <c r="AS35" s="1"/>
      <c r="AT35" s="1"/>
      <c r="AU35" s="1"/>
      <c r="AV35" s="1"/>
      <c r="AW35" s="1">
        <f ca="1">Table2[[#This Row],[Cars value]]/Table2[[#This Row],[Cars]]</f>
        <v>33526.799557631086</v>
      </c>
      <c r="AX35" s="1"/>
      <c r="AY35" s="1">
        <f ca="1">IF(Table2[[#This Row],[Value of debts of a person]]&gt;$AZ$4,1,0)</f>
        <v>0</v>
      </c>
      <c r="AZ35" s="1"/>
      <c r="BA35" s="1"/>
      <c r="BB35" s="9">
        <f ca="1">O35/Table2[[#This Row],[Value of house]]</f>
        <v>0.29410191667451013</v>
      </c>
      <c r="BC35" s="1">
        <f ca="1">IF(BB35&lt;$BD$4,1,0)</f>
        <v>1</v>
      </c>
      <c r="BD35" s="1"/>
      <c r="BE35" s="10"/>
      <c r="BF35">
        <f ca="1">IF(Table2[[#This Row],[Area]]="yukon",Table2[[#This Row],[Income]],0)</f>
        <v>0</v>
      </c>
    </row>
    <row r="36" spans="2:58" x14ac:dyDescent="0.3">
      <c r="B36">
        <f t="shared" ca="1" si="1"/>
        <v>1</v>
      </c>
      <c r="C36" t="str">
        <f t="shared" ca="1" si="2"/>
        <v>men</v>
      </c>
      <c r="D36">
        <f t="shared" ca="1" si="3"/>
        <v>38</v>
      </c>
      <c r="E36">
        <f t="shared" ca="1" si="4"/>
        <v>5</v>
      </c>
      <c r="F36" t="str">
        <f ca="1">VLOOKUP(E36,$AB$5:$AC$10,2)</f>
        <v>general work</v>
      </c>
      <c r="G36">
        <f t="shared" ca="1" si="5"/>
        <v>1</v>
      </c>
      <c r="H36" t="str">
        <f ca="1">VLOOKUP(G36,$AD$5:$AE$9,2)</f>
        <v>High School</v>
      </c>
      <c r="I36">
        <f t="shared" ca="1" si="6"/>
        <v>2</v>
      </c>
      <c r="J36">
        <f t="shared" ca="1" si="0"/>
        <v>1</v>
      </c>
      <c r="K36">
        <f t="shared" ca="1" si="7"/>
        <v>82587</v>
      </c>
      <c r="L36">
        <f t="shared" ca="1" si="8"/>
        <v>7</v>
      </c>
      <c r="M36" t="str">
        <f ca="1">VLOOKUP(L36,$AF$5:$AG$17,2)</f>
        <v>Manitoba</v>
      </c>
      <c r="N36">
        <f t="shared" ca="1" si="18"/>
        <v>495522</v>
      </c>
      <c r="O36">
        <f t="shared" ca="1" si="10"/>
        <v>124202.90531018094</v>
      </c>
      <c r="P36">
        <f t="shared" ca="1" si="19"/>
        <v>7959.5101648085265</v>
      </c>
      <c r="Q36">
        <f t="shared" ca="1" si="12"/>
        <v>2844</v>
      </c>
      <c r="R36">
        <f t="shared" ca="1" si="20"/>
        <v>14318.446030485491</v>
      </c>
      <c r="S36">
        <f t="shared" ca="1" si="21"/>
        <v>28144.220698032954</v>
      </c>
      <c r="T36">
        <f t="shared" ca="1" si="22"/>
        <v>647869.12600821396</v>
      </c>
      <c r="U36">
        <f t="shared" ca="1" si="23"/>
        <v>141365.35134066644</v>
      </c>
      <c r="V36">
        <f t="shared" ca="1" si="24"/>
        <v>506503.77466754755</v>
      </c>
      <c r="X36" s="7">
        <f ca="1">IF(Table2[[#This Row],[Gender]]="men",1,0)</f>
        <v>1</v>
      </c>
      <c r="Y36" s="1">
        <f ca="1">IF(Table2[[#This Row],[Gender]]="women",1,0)</f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f ca="1">IF(Table2[[#This Row],[Field of work]]="teaching",1,0)</f>
        <v>0</v>
      </c>
      <c r="AK36" s="1">
        <f ca="1">IF(Table2[[#This Row],[Field of work]]="health",1,0)</f>
        <v>0</v>
      </c>
      <c r="AL36" s="1">
        <f ca="1">IF(Table2[[#This Row],[Field of work]]="construction",1,0)</f>
        <v>0</v>
      </c>
      <c r="AM36" s="1">
        <f ca="1">IF(Table2[[#This Row],[Field of work]]="general work",1,0)</f>
        <v>1</v>
      </c>
      <c r="AN36" s="1">
        <f ca="1">IF(Table2[[#This Row],[Field of work]]="agriculture",1,0)</f>
        <v>0</v>
      </c>
      <c r="AO36" s="1">
        <f ca="1">IF(Table2[[#This Row],[Field of work]]="IT",1,0)</f>
        <v>0</v>
      </c>
      <c r="AP36" s="1"/>
      <c r="AQ36" s="1"/>
      <c r="AR36" s="1"/>
      <c r="AS36" s="1"/>
      <c r="AT36" s="1"/>
      <c r="AU36" s="1"/>
      <c r="AV36" s="1"/>
      <c r="AW36" s="1">
        <f ca="1">Table2[[#This Row],[Cars value]]/Table2[[#This Row],[Cars]]</f>
        <v>7959.5101648085265</v>
      </c>
      <c r="AX36" s="1"/>
      <c r="AY36" s="1">
        <f ca="1">IF(Table2[[#This Row],[Value of debts of a person]]&gt;$AZ$4,1,0)</f>
        <v>1</v>
      </c>
      <c r="AZ36" s="1"/>
      <c r="BA36" s="1"/>
      <c r="BB36" s="9">
        <f ca="1">O36/Table2[[#This Row],[Value of house]]</f>
        <v>0.25065063773188867</v>
      </c>
      <c r="BC36" s="1">
        <f ca="1">IF(BB36&lt;$BD$4,1,0)</f>
        <v>1</v>
      </c>
      <c r="BD36" s="1"/>
      <c r="BE36" s="10"/>
      <c r="BF36">
        <f ca="1">IF(Table2[[#This Row],[Area]]="yukon",Table2[[#This Row],[Income]],0)</f>
        <v>0</v>
      </c>
    </row>
    <row r="37" spans="2:58" x14ac:dyDescent="0.3">
      <c r="B37">
        <f t="shared" ca="1" si="1"/>
        <v>1</v>
      </c>
      <c r="C37" t="str">
        <f t="shared" ca="1" si="2"/>
        <v>men</v>
      </c>
      <c r="D37">
        <f t="shared" ca="1" si="3"/>
        <v>34</v>
      </c>
      <c r="E37">
        <f t="shared" ca="1" si="4"/>
        <v>5</v>
      </c>
      <c r="F37" t="str">
        <f ca="1">VLOOKUP(E37,$AB$5:$AC$10,2)</f>
        <v>general work</v>
      </c>
      <c r="G37">
        <f t="shared" ca="1" si="5"/>
        <v>2</v>
      </c>
      <c r="H37" t="str">
        <f ca="1">VLOOKUP(G37,$AD$5:$AE$9,2)</f>
        <v>college</v>
      </c>
      <c r="I37">
        <f t="shared" ca="1" si="6"/>
        <v>1</v>
      </c>
      <c r="J37">
        <f t="shared" ca="1" si="0"/>
        <v>1</v>
      </c>
      <c r="K37">
        <f t="shared" ca="1" si="7"/>
        <v>33884</v>
      </c>
      <c r="L37">
        <f t="shared" ca="1" si="8"/>
        <v>1</v>
      </c>
      <c r="M37" t="str">
        <f ca="1">VLOOKUP(L37,$AF$5:$AG$17,2)</f>
        <v>yukon</v>
      </c>
      <c r="N37">
        <f t="shared" ca="1" si="18"/>
        <v>203304</v>
      </c>
      <c r="O37">
        <f t="shared" ca="1" si="10"/>
        <v>35702.918888944201</v>
      </c>
      <c r="P37">
        <f t="shared" ca="1" si="19"/>
        <v>25408.127405511121</v>
      </c>
      <c r="Q37">
        <f t="shared" ca="1" si="12"/>
        <v>20300</v>
      </c>
      <c r="R37">
        <f t="shared" ca="1" si="20"/>
        <v>12396.966159339654</v>
      </c>
      <c r="S37">
        <f t="shared" ca="1" si="21"/>
        <v>47664.941074306378</v>
      </c>
      <c r="T37">
        <f t="shared" ca="1" si="22"/>
        <v>286671.85996325058</v>
      </c>
      <c r="U37">
        <f t="shared" ca="1" si="23"/>
        <v>68399.885048283861</v>
      </c>
      <c r="V37">
        <f t="shared" ca="1" si="24"/>
        <v>218271.97491496673</v>
      </c>
      <c r="X37" s="7">
        <f ca="1">IF(Table2[[#This Row],[Gender]]="men",1,0)</f>
        <v>1</v>
      </c>
      <c r="Y37" s="1">
        <f ca="1">IF(Table2[[#This Row],[Gender]]="women",1,0)</f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f ca="1">IF(Table2[[#This Row],[Field of work]]="teaching",1,0)</f>
        <v>0</v>
      </c>
      <c r="AK37" s="1">
        <f ca="1">IF(Table2[[#This Row],[Field of work]]="health",1,0)</f>
        <v>0</v>
      </c>
      <c r="AL37" s="1">
        <f ca="1">IF(Table2[[#This Row],[Field of work]]="construction",1,0)</f>
        <v>0</v>
      </c>
      <c r="AM37" s="1">
        <f ca="1">IF(Table2[[#This Row],[Field of work]]="general work",1,0)</f>
        <v>1</v>
      </c>
      <c r="AN37" s="1">
        <f ca="1">IF(Table2[[#This Row],[Field of work]]="agriculture",1,0)</f>
        <v>0</v>
      </c>
      <c r="AO37" s="1">
        <f ca="1">IF(Table2[[#This Row],[Field of work]]="IT",1,0)</f>
        <v>0</v>
      </c>
      <c r="AP37" s="1"/>
      <c r="AQ37" s="1"/>
      <c r="AR37" s="1"/>
      <c r="AS37" s="1"/>
      <c r="AT37" s="1"/>
      <c r="AU37" s="1"/>
      <c r="AV37" s="1"/>
      <c r="AW37" s="1">
        <f ca="1">Table2[[#This Row],[Cars value]]/Table2[[#This Row],[Cars]]</f>
        <v>25408.127405511121</v>
      </c>
      <c r="AX37" s="1"/>
      <c r="AY37" s="1">
        <f ca="1">IF(Table2[[#This Row],[Value of debts of a person]]&gt;$AZ$4,1,0)</f>
        <v>0</v>
      </c>
      <c r="AZ37" s="1"/>
      <c r="BA37" s="1"/>
      <c r="BB37" s="9">
        <f ca="1">O37/Table2[[#This Row],[Value of house]]</f>
        <v>0.17561346008413115</v>
      </c>
      <c r="BC37" s="1">
        <f ca="1">IF(BB37&lt;$BD$4,1,0)</f>
        <v>1</v>
      </c>
      <c r="BD37" s="1"/>
      <c r="BE37" s="10"/>
      <c r="BF37">
        <f ca="1">IF(Table2[[#This Row],[Area]]="yukon",Table2[[#This Row],[Income]],0)</f>
        <v>33884</v>
      </c>
    </row>
    <row r="38" spans="2:58" x14ac:dyDescent="0.3">
      <c r="B38">
        <f t="shared" ca="1" si="1"/>
        <v>1</v>
      </c>
      <c r="C38" t="str">
        <f t="shared" ca="1" si="2"/>
        <v>men</v>
      </c>
      <c r="D38">
        <f t="shared" ca="1" si="3"/>
        <v>32</v>
      </c>
      <c r="E38">
        <f t="shared" ca="1" si="4"/>
        <v>4</v>
      </c>
      <c r="F38" t="str">
        <f ca="1">VLOOKUP(E38,$AB$5:$AC$10,2)</f>
        <v>IT</v>
      </c>
      <c r="G38">
        <f t="shared" ca="1" si="5"/>
        <v>6</v>
      </c>
      <c r="H38" t="str">
        <f ca="1">VLOOKUP(G38,$AD$5:$AE$9,2)</f>
        <v>other</v>
      </c>
      <c r="I38">
        <f t="shared" ca="1" si="6"/>
        <v>4</v>
      </c>
      <c r="J38">
        <f t="shared" ca="1" si="0"/>
        <v>1</v>
      </c>
      <c r="K38">
        <f t="shared" ca="1" si="7"/>
        <v>27434</v>
      </c>
      <c r="L38">
        <f t="shared" ca="1" si="8"/>
        <v>6</v>
      </c>
      <c r="M38" t="str">
        <f ca="1">VLOOKUP(L38,$AF$5:$AG$17,2)</f>
        <v>Saskanchewan</v>
      </c>
      <c r="N38">
        <f t="shared" ca="1" si="18"/>
        <v>164604</v>
      </c>
      <c r="O38">
        <f t="shared" ca="1" si="10"/>
        <v>71348.78473127613</v>
      </c>
      <c r="P38">
        <f t="shared" ca="1" si="19"/>
        <v>13888.828592876658</v>
      </c>
      <c r="Q38">
        <f t="shared" ca="1" si="12"/>
        <v>3956</v>
      </c>
      <c r="R38">
        <f t="shared" ca="1" si="20"/>
        <v>10997.022016947696</v>
      </c>
      <c r="S38">
        <f t="shared" ca="1" si="21"/>
        <v>4983.449216106661</v>
      </c>
      <c r="T38">
        <f t="shared" ca="1" si="22"/>
        <v>240936.2339473828</v>
      </c>
      <c r="U38">
        <f t="shared" ca="1" si="23"/>
        <v>86301.806748223826</v>
      </c>
      <c r="V38">
        <f t="shared" ca="1" si="24"/>
        <v>154634.42719915899</v>
      </c>
      <c r="X38" s="7">
        <f ca="1">IF(Table2[[#This Row],[Gender]]="men",1,0)</f>
        <v>1</v>
      </c>
      <c r="Y38" s="1">
        <f ca="1">IF(Table2[[#This Row],[Gender]]="women",1,0)</f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f ca="1">IF(Table2[[#This Row],[Field of work]]="teaching",1,0)</f>
        <v>0</v>
      </c>
      <c r="AK38" s="1">
        <f ca="1">IF(Table2[[#This Row],[Field of work]]="health",1,0)</f>
        <v>0</v>
      </c>
      <c r="AL38" s="1">
        <f ca="1">IF(Table2[[#This Row],[Field of work]]="construction",1,0)</f>
        <v>0</v>
      </c>
      <c r="AM38" s="1">
        <f ca="1">IF(Table2[[#This Row],[Field of work]]="general work",1,0)</f>
        <v>0</v>
      </c>
      <c r="AN38" s="1">
        <f ca="1">IF(Table2[[#This Row],[Field of work]]="agriculture",1,0)</f>
        <v>0</v>
      </c>
      <c r="AO38" s="1">
        <f ca="1">IF(Table2[[#This Row],[Field of work]]="IT",1,0)</f>
        <v>1</v>
      </c>
      <c r="AP38" s="1"/>
      <c r="AQ38" s="1"/>
      <c r="AR38" s="1"/>
      <c r="AS38" s="1"/>
      <c r="AT38" s="1"/>
      <c r="AU38" s="1"/>
      <c r="AV38" s="1"/>
      <c r="AW38" s="1">
        <f ca="1">Table2[[#This Row],[Cars value]]/Table2[[#This Row],[Cars]]</f>
        <v>13888.828592876658</v>
      </c>
      <c r="AX38" s="1"/>
      <c r="AY38" s="1">
        <f ca="1">IF(Table2[[#This Row],[Value of debts of a person]]&gt;$AZ$4,1,0)</f>
        <v>0</v>
      </c>
      <c r="AZ38" s="1"/>
      <c r="BA38" s="1"/>
      <c r="BB38" s="9">
        <f ca="1">O38/Table2[[#This Row],[Value of house]]</f>
        <v>0.43345717437775588</v>
      </c>
      <c r="BC38" s="1">
        <f ca="1">IF(BB38&lt;$BD$4,1,0)</f>
        <v>0</v>
      </c>
      <c r="BD38" s="1"/>
      <c r="BE38" s="10"/>
      <c r="BF38">
        <f ca="1">IF(Table2[[#This Row],[Area]]="yukon",Table2[[#This Row],[Income]],0)</f>
        <v>0</v>
      </c>
    </row>
    <row r="39" spans="2:58" x14ac:dyDescent="0.3">
      <c r="B39">
        <f t="shared" ca="1" si="1"/>
        <v>2</v>
      </c>
      <c r="C39" t="str">
        <f t="shared" ca="1" si="2"/>
        <v>women</v>
      </c>
      <c r="D39">
        <f t="shared" ca="1" si="3"/>
        <v>39</v>
      </c>
      <c r="E39">
        <f t="shared" ca="1" si="4"/>
        <v>5</v>
      </c>
      <c r="F39" t="str">
        <f ca="1">VLOOKUP(E39,$AB$5:$AC$10,2)</f>
        <v>general work</v>
      </c>
      <c r="G39">
        <f t="shared" ca="1" si="5"/>
        <v>1</v>
      </c>
      <c r="H39" t="str">
        <f ca="1">VLOOKUP(G39,$AD$5:$AE$9,2)</f>
        <v>High School</v>
      </c>
      <c r="I39">
        <f t="shared" ca="1" si="6"/>
        <v>3</v>
      </c>
      <c r="J39">
        <f t="shared" ca="1" si="0"/>
        <v>2</v>
      </c>
      <c r="K39">
        <f t="shared" ca="1" si="7"/>
        <v>54510</v>
      </c>
      <c r="L39">
        <f t="shared" ca="1" si="8"/>
        <v>8</v>
      </c>
      <c r="M39" t="str">
        <f ca="1">VLOOKUP(L39,$AF$5:$AG$17,2)</f>
        <v>Ontario</v>
      </c>
      <c r="N39">
        <f t="shared" ca="1" si="18"/>
        <v>327060</v>
      </c>
      <c r="O39">
        <f t="shared" ca="1" si="10"/>
        <v>101426.67332022412</v>
      </c>
      <c r="P39">
        <f t="shared" ca="1" si="19"/>
        <v>67117.957002685856</v>
      </c>
      <c r="Q39">
        <f t="shared" ca="1" si="12"/>
        <v>24215</v>
      </c>
      <c r="R39">
        <f t="shared" ca="1" si="20"/>
        <v>47950.258050608318</v>
      </c>
      <c r="S39">
        <f t="shared" ca="1" si="21"/>
        <v>32840.576443894199</v>
      </c>
      <c r="T39">
        <f t="shared" ca="1" si="22"/>
        <v>461327.24976411829</v>
      </c>
      <c r="U39">
        <f t="shared" ca="1" si="23"/>
        <v>173591.93137083243</v>
      </c>
      <c r="V39">
        <f t="shared" ca="1" si="24"/>
        <v>287735.31839328585</v>
      </c>
      <c r="X39" s="7">
        <f ca="1">IF(Table2[[#This Row],[Gender]]="men",1,0)</f>
        <v>0</v>
      </c>
      <c r="Y39" s="1">
        <f ca="1">IF(Table2[[#This Row],[Gender]]="women",1,0)</f>
        <v>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f ca="1">IF(Table2[[#This Row],[Field of work]]="teaching",1,0)</f>
        <v>0</v>
      </c>
      <c r="AK39" s="1">
        <f ca="1">IF(Table2[[#This Row],[Field of work]]="health",1,0)</f>
        <v>0</v>
      </c>
      <c r="AL39" s="1">
        <f ca="1">IF(Table2[[#This Row],[Field of work]]="construction",1,0)</f>
        <v>0</v>
      </c>
      <c r="AM39" s="1">
        <f ca="1">IF(Table2[[#This Row],[Field of work]]="general work",1,0)</f>
        <v>1</v>
      </c>
      <c r="AN39" s="1">
        <f ca="1">IF(Table2[[#This Row],[Field of work]]="agriculture",1,0)</f>
        <v>0</v>
      </c>
      <c r="AO39" s="1">
        <f ca="1">IF(Table2[[#This Row],[Field of work]]="IT",1,0)</f>
        <v>0</v>
      </c>
      <c r="AP39" s="1"/>
      <c r="AQ39" s="1"/>
      <c r="AR39" s="1"/>
      <c r="AS39" s="1"/>
      <c r="AT39" s="1"/>
      <c r="AU39" s="1"/>
      <c r="AV39" s="1"/>
      <c r="AW39" s="1">
        <f ca="1">Table2[[#This Row],[Cars value]]/Table2[[#This Row],[Cars]]</f>
        <v>33558.978501342928</v>
      </c>
      <c r="AX39" s="1"/>
      <c r="AY39" s="1">
        <f ca="1">IF(Table2[[#This Row],[Value of debts of a person]]&gt;$AZ$4,1,0)</f>
        <v>1</v>
      </c>
      <c r="AZ39" s="1"/>
      <c r="BA39" s="1"/>
      <c r="BB39" s="9">
        <f ca="1">O39/Table2[[#This Row],[Value of house]]</f>
        <v>0.31011641081215713</v>
      </c>
      <c r="BC39" s="1">
        <f ca="1">IF(BB39&lt;$BD$4,1,0)</f>
        <v>0</v>
      </c>
      <c r="BD39" s="1"/>
      <c r="BE39" s="10"/>
      <c r="BF39">
        <f ca="1">IF(Table2[[#This Row],[Area]]="yukon",Table2[[#This Row],[Income]],0)</f>
        <v>0</v>
      </c>
    </row>
    <row r="40" spans="2:58" x14ac:dyDescent="0.3">
      <c r="B40">
        <f t="shared" ca="1" si="1"/>
        <v>1</v>
      </c>
      <c r="C40" t="str">
        <f t="shared" ca="1" si="2"/>
        <v>men</v>
      </c>
      <c r="D40">
        <f t="shared" ca="1" si="3"/>
        <v>25</v>
      </c>
      <c r="E40">
        <f t="shared" ca="1" si="4"/>
        <v>2</v>
      </c>
      <c r="F40" t="str">
        <f ca="1">VLOOKUP(E40,$AB$5:$AC$10,2)</f>
        <v>construction</v>
      </c>
      <c r="G40">
        <f t="shared" ca="1" si="5"/>
        <v>5</v>
      </c>
      <c r="H40" t="str">
        <f ca="1">VLOOKUP(G40,$AD$5:$AE$9,2)</f>
        <v>other</v>
      </c>
      <c r="I40">
        <f t="shared" ca="1" si="6"/>
        <v>3</v>
      </c>
      <c r="J40">
        <f t="shared" ca="1" si="0"/>
        <v>2</v>
      </c>
      <c r="K40">
        <f t="shared" ca="1" si="7"/>
        <v>79644</v>
      </c>
      <c r="L40">
        <f t="shared" ca="1" si="8"/>
        <v>7</v>
      </c>
      <c r="M40" t="str">
        <f ca="1">VLOOKUP(L40,$AF$5:$AG$17,2)</f>
        <v>Manitoba</v>
      </c>
      <c r="N40">
        <f t="shared" ca="1" si="18"/>
        <v>238932</v>
      </c>
      <c r="O40">
        <f t="shared" ca="1" si="10"/>
        <v>218105.82230472533</v>
      </c>
      <c r="P40">
        <f t="shared" ca="1" si="19"/>
        <v>4088.0311658435294</v>
      </c>
      <c r="Q40">
        <f t="shared" ca="1" si="12"/>
        <v>1235</v>
      </c>
      <c r="R40">
        <f t="shared" ca="1" si="20"/>
        <v>17186.797961220273</v>
      </c>
      <c r="S40">
        <f t="shared" ca="1" si="21"/>
        <v>59255.012378283274</v>
      </c>
      <c r="T40">
        <f t="shared" ca="1" si="22"/>
        <v>516292.83468300855</v>
      </c>
      <c r="U40">
        <f t="shared" ca="1" si="23"/>
        <v>236527.62026594559</v>
      </c>
      <c r="V40">
        <f t="shared" ca="1" si="24"/>
        <v>279765.21441706293</v>
      </c>
      <c r="X40" s="7">
        <f ca="1">IF(Table2[[#This Row],[Gender]]="men",1,0)</f>
        <v>1</v>
      </c>
      <c r="Y40" s="1">
        <f ca="1">IF(Table2[[#This Row],[Gender]]="women",1,0)</f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f ca="1">IF(Table2[[#This Row],[Field of work]]="teaching",1,0)</f>
        <v>0</v>
      </c>
      <c r="AK40" s="1">
        <f ca="1">IF(Table2[[#This Row],[Field of work]]="health",1,0)</f>
        <v>0</v>
      </c>
      <c r="AL40" s="1">
        <f ca="1">IF(Table2[[#This Row],[Field of work]]="construction",1,0)</f>
        <v>1</v>
      </c>
      <c r="AM40" s="1">
        <f ca="1">IF(Table2[[#This Row],[Field of work]]="general work",1,0)</f>
        <v>0</v>
      </c>
      <c r="AN40" s="1">
        <f ca="1">IF(Table2[[#This Row],[Field of work]]="agriculture",1,0)</f>
        <v>0</v>
      </c>
      <c r="AO40" s="1">
        <f ca="1">IF(Table2[[#This Row],[Field of work]]="IT",1,0)</f>
        <v>0</v>
      </c>
      <c r="AP40" s="1"/>
      <c r="AQ40" s="1"/>
      <c r="AR40" s="1"/>
      <c r="AS40" s="1"/>
      <c r="AT40" s="1"/>
      <c r="AU40" s="1"/>
      <c r="AV40" s="1"/>
      <c r="AW40" s="1">
        <f ca="1">Table2[[#This Row],[Cars value]]/Table2[[#This Row],[Cars]]</f>
        <v>2044.0155829217647</v>
      </c>
      <c r="AX40" s="1"/>
      <c r="AY40" s="1">
        <f ca="1">IF(Table2[[#This Row],[Value of debts of a person]]&gt;$AZ$4,1,0)</f>
        <v>1</v>
      </c>
      <c r="AZ40" s="1"/>
      <c r="BA40" s="1"/>
      <c r="BB40" s="9">
        <f ca="1">O40/Table2[[#This Row],[Value of house]]</f>
        <v>0.91283638150070034</v>
      </c>
      <c r="BC40" s="1">
        <f ca="1">IF(BB40&lt;$BD$4,1,0)</f>
        <v>0</v>
      </c>
      <c r="BD40" s="1"/>
      <c r="BE40" s="10"/>
      <c r="BF40">
        <f ca="1">IF(Table2[[#This Row],[Area]]="yukon",Table2[[#This Row],[Income]],0)</f>
        <v>0</v>
      </c>
    </row>
    <row r="41" spans="2:58" x14ac:dyDescent="0.3">
      <c r="B41">
        <f t="shared" ca="1" si="1"/>
        <v>1</v>
      </c>
      <c r="C41" t="str">
        <f t="shared" ca="1" si="2"/>
        <v>men</v>
      </c>
      <c r="D41">
        <f t="shared" ca="1" si="3"/>
        <v>35</v>
      </c>
      <c r="E41">
        <f t="shared" ca="1" si="4"/>
        <v>1</v>
      </c>
      <c r="F41" t="str">
        <f ca="1">VLOOKUP(E41,$AB$5:$AC$10,2)</f>
        <v>health</v>
      </c>
      <c r="G41">
        <f t="shared" ca="1" si="5"/>
        <v>6</v>
      </c>
      <c r="H41" t="str">
        <f ca="1">VLOOKUP(G41,$AD$5:$AE$9,2)</f>
        <v>other</v>
      </c>
      <c r="I41">
        <f t="shared" ca="1" si="6"/>
        <v>4</v>
      </c>
      <c r="J41">
        <f t="shared" ca="1" si="0"/>
        <v>1</v>
      </c>
      <c r="K41">
        <f t="shared" ca="1" si="7"/>
        <v>68263</v>
      </c>
      <c r="L41">
        <f t="shared" ca="1" si="8"/>
        <v>9</v>
      </c>
      <c r="M41" t="str">
        <f ca="1">VLOOKUP(L41,$AF$5:$AG$17,2)</f>
        <v>Quabac</v>
      </c>
      <c r="N41">
        <f t="shared" ca="1" si="18"/>
        <v>341315</v>
      </c>
      <c r="O41">
        <f t="shared" ca="1" si="10"/>
        <v>148541.99927727578</v>
      </c>
      <c r="P41">
        <f t="shared" ca="1" si="19"/>
        <v>31840.03921055689</v>
      </c>
      <c r="Q41">
        <f t="shared" ca="1" si="12"/>
        <v>25931</v>
      </c>
      <c r="R41">
        <f t="shared" ca="1" si="20"/>
        <v>24513.589421986435</v>
      </c>
      <c r="S41">
        <f t="shared" ca="1" si="21"/>
        <v>91776.184187103616</v>
      </c>
      <c r="T41">
        <f t="shared" ca="1" si="22"/>
        <v>581633.1834643794</v>
      </c>
      <c r="U41">
        <f t="shared" ca="1" si="23"/>
        <v>198986.58869926221</v>
      </c>
      <c r="V41">
        <f t="shared" ca="1" si="24"/>
        <v>382646.59476511716</v>
      </c>
      <c r="X41" s="7">
        <f ca="1">IF(Table2[[#This Row],[Gender]]="men",1,0)</f>
        <v>1</v>
      </c>
      <c r="Y41" s="1">
        <f ca="1">IF(Table2[[#This Row],[Gender]]="women",1,0)</f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>
        <f ca="1">IF(Table2[[#This Row],[Field of work]]="teaching",1,0)</f>
        <v>0</v>
      </c>
      <c r="AK41" s="1">
        <f ca="1">IF(Table2[[#This Row],[Field of work]]="health",1,0)</f>
        <v>1</v>
      </c>
      <c r="AL41" s="1">
        <f ca="1">IF(Table2[[#This Row],[Field of work]]="construction",1,0)</f>
        <v>0</v>
      </c>
      <c r="AM41" s="1">
        <f ca="1">IF(Table2[[#This Row],[Field of work]]="general work",1,0)</f>
        <v>0</v>
      </c>
      <c r="AN41" s="1">
        <f ca="1">IF(Table2[[#This Row],[Field of work]]="agriculture",1,0)</f>
        <v>0</v>
      </c>
      <c r="AO41" s="1">
        <f ca="1">IF(Table2[[#This Row],[Field of work]]="IT",1,0)</f>
        <v>0</v>
      </c>
      <c r="AP41" s="1"/>
      <c r="AQ41" s="1"/>
      <c r="AR41" s="1"/>
      <c r="AS41" s="1"/>
      <c r="AT41" s="1"/>
      <c r="AU41" s="1"/>
      <c r="AV41" s="1"/>
      <c r="AW41" s="1">
        <f ca="1">Table2[[#This Row],[Cars value]]/Table2[[#This Row],[Cars]]</f>
        <v>31840.03921055689</v>
      </c>
      <c r="AX41" s="1"/>
      <c r="AY41" s="1">
        <f ca="1">IF(Table2[[#This Row],[Value of debts of a person]]&gt;$AZ$4,1,0)</f>
        <v>1</v>
      </c>
      <c r="AZ41" s="1"/>
      <c r="BA41" s="1"/>
      <c r="BB41" s="9">
        <f ca="1">O41/Table2[[#This Row],[Value of house]]</f>
        <v>0.43520501377693854</v>
      </c>
      <c r="BC41" s="1">
        <f ca="1">IF(BB41&lt;$BD$4,1,0)</f>
        <v>0</v>
      </c>
      <c r="BD41" s="1"/>
      <c r="BE41" s="10"/>
      <c r="BF41">
        <f ca="1">IF(Table2[[#This Row],[Area]]="yukon",Table2[[#This Row],[Income]],0)</f>
        <v>0</v>
      </c>
    </row>
    <row r="42" spans="2:58" x14ac:dyDescent="0.3">
      <c r="B42">
        <f t="shared" ca="1" si="1"/>
        <v>2</v>
      </c>
      <c r="C42" t="str">
        <f t="shared" ca="1" si="2"/>
        <v>women</v>
      </c>
      <c r="D42">
        <f t="shared" ca="1" si="3"/>
        <v>37</v>
      </c>
      <c r="E42">
        <f t="shared" ca="1" si="4"/>
        <v>6</v>
      </c>
      <c r="F42" t="str">
        <f ca="1">VLOOKUP(E42,$AB$5:$AC$10,2)</f>
        <v>agriculture</v>
      </c>
      <c r="G42">
        <f t="shared" ca="1" si="5"/>
        <v>1</v>
      </c>
      <c r="H42" t="str">
        <f ca="1">VLOOKUP(G42,$AD$5:$AE$9,2)</f>
        <v>High School</v>
      </c>
      <c r="I42">
        <f t="shared" ca="1" si="6"/>
        <v>3</v>
      </c>
      <c r="J42">
        <f t="shared" ca="1" si="0"/>
        <v>2</v>
      </c>
      <c r="K42">
        <f t="shared" ca="1" si="7"/>
        <v>33275</v>
      </c>
      <c r="L42">
        <f t="shared" ca="1" si="8"/>
        <v>11</v>
      </c>
      <c r="M42" t="str">
        <f ca="1">VLOOKUP(L42,$AF$5:$AG$17,2)</f>
        <v>New truncwick</v>
      </c>
      <c r="N42">
        <f t="shared" ca="1" si="18"/>
        <v>99825</v>
      </c>
      <c r="O42">
        <f t="shared" ca="1" si="10"/>
        <v>24948.561918400348</v>
      </c>
      <c r="P42">
        <f t="shared" ca="1" si="19"/>
        <v>52557.852841193235</v>
      </c>
      <c r="Q42">
        <f t="shared" ca="1" si="12"/>
        <v>12907</v>
      </c>
      <c r="R42">
        <f t="shared" ca="1" si="20"/>
        <v>9761.9336177900459</v>
      </c>
      <c r="S42">
        <f t="shared" ca="1" si="21"/>
        <v>19763.779655463455</v>
      </c>
      <c r="T42">
        <f t="shared" ca="1" si="22"/>
        <v>144537.34157386381</v>
      </c>
      <c r="U42">
        <f t="shared" ca="1" si="23"/>
        <v>47617.495536190392</v>
      </c>
      <c r="V42">
        <f t="shared" ca="1" si="24"/>
        <v>96919.846037673415</v>
      </c>
      <c r="X42" s="7">
        <f ca="1">IF(Table2[[#This Row],[Gender]]="men",1,0)</f>
        <v>0</v>
      </c>
      <c r="Y42" s="1">
        <f ca="1">IF(Table2[[#This Row],[Gender]]="women",1,0)</f>
        <v>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f ca="1">IF(Table2[[#This Row],[Field of work]]="teaching",1,0)</f>
        <v>0</v>
      </c>
      <c r="AK42" s="1">
        <f ca="1">IF(Table2[[#This Row],[Field of work]]="health",1,0)</f>
        <v>0</v>
      </c>
      <c r="AL42" s="1">
        <f ca="1">IF(Table2[[#This Row],[Field of work]]="construction",1,0)</f>
        <v>0</v>
      </c>
      <c r="AM42" s="1">
        <f ca="1">IF(Table2[[#This Row],[Field of work]]="general work",1,0)</f>
        <v>0</v>
      </c>
      <c r="AN42" s="1">
        <f ca="1">IF(Table2[[#This Row],[Field of work]]="agriculture",1,0)</f>
        <v>1</v>
      </c>
      <c r="AO42" s="1">
        <f ca="1">IF(Table2[[#This Row],[Field of work]]="IT",1,0)</f>
        <v>0</v>
      </c>
      <c r="AP42" s="1"/>
      <c r="AQ42" s="1"/>
      <c r="AR42" s="1"/>
      <c r="AS42" s="1"/>
      <c r="AT42" s="1"/>
      <c r="AU42" s="1"/>
      <c r="AV42" s="1"/>
      <c r="AW42" s="1">
        <f ca="1">Table2[[#This Row],[Cars value]]/Table2[[#This Row],[Cars]]</f>
        <v>26278.926420596617</v>
      </c>
      <c r="AX42" s="1"/>
      <c r="AY42" s="1">
        <f ca="1">IF(Table2[[#This Row],[Value of debts of a person]]&gt;$AZ$4,1,0)</f>
        <v>0</v>
      </c>
      <c r="AZ42" s="1"/>
      <c r="BA42" s="1"/>
      <c r="BB42" s="9">
        <f ca="1">O42/Table2[[#This Row],[Value of house]]</f>
        <v>0.24992298440671523</v>
      </c>
      <c r="BC42" s="1">
        <f ca="1">IF(BB42&lt;$BD$4,1,0)</f>
        <v>1</v>
      </c>
      <c r="BD42" s="1"/>
      <c r="BE42" s="10"/>
      <c r="BF42">
        <f ca="1">IF(Table2[[#This Row],[Area]]="yukon",Table2[[#This Row],[Income]],0)</f>
        <v>0</v>
      </c>
    </row>
    <row r="43" spans="2:58" x14ac:dyDescent="0.3">
      <c r="B43">
        <f t="shared" ca="1" si="1"/>
        <v>2</v>
      </c>
      <c r="C43" t="str">
        <f t="shared" ca="1" si="2"/>
        <v>women</v>
      </c>
      <c r="D43">
        <f t="shared" ca="1" si="3"/>
        <v>34</v>
      </c>
      <c r="E43">
        <f t="shared" ca="1" si="4"/>
        <v>3</v>
      </c>
      <c r="F43" t="str">
        <f ca="1">VLOOKUP(E43,$AB$5:$AC$10,2)</f>
        <v>teaching</v>
      </c>
      <c r="G43">
        <f t="shared" ca="1" si="5"/>
        <v>2</v>
      </c>
      <c r="H43" t="str">
        <f ca="1">VLOOKUP(G43,$AD$5:$AE$9,2)</f>
        <v>college</v>
      </c>
      <c r="I43">
        <f t="shared" ca="1" si="6"/>
        <v>0</v>
      </c>
      <c r="J43">
        <f t="shared" ca="1" si="0"/>
        <v>2</v>
      </c>
      <c r="K43">
        <f t="shared" ca="1" si="7"/>
        <v>79725</v>
      </c>
      <c r="L43">
        <f t="shared" ca="1" si="8"/>
        <v>10</v>
      </c>
      <c r="M43" t="str">
        <f ca="1">VLOOKUP(L43,$AF$5:$AG$17,2)</f>
        <v>Newfounland</v>
      </c>
      <c r="N43">
        <f t="shared" ca="1" si="18"/>
        <v>318900</v>
      </c>
      <c r="O43">
        <f t="shared" ca="1" si="10"/>
        <v>301246.13892551849</v>
      </c>
      <c r="P43">
        <f t="shared" ca="1" si="19"/>
        <v>129096.97608623798</v>
      </c>
      <c r="Q43">
        <f t="shared" ca="1" si="12"/>
        <v>87878</v>
      </c>
      <c r="R43">
        <f t="shared" ca="1" si="20"/>
        <v>63580.096354578716</v>
      </c>
      <c r="S43">
        <f t="shared" ca="1" si="21"/>
        <v>44230.22314326551</v>
      </c>
      <c r="T43">
        <f t="shared" ca="1" si="22"/>
        <v>664376.36206878396</v>
      </c>
      <c r="U43">
        <f t="shared" ca="1" si="23"/>
        <v>452704.23528009723</v>
      </c>
      <c r="V43">
        <f t="shared" ca="1" si="24"/>
        <v>211672.12678868673</v>
      </c>
      <c r="X43" s="7">
        <f ca="1">IF(Table2[[#This Row],[Gender]]="men",1,0)</f>
        <v>0</v>
      </c>
      <c r="Y43" s="1">
        <f ca="1">IF(Table2[[#This Row],[Gender]]="women",1,0)</f>
        <v>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>
        <f ca="1">IF(Table2[[#This Row],[Field of work]]="teaching",1,0)</f>
        <v>1</v>
      </c>
      <c r="AK43" s="1">
        <f ca="1">IF(Table2[[#This Row],[Field of work]]="health",1,0)</f>
        <v>0</v>
      </c>
      <c r="AL43" s="1">
        <f ca="1">IF(Table2[[#This Row],[Field of work]]="construction",1,0)</f>
        <v>0</v>
      </c>
      <c r="AM43" s="1">
        <f ca="1">IF(Table2[[#This Row],[Field of work]]="general work",1,0)</f>
        <v>0</v>
      </c>
      <c r="AN43" s="1">
        <f ca="1">IF(Table2[[#This Row],[Field of work]]="agriculture",1,0)</f>
        <v>0</v>
      </c>
      <c r="AO43" s="1">
        <f ca="1">IF(Table2[[#This Row],[Field of work]]="IT",1,0)</f>
        <v>0</v>
      </c>
      <c r="AP43" s="1"/>
      <c r="AQ43" s="1"/>
      <c r="AR43" s="1"/>
      <c r="AS43" s="1"/>
      <c r="AT43" s="1"/>
      <c r="AU43" s="1"/>
      <c r="AV43" s="1"/>
      <c r="AW43" s="1">
        <f ca="1">Table2[[#This Row],[Cars value]]/Table2[[#This Row],[Cars]]</f>
        <v>64548.488043118989</v>
      </c>
      <c r="AX43" s="1"/>
      <c r="AY43" s="1">
        <f ca="1">IF(Table2[[#This Row],[Value of debts of a person]]&gt;$AZ$4,1,0)</f>
        <v>1</v>
      </c>
      <c r="AZ43" s="1"/>
      <c r="BA43" s="1"/>
      <c r="BB43" s="9">
        <f ca="1">O43/Table2[[#This Row],[Value of house]]</f>
        <v>0.94464138891664629</v>
      </c>
      <c r="BC43" s="1">
        <f ca="1">IF(BB43&lt;$BD$4,1,0)</f>
        <v>0</v>
      </c>
      <c r="BD43" s="1"/>
      <c r="BE43" s="10"/>
      <c r="BF43">
        <f ca="1">IF(Table2[[#This Row],[Area]]="yukon",Table2[[#This Row],[Income]],0)</f>
        <v>0</v>
      </c>
    </row>
    <row r="44" spans="2:58" x14ac:dyDescent="0.3">
      <c r="B44">
        <f t="shared" ca="1" si="1"/>
        <v>1</v>
      </c>
      <c r="C44" t="str">
        <f t="shared" ca="1" si="2"/>
        <v>men</v>
      </c>
      <c r="D44">
        <f t="shared" ca="1" si="3"/>
        <v>25</v>
      </c>
      <c r="E44">
        <f t="shared" ca="1" si="4"/>
        <v>1</v>
      </c>
      <c r="F44" t="str">
        <f ca="1">VLOOKUP(E44,$AB$5:$AC$10,2)</f>
        <v>health</v>
      </c>
      <c r="G44">
        <f t="shared" ca="1" si="5"/>
        <v>2</v>
      </c>
      <c r="H44" t="str">
        <f ca="1">VLOOKUP(G44,$AD$5:$AE$9,2)</f>
        <v>college</v>
      </c>
      <c r="I44">
        <f t="shared" ca="1" si="6"/>
        <v>0</v>
      </c>
      <c r="J44">
        <f t="shared" ca="1" si="0"/>
        <v>2</v>
      </c>
      <c r="K44">
        <f t="shared" ca="1" si="7"/>
        <v>64049</v>
      </c>
      <c r="L44">
        <f t="shared" ca="1" si="8"/>
        <v>4</v>
      </c>
      <c r="M44" t="str">
        <f ca="1">VLOOKUP(L44,$AF$5:$AG$17,2)</f>
        <v>Alberta</v>
      </c>
      <c r="N44">
        <f t="shared" ca="1" si="18"/>
        <v>384294</v>
      </c>
      <c r="O44">
        <f t="shared" ca="1" si="10"/>
        <v>66649.767426311926</v>
      </c>
      <c r="P44">
        <f t="shared" ca="1" si="19"/>
        <v>108649.57735738977</v>
      </c>
      <c r="Q44">
        <f t="shared" ca="1" si="12"/>
        <v>11336</v>
      </c>
      <c r="R44">
        <f t="shared" ca="1" si="20"/>
        <v>15594.078718576578</v>
      </c>
      <c r="S44">
        <f t="shared" ca="1" si="21"/>
        <v>53232.816009548274</v>
      </c>
      <c r="T44">
        <f t="shared" ca="1" si="22"/>
        <v>504176.58343586017</v>
      </c>
      <c r="U44">
        <f t="shared" ca="1" si="23"/>
        <v>93579.846144888506</v>
      </c>
      <c r="V44">
        <f t="shared" ca="1" si="24"/>
        <v>410596.73729097168</v>
      </c>
      <c r="X44" s="7">
        <f ca="1">IF(Table2[[#This Row],[Gender]]="men",1,0)</f>
        <v>1</v>
      </c>
      <c r="Y44" s="1">
        <f ca="1">IF(Table2[[#This Row],[Gender]]="women",1,0)</f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>
        <f ca="1">IF(Table2[[#This Row],[Field of work]]="teaching",1,0)</f>
        <v>0</v>
      </c>
      <c r="AK44" s="1">
        <f ca="1">IF(Table2[[#This Row],[Field of work]]="health",1,0)</f>
        <v>1</v>
      </c>
      <c r="AL44" s="1">
        <f ca="1">IF(Table2[[#This Row],[Field of work]]="construction",1,0)</f>
        <v>0</v>
      </c>
      <c r="AM44" s="1">
        <f ca="1">IF(Table2[[#This Row],[Field of work]]="general work",1,0)</f>
        <v>0</v>
      </c>
      <c r="AN44" s="1">
        <f ca="1">IF(Table2[[#This Row],[Field of work]]="agriculture",1,0)</f>
        <v>0</v>
      </c>
      <c r="AO44" s="1">
        <f ca="1">IF(Table2[[#This Row],[Field of work]]="IT",1,0)</f>
        <v>0</v>
      </c>
      <c r="AP44" s="1"/>
      <c r="AQ44" s="1"/>
      <c r="AR44" s="1"/>
      <c r="AS44" s="1"/>
      <c r="AT44" s="1"/>
      <c r="AU44" s="1"/>
      <c r="AV44" s="1"/>
      <c r="AW44" s="1">
        <f ca="1">Table2[[#This Row],[Cars value]]/Table2[[#This Row],[Cars]]</f>
        <v>54324.788678694887</v>
      </c>
      <c r="AX44" s="1"/>
      <c r="AY44" s="1">
        <f ca="1">IF(Table2[[#This Row],[Value of debts of a person]]&gt;$AZ$4,1,0)</f>
        <v>0</v>
      </c>
      <c r="AZ44" s="1"/>
      <c r="BA44" s="1"/>
      <c r="BB44" s="9">
        <f ca="1">O44/Table2[[#This Row],[Value of house]]</f>
        <v>0.17343431702371603</v>
      </c>
      <c r="BC44" s="1">
        <f ca="1">IF(BB44&lt;$BD$4,1,0)</f>
        <v>1</v>
      </c>
      <c r="BD44" s="1"/>
      <c r="BE44" s="10"/>
      <c r="BF44">
        <f ca="1">IF(Table2[[#This Row],[Area]]="yukon",Table2[[#This Row],[Income]],0)</f>
        <v>0</v>
      </c>
    </row>
    <row r="45" spans="2:58" x14ac:dyDescent="0.3">
      <c r="B45">
        <f t="shared" ca="1" si="1"/>
        <v>2</v>
      </c>
      <c r="C45" t="str">
        <f t="shared" ca="1" si="2"/>
        <v>women</v>
      </c>
      <c r="D45">
        <f t="shared" ca="1" si="3"/>
        <v>41</v>
      </c>
      <c r="E45">
        <f t="shared" ca="1" si="4"/>
        <v>5</v>
      </c>
      <c r="F45" t="str">
        <f ca="1">VLOOKUP(E45,$AB$5:$AC$10,2)</f>
        <v>general work</v>
      </c>
      <c r="G45">
        <f t="shared" ca="1" si="5"/>
        <v>1</v>
      </c>
      <c r="H45" t="str">
        <f ca="1">VLOOKUP(G45,$AD$5:$AE$9,2)</f>
        <v>High School</v>
      </c>
      <c r="I45">
        <f t="shared" ca="1" si="6"/>
        <v>3</v>
      </c>
      <c r="J45">
        <f t="shared" ca="1" si="0"/>
        <v>1</v>
      </c>
      <c r="K45">
        <f t="shared" ca="1" si="7"/>
        <v>80547</v>
      </c>
      <c r="L45">
        <f t="shared" ca="1" si="8"/>
        <v>8</v>
      </c>
      <c r="M45" t="str">
        <f ca="1">VLOOKUP(L45,$AF$5:$AG$17,2)</f>
        <v>Ontario</v>
      </c>
      <c r="N45">
        <f t="shared" ca="1" si="18"/>
        <v>483282</v>
      </c>
      <c r="O45">
        <f t="shared" ca="1" si="10"/>
        <v>38682.193817387284</v>
      </c>
      <c r="P45">
        <f t="shared" ca="1" si="19"/>
        <v>2233.0146792739374</v>
      </c>
      <c r="Q45">
        <f t="shared" ca="1" si="12"/>
        <v>530</v>
      </c>
      <c r="R45">
        <f t="shared" ca="1" si="20"/>
        <v>6688.1829902840873</v>
      </c>
      <c r="S45">
        <f t="shared" ca="1" si="21"/>
        <v>10648.759939105632</v>
      </c>
      <c r="T45">
        <f t="shared" ca="1" si="22"/>
        <v>532612.95375649293</v>
      </c>
      <c r="U45">
        <f t="shared" ca="1" si="23"/>
        <v>45900.376807671375</v>
      </c>
      <c r="V45">
        <f t="shared" ca="1" si="24"/>
        <v>486712.57694882154</v>
      </c>
      <c r="X45" s="7">
        <f ca="1">IF(Table2[[#This Row],[Gender]]="men",1,0)</f>
        <v>0</v>
      </c>
      <c r="Y45" s="1">
        <f ca="1">IF(Table2[[#This Row],[Gender]]="women",1,0)</f>
        <v>1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>
        <f ca="1">IF(Table2[[#This Row],[Field of work]]="teaching",1,0)</f>
        <v>0</v>
      </c>
      <c r="AK45" s="1">
        <f ca="1">IF(Table2[[#This Row],[Field of work]]="health",1,0)</f>
        <v>0</v>
      </c>
      <c r="AL45" s="1">
        <f ca="1">IF(Table2[[#This Row],[Field of work]]="construction",1,0)</f>
        <v>0</v>
      </c>
      <c r="AM45" s="1">
        <f ca="1">IF(Table2[[#This Row],[Field of work]]="general work",1,0)</f>
        <v>1</v>
      </c>
      <c r="AN45" s="1">
        <f ca="1">IF(Table2[[#This Row],[Field of work]]="agriculture",1,0)</f>
        <v>0</v>
      </c>
      <c r="AO45" s="1">
        <f ca="1">IF(Table2[[#This Row],[Field of work]]="IT",1,0)</f>
        <v>0</v>
      </c>
      <c r="AP45" s="1"/>
      <c r="AQ45" s="1"/>
      <c r="AR45" s="1"/>
      <c r="AS45" s="1"/>
      <c r="AT45" s="1"/>
      <c r="AU45" s="1"/>
      <c r="AV45" s="1"/>
      <c r="AW45" s="1">
        <f ca="1">Table2[[#This Row],[Cars value]]/Table2[[#This Row],[Cars]]</f>
        <v>2233.0146792739374</v>
      </c>
      <c r="AX45" s="1"/>
      <c r="AY45" s="1">
        <f ca="1">IF(Table2[[#This Row],[Value of debts of a person]]&gt;$AZ$4,1,0)</f>
        <v>0</v>
      </c>
      <c r="AZ45" s="1"/>
      <c r="BA45" s="1"/>
      <c r="BB45" s="9">
        <f ca="1">O45/Table2[[#This Row],[Value of house]]</f>
        <v>8.0040626005908111E-2</v>
      </c>
      <c r="BC45" s="1">
        <f ca="1">IF(BB45&lt;$BD$4,1,0)</f>
        <v>1</v>
      </c>
      <c r="BD45" s="1"/>
      <c r="BE45" s="10"/>
      <c r="BF45">
        <f ca="1">IF(Table2[[#This Row],[Area]]="yukon",Table2[[#This Row],[Income]],0)</f>
        <v>0</v>
      </c>
    </row>
    <row r="46" spans="2:58" x14ac:dyDescent="0.3">
      <c r="B46">
        <f t="shared" ca="1" si="1"/>
        <v>1</v>
      </c>
      <c r="C46" t="str">
        <f t="shared" ca="1" si="2"/>
        <v>men</v>
      </c>
      <c r="D46">
        <f t="shared" ca="1" si="3"/>
        <v>40</v>
      </c>
      <c r="E46">
        <f t="shared" ca="1" si="4"/>
        <v>1</v>
      </c>
      <c r="F46" t="str">
        <f ca="1">VLOOKUP(E46,$AB$5:$AC$10,2)</f>
        <v>health</v>
      </c>
      <c r="G46">
        <f t="shared" ca="1" si="5"/>
        <v>4</v>
      </c>
      <c r="H46" t="str">
        <f ca="1">VLOOKUP(G46,$AD$5:$AE$9,2)</f>
        <v>technical</v>
      </c>
      <c r="I46">
        <f t="shared" ca="1" si="6"/>
        <v>2</v>
      </c>
      <c r="J46">
        <f t="shared" ca="1" si="0"/>
        <v>2</v>
      </c>
      <c r="K46">
        <f t="shared" ca="1" si="7"/>
        <v>88890</v>
      </c>
      <c r="L46">
        <f t="shared" ca="1" si="8"/>
        <v>1</v>
      </c>
      <c r="M46" t="str">
        <f ca="1">VLOOKUP(L46,$AF$5:$AG$17,2)</f>
        <v>yukon</v>
      </c>
      <c r="N46">
        <f t="shared" ca="1" si="18"/>
        <v>177780</v>
      </c>
      <c r="O46">
        <f t="shared" ca="1" si="10"/>
        <v>34177.791995884079</v>
      </c>
      <c r="P46">
        <f t="shared" ca="1" si="19"/>
        <v>172667.78247522222</v>
      </c>
      <c r="Q46">
        <f t="shared" ca="1" si="12"/>
        <v>139667</v>
      </c>
      <c r="R46">
        <f t="shared" ca="1" si="20"/>
        <v>15695.406896037201</v>
      </c>
      <c r="S46">
        <f t="shared" ca="1" si="21"/>
        <v>104783.23002396445</v>
      </c>
      <c r="T46">
        <f t="shared" ca="1" si="22"/>
        <v>316741.02201984858</v>
      </c>
      <c r="U46">
        <f t="shared" ca="1" si="23"/>
        <v>189540.19889192129</v>
      </c>
      <c r="V46">
        <f t="shared" ca="1" si="24"/>
        <v>127200.82312792729</v>
      </c>
      <c r="X46" s="7">
        <f ca="1">IF(Table2[[#This Row],[Gender]]="men",1,0)</f>
        <v>1</v>
      </c>
      <c r="Y46" s="1">
        <f ca="1">IF(Table2[[#This Row],[Gender]]="women",1,0)</f>
        <v>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f ca="1">IF(Table2[[#This Row],[Field of work]]="teaching",1,0)</f>
        <v>0</v>
      </c>
      <c r="AK46" s="1">
        <f ca="1">IF(Table2[[#This Row],[Field of work]]="health",1,0)</f>
        <v>1</v>
      </c>
      <c r="AL46" s="1">
        <f ca="1">IF(Table2[[#This Row],[Field of work]]="construction",1,0)</f>
        <v>0</v>
      </c>
      <c r="AM46" s="1">
        <f ca="1">IF(Table2[[#This Row],[Field of work]]="general work",1,0)</f>
        <v>0</v>
      </c>
      <c r="AN46" s="1">
        <f ca="1">IF(Table2[[#This Row],[Field of work]]="agriculture",1,0)</f>
        <v>0</v>
      </c>
      <c r="AO46" s="1">
        <f ca="1">IF(Table2[[#This Row],[Field of work]]="IT",1,0)</f>
        <v>0</v>
      </c>
      <c r="AP46" s="1"/>
      <c r="AQ46" s="1"/>
      <c r="AR46" s="1"/>
      <c r="AS46" s="1"/>
      <c r="AT46" s="1"/>
      <c r="AU46" s="1"/>
      <c r="AV46" s="1"/>
      <c r="AW46" s="1">
        <f ca="1">Table2[[#This Row],[Cars value]]/Table2[[#This Row],[Cars]]</f>
        <v>86333.891237611111</v>
      </c>
      <c r="AX46" s="1"/>
      <c r="AY46" s="1">
        <f ca="1">IF(Table2[[#This Row],[Value of debts of a person]]&gt;$AZ$4,1,0)</f>
        <v>1</v>
      </c>
      <c r="AZ46" s="1"/>
      <c r="BA46" s="1"/>
      <c r="BB46" s="9">
        <f ca="1">O46/Table2[[#This Row],[Value of house]]</f>
        <v>0.19224767688088693</v>
      </c>
      <c r="BC46" s="1">
        <f ca="1">IF(BB46&lt;$BD$4,1,0)</f>
        <v>1</v>
      </c>
      <c r="BD46" s="1"/>
      <c r="BE46" s="10"/>
      <c r="BF46">
        <f ca="1">IF(Table2[[#This Row],[Area]]="yukon",Table2[[#This Row],[Income]],0)</f>
        <v>88890</v>
      </c>
    </row>
    <row r="47" spans="2:58" x14ac:dyDescent="0.3">
      <c r="B47">
        <f t="shared" ca="1" si="1"/>
        <v>1</v>
      </c>
      <c r="C47" t="str">
        <f t="shared" ca="1" si="2"/>
        <v>men</v>
      </c>
      <c r="D47">
        <f t="shared" ca="1" si="3"/>
        <v>35</v>
      </c>
      <c r="E47">
        <f t="shared" ca="1" si="4"/>
        <v>3</v>
      </c>
      <c r="F47" t="str">
        <f ca="1">VLOOKUP(E47,$AB$5:$AC$10,2)</f>
        <v>teaching</v>
      </c>
      <c r="G47">
        <f t="shared" ca="1" si="5"/>
        <v>2</v>
      </c>
      <c r="H47" t="str">
        <f ca="1">VLOOKUP(G47,$AD$5:$AE$9,2)</f>
        <v>college</v>
      </c>
      <c r="I47">
        <f t="shared" ca="1" si="6"/>
        <v>0</v>
      </c>
      <c r="J47">
        <f t="shared" ca="1" si="0"/>
        <v>2</v>
      </c>
      <c r="K47">
        <f t="shared" ca="1" si="7"/>
        <v>42805</v>
      </c>
      <c r="L47">
        <f t="shared" ca="1" si="8"/>
        <v>9</v>
      </c>
      <c r="M47" t="str">
        <f ca="1">VLOOKUP(L47,$AF$5:$AG$17,2)</f>
        <v>Quabac</v>
      </c>
      <c r="N47">
        <f t="shared" ca="1" si="18"/>
        <v>128415</v>
      </c>
      <c r="O47">
        <f t="shared" ca="1" si="10"/>
        <v>41255.013374060545</v>
      </c>
      <c r="P47">
        <f t="shared" ca="1" si="19"/>
        <v>39516.620718177073</v>
      </c>
      <c r="Q47">
        <f t="shared" ca="1" si="12"/>
        <v>28447</v>
      </c>
      <c r="R47">
        <f t="shared" ca="1" si="20"/>
        <v>15474.393759750881</v>
      </c>
      <c r="S47">
        <f t="shared" ca="1" si="21"/>
        <v>55312.1540193939</v>
      </c>
      <c r="T47">
        <f t="shared" ca="1" si="22"/>
        <v>224982.16739345444</v>
      </c>
      <c r="U47">
        <f t="shared" ca="1" si="23"/>
        <v>85176.407133811415</v>
      </c>
      <c r="V47">
        <f t="shared" ca="1" si="24"/>
        <v>139805.76025964302</v>
      </c>
      <c r="X47" s="7">
        <f ca="1">IF(Table2[[#This Row],[Gender]]="men",1,0)</f>
        <v>1</v>
      </c>
      <c r="Y47" s="1">
        <f ca="1">IF(Table2[[#This Row],[Gender]]="women",1,0)</f>
        <v>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>
        <f ca="1">IF(Table2[[#This Row],[Field of work]]="teaching",1,0)</f>
        <v>1</v>
      </c>
      <c r="AK47" s="1">
        <f ca="1">IF(Table2[[#This Row],[Field of work]]="health",1,0)</f>
        <v>0</v>
      </c>
      <c r="AL47" s="1">
        <f ca="1">IF(Table2[[#This Row],[Field of work]]="construction",1,0)</f>
        <v>0</v>
      </c>
      <c r="AM47" s="1">
        <f ca="1">IF(Table2[[#This Row],[Field of work]]="general work",1,0)</f>
        <v>0</v>
      </c>
      <c r="AN47" s="1">
        <f ca="1">IF(Table2[[#This Row],[Field of work]]="agriculture",1,0)</f>
        <v>0</v>
      </c>
      <c r="AO47" s="1">
        <f ca="1">IF(Table2[[#This Row],[Field of work]]="IT",1,0)</f>
        <v>0</v>
      </c>
      <c r="AP47" s="1"/>
      <c r="AQ47" s="1"/>
      <c r="AR47" s="1"/>
      <c r="AS47" s="1"/>
      <c r="AT47" s="1"/>
      <c r="AU47" s="1"/>
      <c r="AV47" s="1"/>
      <c r="AW47" s="1">
        <f ca="1">Table2[[#This Row],[Cars value]]/Table2[[#This Row],[Cars]]</f>
        <v>19758.310359088537</v>
      </c>
      <c r="AX47" s="1"/>
      <c r="AY47" s="1">
        <f ca="1">IF(Table2[[#This Row],[Value of debts of a person]]&gt;$AZ$4,1,0)</f>
        <v>0</v>
      </c>
      <c r="AZ47" s="1"/>
      <c r="BA47" s="1"/>
      <c r="BB47" s="9">
        <f ca="1">O47/Table2[[#This Row],[Value of house]]</f>
        <v>0.32126319646505896</v>
      </c>
      <c r="BC47" s="1">
        <f ca="1">IF(BB47&lt;$BD$4,1,0)</f>
        <v>0</v>
      </c>
      <c r="BD47" s="1"/>
      <c r="BE47" s="10"/>
      <c r="BF47">
        <f ca="1">IF(Table2[[#This Row],[Area]]="yukon",Table2[[#This Row],[Income]],0)</f>
        <v>0</v>
      </c>
    </row>
    <row r="48" spans="2:58" x14ac:dyDescent="0.3">
      <c r="B48">
        <f t="shared" ca="1" si="1"/>
        <v>2</v>
      </c>
      <c r="C48" t="str">
        <f t="shared" ca="1" si="2"/>
        <v>women</v>
      </c>
      <c r="D48">
        <f t="shared" ca="1" si="3"/>
        <v>36</v>
      </c>
      <c r="E48">
        <f t="shared" ca="1" si="4"/>
        <v>5</v>
      </c>
      <c r="F48" t="str">
        <f ca="1">VLOOKUP(E48,$AB$5:$AC$10,2)</f>
        <v>general work</v>
      </c>
      <c r="G48">
        <f t="shared" ca="1" si="5"/>
        <v>1</v>
      </c>
      <c r="H48" t="str">
        <f ca="1">VLOOKUP(G48,$AD$5:$AE$9,2)</f>
        <v>High School</v>
      </c>
      <c r="I48">
        <f t="shared" ca="1" si="6"/>
        <v>3</v>
      </c>
      <c r="J48">
        <f t="shared" ca="1" si="0"/>
        <v>1</v>
      </c>
      <c r="K48">
        <f t="shared" ca="1" si="7"/>
        <v>60851</v>
      </c>
      <c r="L48">
        <f t="shared" ca="1" si="8"/>
        <v>5</v>
      </c>
      <c r="M48" t="str">
        <f ca="1">VLOOKUP(L48,$AF$5:$AG$17,2)</f>
        <v>Nunavut</v>
      </c>
      <c r="N48">
        <f t="shared" ca="1" si="18"/>
        <v>304255</v>
      </c>
      <c r="O48">
        <f t="shared" ca="1" si="10"/>
        <v>230378.53389025651</v>
      </c>
      <c r="P48">
        <f t="shared" ca="1" si="19"/>
        <v>16137.658529295115</v>
      </c>
      <c r="Q48">
        <f t="shared" ca="1" si="12"/>
        <v>6699</v>
      </c>
      <c r="R48">
        <f t="shared" ca="1" si="20"/>
        <v>32580.360049436986</v>
      </c>
      <c r="S48">
        <f t="shared" ca="1" si="21"/>
        <v>14365.876044693057</v>
      </c>
      <c r="T48">
        <f t="shared" ca="1" si="22"/>
        <v>548999.4099349496</v>
      </c>
      <c r="U48">
        <f t="shared" ca="1" si="23"/>
        <v>269657.89393969352</v>
      </c>
      <c r="V48">
        <f t="shared" ca="1" si="24"/>
        <v>279341.51599525608</v>
      </c>
      <c r="X48" s="7">
        <f ca="1">IF(Table2[[#This Row],[Gender]]="men",1,0)</f>
        <v>0</v>
      </c>
      <c r="Y48" s="1">
        <f ca="1">IF(Table2[[#This Row],[Gender]]="women",1,0)</f>
        <v>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>
        <f ca="1">IF(Table2[[#This Row],[Field of work]]="teaching",1,0)</f>
        <v>0</v>
      </c>
      <c r="AK48" s="1">
        <f ca="1">IF(Table2[[#This Row],[Field of work]]="health",1,0)</f>
        <v>0</v>
      </c>
      <c r="AL48" s="1">
        <f ca="1">IF(Table2[[#This Row],[Field of work]]="construction",1,0)</f>
        <v>0</v>
      </c>
      <c r="AM48" s="1">
        <f ca="1">IF(Table2[[#This Row],[Field of work]]="general work",1,0)</f>
        <v>1</v>
      </c>
      <c r="AN48" s="1">
        <f ca="1">IF(Table2[[#This Row],[Field of work]]="agriculture",1,0)</f>
        <v>0</v>
      </c>
      <c r="AO48" s="1">
        <f ca="1">IF(Table2[[#This Row],[Field of work]]="IT",1,0)</f>
        <v>0</v>
      </c>
      <c r="AP48" s="1"/>
      <c r="AQ48" s="1"/>
      <c r="AR48" s="1"/>
      <c r="AS48" s="1"/>
      <c r="AT48" s="1"/>
      <c r="AU48" s="1"/>
      <c r="AV48" s="1"/>
      <c r="AW48" s="1">
        <f ca="1">Table2[[#This Row],[Cars value]]/Table2[[#This Row],[Cars]]</f>
        <v>16137.658529295115</v>
      </c>
      <c r="AX48" s="1"/>
      <c r="AY48" s="1">
        <f ca="1">IF(Table2[[#This Row],[Value of debts of a person]]&gt;$AZ$4,1,0)</f>
        <v>1</v>
      </c>
      <c r="AZ48" s="1"/>
      <c r="BA48" s="1"/>
      <c r="BB48" s="9">
        <f ca="1">O48/Table2[[#This Row],[Value of house]]</f>
        <v>0.75718898256481082</v>
      </c>
      <c r="BC48" s="1">
        <f ca="1">IF(BB48&lt;$BD$4,1,0)</f>
        <v>0</v>
      </c>
      <c r="BD48" s="1"/>
      <c r="BE48" s="10"/>
      <c r="BF48">
        <f ca="1">IF(Table2[[#This Row],[Area]]="yukon",Table2[[#This Row],[Income]],0)</f>
        <v>0</v>
      </c>
    </row>
    <row r="49" spans="2:58" x14ac:dyDescent="0.3">
      <c r="B49">
        <f t="shared" ca="1" si="1"/>
        <v>2</v>
      </c>
      <c r="C49" t="str">
        <f t="shared" ca="1" si="2"/>
        <v>women</v>
      </c>
      <c r="D49">
        <f t="shared" ca="1" si="3"/>
        <v>32</v>
      </c>
      <c r="E49">
        <f t="shared" ca="1" si="4"/>
        <v>5</v>
      </c>
      <c r="F49" t="str">
        <f ca="1">VLOOKUP(E49,$AB$5:$AC$10,2)</f>
        <v>general work</v>
      </c>
      <c r="G49">
        <f t="shared" ca="1" si="5"/>
        <v>4</v>
      </c>
      <c r="H49" t="str">
        <f ca="1">VLOOKUP(G49,$AD$5:$AE$9,2)</f>
        <v>technical</v>
      </c>
      <c r="I49">
        <f t="shared" ca="1" si="6"/>
        <v>4</v>
      </c>
      <c r="J49">
        <f t="shared" ca="1" si="0"/>
        <v>2</v>
      </c>
      <c r="K49">
        <f t="shared" ca="1" si="7"/>
        <v>74226</v>
      </c>
      <c r="L49">
        <f t="shared" ca="1" si="8"/>
        <v>5</v>
      </c>
      <c r="M49" t="str">
        <f ca="1">VLOOKUP(L49,$AF$5:$AG$17,2)</f>
        <v>Nunavut</v>
      </c>
      <c r="N49">
        <f t="shared" ca="1" si="18"/>
        <v>445356</v>
      </c>
      <c r="O49">
        <f t="shared" ca="1" si="10"/>
        <v>405971.27546460141</v>
      </c>
      <c r="P49">
        <f t="shared" ca="1" si="19"/>
        <v>42393.662740115091</v>
      </c>
      <c r="Q49">
        <f t="shared" ca="1" si="12"/>
        <v>23476</v>
      </c>
      <c r="R49">
        <f t="shared" ca="1" si="20"/>
        <v>68101.566781232454</v>
      </c>
      <c r="S49">
        <f t="shared" ca="1" si="21"/>
        <v>9135.3243635537474</v>
      </c>
      <c r="T49">
        <f t="shared" ca="1" si="22"/>
        <v>860462.59982815513</v>
      </c>
      <c r="U49">
        <f t="shared" ca="1" si="23"/>
        <v>497548.84224583383</v>
      </c>
      <c r="V49">
        <f t="shared" ca="1" si="24"/>
        <v>362913.7575823213</v>
      </c>
      <c r="X49" s="7">
        <f ca="1">IF(Table2[[#This Row],[Gender]]="men",1,0)</f>
        <v>0</v>
      </c>
      <c r="Y49" s="1">
        <f ca="1">IF(Table2[[#This Row],[Gender]]="women",1,0)</f>
        <v>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>
        <f ca="1">IF(Table2[[#This Row],[Field of work]]="teaching",1,0)</f>
        <v>0</v>
      </c>
      <c r="AK49" s="1">
        <f ca="1">IF(Table2[[#This Row],[Field of work]]="health",1,0)</f>
        <v>0</v>
      </c>
      <c r="AL49" s="1">
        <f ca="1">IF(Table2[[#This Row],[Field of work]]="construction",1,0)</f>
        <v>0</v>
      </c>
      <c r="AM49" s="1">
        <f ca="1">IF(Table2[[#This Row],[Field of work]]="general work",1,0)</f>
        <v>1</v>
      </c>
      <c r="AN49" s="1">
        <f ca="1">IF(Table2[[#This Row],[Field of work]]="agriculture",1,0)</f>
        <v>0</v>
      </c>
      <c r="AO49" s="1">
        <f ca="1">IF(Table2[[#This Row],[Field of work]]="IT",1,0)</f>
        <v>0</v>
      </c>
      <c r="AP49" s="1"/>
      <c r="AQ49" s="1"/>
      <c r="AR49" s="1"/>
      <c r="AS49" s="1"/>
      <c r="AT49" s="1"/>
      <c r="AU49" s="1"/>
      <c r="AV49" s="1"/>
      <c r="AW49" s="1">
        <f ca="1">Table2[[#This Row],[Cars value]]/Table2[[#This Row],[Cars]]</f>
        <v>21196.831370057545</v>
      </c>
      <c r="AX49" s="1"/>
      <c r="AY49" s="1">
        <f ca="1">IF(Table2[[#This Row],[Value of debts of a person]]&gt;$AZ$4,1,0)</f>
        <v>1</v>
      </c>
      <c r="AZ49" s="1"/>
      <c r="BA49" s="1"/>
      <c r="BB49" s="9">
        <f ca="1">O49/Table2[[#This Row],[Value of house]]</f>
        <v>0.91156574844529192</v>
      </c>
      <c r="BC49" s="1">
        <f ca="1">IF(BB49&lt;$BD$4,1,0)</f>
        <v>0</v>
      </c>
      <c r="BD49" s="1"/>
      <c r="BE49" s="10"/>
      <c r="BF49">
        <f ca="1">IF(Table2[[#This Row],[Area]]="yukon",Table2[[#This Row],[Income]],0)</f>
        <v>0</v>
      </c>
    </row>
    <row r="50" spans="2:58" x14ac:dyDescent="0.3">
      <c r="B50">
        <f t="shared" ca="1" si="1"/>
        <v>1</v>
      </c>
      <c r="C50" t="str">
        <f t="shared" ca="1" si="2"/>
        <v>men</v>
      </c>
      <c r="D50">
        <f t="shared" ca="1" si="3"/>
        <v>25</v>
      </c>
      <c r="E50">
        <f t="shared" ca="1" si="4"/>
        <v>2</v>
      </c>
      <c r="F50" t="str">
        <f ca="1">VLOOKUP(E50,$AB$5:$AC$10,2)</f>
        <v>construction</v>
      </c>
      <c r="G50">
        <f t="shared" ca="1" si="5"/>
        <v>3</v>
      </c>
      <c r="H50" t="str">
        <f ca="1">VLOOKUP(G50,$AD$5:$AE$9,2)</f>
        <v>university</v>
      </c>
      <c r="I50">
        <f t="shared" ca="1" si="6"/>
        <v>2</v>
      </c>
      <c r="J50">
        <f t="shared" ca="1" si="0"/>
        <v>2</v>
      </c>
      <c r="K50">
        <f t="shared" ca="1" si="7"/>
        <v>68118</v>
      </c>
      <c r="L50">
        <f t="shared" ca="1" si="8"/>
        <v>10</v>
      </c>
      <c r="M50" t="str">
        <f ca="1">VLOOKUP(L50,$AF$5:$AG$17,2)</f>
        <v>Newfounland</v>
      </c>
      <c r="N50">
        <f t="shared" ca="1" si="18"/>
        <v>68118</v>
      </c>
      <c r="O50">
        <f t="shared" ca="1" si="10"/>
        <v>41592.519174475448</v>
      </c>
      <c r="P50">
        <f t="shared" ca="1" si="19"/>
        <v>87777.774405004355</v>
      </c>
      <c r="Q50">
        <f t="shared" ca="1" si="12"/>
        <v>70099</v>
      </c>
      <c r="R50">
        <f t="shared" ca="1" si="20"/>
        <v>5543.6165777453925</v>
      </c>
      <c r="S50">
        <f t="shared" ca="1" si="21"/>
        <v>86515.531213740731</v>
      </c>
      <c r="T50">
        <f t="shared" ca="1" si="22"/>
        <v>196226.05038821619</v>
      </c>
      <c r="U50">
        <f t="shared" ca="1" si="23"/>
        <v>117235.13575222084</v>
      </c>
      <c r="V50">
        <f t="shared" ca="1" si="24"/>
        <v>78990.914635995345</v>
      </c>
      <c r="X50" s="7">
        <f ca="1">IF(Table2[[#This Row],[Gender]]="men",1,0)</f>
        <v>1</v>
      </c>
      <c r="Y50" s="1">
        <f ca="1">IF(Table2[[#This Row],[Gender]]="women",1,0)</f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f ca="1">IF(Table2[[#This Row],[Field of work]]="teaching",1,0)</f>
        <v>0</v>
      </c>
      <c r="AK50" s="1">
        <f ca="1">IF(Table2[[#This Row],[Field of work]]="health",1,0)</f>
        <v>0</v>
      </c>
      <c r="AL50" s="1">
        <f ca="1">IF(Table2[[#This Row],[Field of work]]="construction",1,0)</f>
        <v>1</v>
      </c>
      <c r="AM50" s="1">
        <f ca="1">IF(Table2[[#This Row],[Field of work]]="general work",1,0)</f>
        <v>0</v>
      </c>
      <c r="AN50" s="1">
        <f ca="1">IF(Table2[[#This Row],[Field of work]]="agriculture",1,0)</f>
        <v>0</v>
      </c>
      <c r="AO50" s="1">
        <f ca="1">IF(Table2[[#This Row],[Field of work]]="IT",1,0)</f>
        <v>0</v>
      </c>
      <c r="AP50" s="1"/>
      <c r="AQ50" s="1"/>
      <c r="AR50" s="1"/>
      <c r="AS50" s="1"/>
      <c r="AT50" s="1"/>
      <c r="AU50" s="1"/>
      <c r="AV50" s="1"/>
      <c r="AW50" s="1">
        <f ca="1">Table2[[#This Row],[Cars value]]/Table2[[#This Row],[Cars]]</f>
        <v>43888.887202502177</v>
      </c>
      <c r="AX50" s="1"/>
      <c r="AY50" s="1">
        <f ca="1">IF(Table2[[#This Row],[Value of debts of a person]]&gt;$AZ$4,1,0)</f>
        <v>1</v>
      </c>
      <c r="AZ50" s="1"/>
      <c r="BA50" s="1"/>
      <c r="BB50" s="9">
        <f ca="1">O50/Table2[[#This Row],[Value of house]]</f>
        <v>0.61059513160215284</v>
      </c>
      <c r="BC50" s="1">
        <f ca="1">IF(BB50&lt;$BD$4,1,0)</f>
        <v>0</v>
      </c>
      <c r="BD50" s="1"/>
      <c r="BE50" s="10"/>
      <c r="BF50">
        <f ca="1">IF(Table2[[#This Row],[Area]]="yukon",Table2[[#This Row],[Income]],0)</f>
        <v>0</v>
      </c>
    </row>
    <row r="51" spans="2:58" x14ac:dyDescent="0.3">
      <c r="B51">
        <f t="shared" ca="1" si="1"/>
        <v>2</v>
      </c>
      <c r="C51" t="str">
        <f t="shared" ca="1" si="2"/>
        <v>women</v>
      </c>
      <c r="D51">
        <f t="shared" ca="1" si="3"/>
        <v>26</v>
      </c>
      <c r="E51">
        <f t="shared" ca="1" si="4"/>
        <v>4</v>
      </c>
      <c r="F51" t="str">
        <f ca="1">VLOOKUP(E51,$AB$5:$AC$10,2)</f>
        <v>IT</v>
      </c>
      <c r="G51">
        <f t="shared" ca="1" si="5"/>
        <v>3</v>
      </c>
      <c r="H51" t="str">
        <f ca="1">VLOOKUP(G51,$AD$5:$AE$9,2)</f>
        <v>university</v>
      </c>
      <c r="I51">
        <f t="shared" ca="1" si="6"/>
        <v>3</v>
      </c>
      <c r="J51">
        <f t="shared" ca="1" si="0"/>
        <v>2</v>
      </c>
      <c r="K51">
        <f t="shared" ca="1" si="7"/>
        <v>37795</v>
      </c>
      <c r="L51">
        <f t="shared" ca="1" si="8"/>
        <v>2</v>
      </c>
      <c r="M51" t="str">
        <f ca="1">VLOOKUP(L51,$AF$5:$AG$17,2)</f>
        <v>BC</v>
      </c>
      <c r="N51">
        <f t="shared" ca="1" si="18"/>
        <v>75590</v>
      </c>
      <c r="O51">
        <f t="shared" ca="1" si="10"/>
        <v>46968.799688418047</v>
      </c>
      <c r="P51">
        <f t="shared" ca="1" si="19"/>
        <v>51931.765788042059</v>
      </c>
      <c r="Q51">
        <f t="shared" ca="1" si="12"/>
        <v>10066</v>
      </c>
      <c r="R51">
        <f t="shared" ca="1" si="20"/>
        <v>28040.310530889361</v>
      </c>
      <c r="S51">
        <f t="shared" ca="1" si="21"/>
        <v>6098.1650927261662</v>
      </c>
      <c r="T51">
        <f t="shared" ca="1" si="22"/>
        <v>128656.96478114421</v>
      </c>
      <c r="U51">
        <f t="shared" ca="1" si="23"/>
        <v>85075.110219307404</v>
      </c>
      <c r="V51">
        <f t="shared" ca="1" si="24"/>
        <v>43581.854561836808</v>
      </c>
      <c r="X51" s="7">
        <f ca="1">IF(Table2[[#This Row],[Gender]]="men",1,0)</f>
        <v>0</v>
      </c>
      <c r="Y51" s="1">
        <f ca="1">IF(Table2[[#This Row],[Gender]]="women",1,0)</f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f ca="1">IF(Table2[[#This Row],[Field of work]]="teaching",1,0)</f>
        <v>0</v>
      </c>
      <c r="AK51" s="1">
        <f ca="1">IF(Table2[[#This Row],[Field of work]]="health",1,0)</f>
        <v>0</v>
      </c>
      <c r="AL51" s="1">
        <f ca="1">IF(Table2[[#This Row],[Field of work]]="construction",1,0)</f>
        <v>0</v>
      </c>
      <c r="AM51" s="1">
        <f ca="1">IF(Table2[[#This Row],[Field of work]]="general work",1,0)</f>
        <v>0</v>
      </c>
      <c r="AN51" s="1">
        <f ca="1">IF(Table2[[#This Row],[Field of work]]="agriculture",1,0)</f>
        <v>0</v>
      </c>
      <c r="AO51" s="1">
        <f ca="1">IF(Table2[[#This Row],[Field of work]]="IT",1,0)</f>
        <v>1</v>
      </c>
      <c r="AP51" s="1"/>
      <c r="AQ51" s="1"/>
      <c r="AR51" s="1"/>
      <c r="AS51" s="1"/>
      <c r="AT51" s="1"/>
      <c r="AU51" s="1"/>
      <c r="AV51" s="1"/>
      <c r="AW51" s="1">
        <f ca="1">Table2[[#This Row],[Cars value]]/Table2[[#This Row],[Cars]]</f>
        <v>25965.88289402103</v>
      </c>
      <c r="AX51" s="1"/>
      <c r="AY51" s="1">
        <f ca="1">IF(Table2[[#This Row],[Value of debts of a person]]&gt;$AZ$4,1,0)</f>
        <v>0</v>
      </c>
      <c r="AZ51" s="1"/>
      <c r="BA51" s="1"/>
      <c r="BB51" s="9">
        <f ca="1">O51/Table2[[#This Row],[Value of house]]</f>
        <v>0.62136260998039483</v>
      </c>
      <c r="BC51" s="1">
        <f ca="1">IF(BB51&lt;$BD$4,1,0)</f>
        <v>0</v>
      </c>
      <c r="BD51" s="1"/>
      <c r="BE51" s="10"/>
      <c r="BF51">
        <f ca="1">IF(Table2[[#This Row],[Area]]="yukon",Table2[[#This Row],[Income]],0)</f>
        <v>0</v>
      </c>
    </row>
    <row r="52" spans="2:58" x14ac:dyDescent="0.3">
      <c r="B52">
        <f t="shared" ca="1" si="1"/>
        <v>2</v>
      </c>
      <c r="C52" t="str">
        <f t="shared" ca="1" si="2"/>
        <v>women</v>
      </c>
      <c r="D52">
        <f t="shared" ca="1" si="3"/>
        <v>35</v>
      </c>
      <c r="E52">
        <f t="shared" ca="1" si="4"/>
        <v>6</v>
      </c>
      <c r="F52" t="str">
        <f ca="1">VLOOKUP(E52,$AB$5:$AC$10,2)</f>
        <v>agriculture</v>
      </c>
      <c r="G52">
        <f t="shared" ca="1" si="5"/>
        <v>5</v>
      </c>
      <c r="H52" t="str">
        <f ca="1">VLOOKUP(G52,$AD$5:$AE$9,2)</f>
        <v>other</v>
      </c>
      <c r="I52">
        <f t="shared" ca="1" si="6"/>
        <v>3</v>
      </c>
      <c r="J52">
        <f t="shared" ca="1" si="0"/>
        <v>2</v>
      </c>
      <c r="K52">
        <f t="shared" ca="1" si="7"/>
        <v>64661</v>
      </c>
      <c r="L52">
        <f t="shared" ca="1" si="8"/>
        <v>13</v>
      </c>
      <c r="M52" t="str">
        <f ca="1">VLOOKUP(L52,$AF$5:$AG$17,2)</f>
        <v>Prince edward Island</v>
      </c>
      <c r="N52">
        <f t="shared" ca="1" si="18"/>
        <v>64661</v>
      </c>
      <c r="O52">
        <f t="shared" ca="1" si="10"/>
        <v>38530.879242394833</v>
      </c>
      <c r="P52">
        <f t="shared" ca="1" si="19"/>
        <v>56657.941045368854</v>
      </c>
      <c r="Q52">
        <f t="shared" ca="1" si="12"/>
        <v>55437</v>
      </c>
      <c r="R52">
        <f t="shared" ca="1" si="20"/>
        <v>30471.477091641103</v>
      </c>
      <c r="S52">
        <f t="shared" ca="1" si="21"/>
        <v>57911.377535991342</v>
      </c>
      <c r="T52">
        <f t="shared" ca="1" si="22"/>
        <v>161103.25677838619</v>
      </c>
      <c r="U52">
        <f t="shared" ca="1" si="23"/>
        <v>124439.35633403594</v>
      </c>
      <c r="V52">
        <f t="shared" ca="1" si="24"/>
        <v>36663.900444350249</v>
      </c>
      <c r="X52" s="7">
        <f ca="1">IF(Table2[[#This Row],[Gender]]="men",1,0)</f>
        <v>0</v>
      </c>
      <c r="Y52" s="1">
        <f ca="1">IF(Table2[[#This Row],[Gender]]="women",1,0)</f>
        <v>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f ca="1">IF(Table2[[#This Row],[Field of work]]="teaching",1,0)</f>
        <v>0</v>
      </c>
      <c r="AK52" s="1">
        <f ca="1">IF(Table2[[#This Row],[Field of work]]="health",1,0)</f>
        <v>0</v>
      </c>
      <c r="AL52" s="1">
        <f ca="1">IF(Table2[[#This Row],[Field of work]]="construction",1,0)</f>
        <v>0</v>
      </c>
      <c r="AM52" s="1">
        <f ca="1">IF(Table2[[#This Row],[Field of work]]="general work",1,0)</f>
        <v>0</v>
      </c>
      <c r="AN52" s="1">
        <f ca="1">IF(Table2[[#This Row],[Field of work]]="agriculture",1,0)</f>
        <v>1</v>
      </c>
      <c r="AO52" s="1">
        <f ca="1">IF(Table2[[#This Row],[Field of work]]="IT",1,0)</f>
        <v>0</v>
      </c>
      <c r="AP52" s="1"/>
      <c r="AQ52" s="1"/>
      <c r="AR52" s="1"/>
      <c r="AS52" s="1"/>
      <c r="AT52" s="1"/>
      <c r="AU52" s="1"/>
      <c r="AV52" s="1"/>
      <c r="AW52" s="1">
        <f ca="1">Table2[[#This Row],[Cars value]]/Table2[[#This Row],[Cars]]</f>
        <v>28328.970522684427</v>
      </c>
      <c r="AX52" s="1"/>
      <c r="AY52" s="1">
        <f ca="1">IF(Table2[[#This Row],[Value of debts of a person]]&gt;$AZ$4,1,0)</f>
        <v>1</v>
      </c>
      <c r="AZ52" s="1"/>
      <c r="BA52" s="1"/>
      <c r="BB52" s="9">
        <f ca="1">O52/Table2[[#This Row],[Value of house]]</f>
        <v>0.59589055601359142</v>
      </c>
      <c r="BC52" s="1">
        <f ca="1">IF(BB52&lt;$BD$4,1,0)</f>
        <v>0</v>
      </c>
      <c r="BD52" s="1"/>
      <c r="BE52" s="10"/>
      <c r="BF52">
        <f ca="1">IF(Table2[[#This Row],[Area]]="yukon",Table2[[#This Row],[Income]],0)</f>
        <v>0</v>
      </c>
    </row>
    <row r="53" spans="2:58" x14ac:dyDescent="0.3">
      <c r="B53">
        <f t="shared" ca="1" si="1"/>
        <v>2</v>
      </c>
      <c r="C53" t="str">
        <f t="shared" ca="1" si="2"/>
        <v>women</v>
      </c>
      <c r="D53">
        <f t="shared" ca="1" si="3"/>
        <v>44</v>
      </c>
      <c r="E53">
        <f t="shared" ca="1" si="4"/>
        <v>1</v>
      </c>
      <c r="F53" t="str">
        <f ca="1">VLOOKUP(E53,$AB$5:$AC$10,2)</f>
        <v>health</v>
      </c>
      <c r="G53">
        <f t="shared" ca="1" si="5"/>
        <v>1</v>
      </c>
      <c r="H53" t="str">
        <f ca="1">VLOOKUP(G53,$AD$5:$AE$9,2)</f>
        <v>High School</v>
      </c>
      <c r="I53">
        <f t="shared" ca="1" si="6"/>
        <v>4</v>
      </c>
      <c r="J53">
        <f t="shared" ca="1" si="0"/>
        <v>1</v>
      </c>
      <c r="K53">
        <f t="shared" ca="1" si="7"/>
        <v>41586</v>
      </c>
      <c r="L53">
        <f t="shared" ca="1" si="8"/>
        <v>7</v>
      </c>
      <c r="M53" t="str">
        <f ca="1">VLOOKUP(L53,$AF$5:$AG$17,2)</f>
        <v>Manitoba</v>
      </c>
      <c r="N53">
        <f t="shared" ca="1" si="18"/>
        <v>41586</v>
      </c>
      <c r="O53">
        <f t="shared" ca="1" si="10"/>
        <v>10451.258978809545</v>
      </c>
      <c r="P53">
        <f t="shared" ca="1" si="19"/>
        <v>12717.646536751061</v>
      </c>
      <c r="Q53">
        <f t="shared" ca="1" si="12"/>
        <v>5390</v>
      </c>
      <c r="R53">
        <f t="shared" ca="1" si="20"/>
        <v>9829.111507095944</v>
      </c>
      <c r="S53">
        <f t="shared" ca="1" si="21"/>
        <v>42524.227522694215</v>
      </c>
      <c r="T53">
        <f t="shared" ca="1" si="22"/>
        <v>94561.486501503765</v>
      </c>
      <c r="U53">
        <f t="shared" ca="1" si="23"/>
        <v>25670.370485905489</v>
      </c>
      <c r="V53">
        <f t="shared" ca="1" si="24"/>
        <v>68891.11601559828</v>
      </c>
      <c r="X53" s="7">
        <f ca="1">IF(Table2[[#This Row],[Gender]]="men",1,0)</f>
        <v>0</v>
      </c>
      <c r="Y53" s="1">
        <f ca="1">IF(Table2[[#This Row],[Gender]]="women",1,0)</f>
        <v>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>
        <f ca="1">IF(Table2[[#This Row],[Field of work]]="teaching",1,0)</f>
        <v>0</v>
      </c>
      <c r="AK53" s="1">
        <f ca="1">IF(Table2[[#This Row],[Field of work]]="health",1,0)</f>
        <v>1</v>
      </c>
      <c r="AL53" s="1">
        <f ca="1">IF(Table2[[#This Row],[Field of work]]="construction",1,0)</f>
        <v>0</v>
      </c>
      <c r="AM53" s="1">
        <f ca="1">IF(Table2[[#This Row],[Field of work]]="general work",1,0)</f>
        <v>0</v>
      </c>
      <c r="AN53" s="1">
        <f ca="1">IF(Table2[[#This Row],[Field of work]]="agriculture",1,0)</f>
        <v>0</v>
      </c>
      <c r="AO53" s="1">
        <f ca="1">IF(Table2[[#This Row],[Field of work]]="IT",1,0)</f>
        <v>0</v>
      </c>
      <c r="AP53" s="1"/>
      <c r="AQ53" s="1"/>
      <c r="AR53" s="1"/>
      <c r="AS53" s="1"/>
      <c r="AT53" s="1"/>
      <c r="AU53" s="1"/>
      <c r="AV53" s="1"/>
      <c r="AW53" s="1">
        <f ca="1">Table2[[#This Row],[Cars value]]/Table2[[#This Row],[Cars]]</f>
        <v>12717.646536751061</v>
      </c>
      <c r="AX53" s="1"/>
      <c r="AY53" s="1">
        <f ca="1">IF(Table2[[#This Row],[Value of debts of a person]]&gt;$AZ$4,1,0)</f>
        <v>0</v>
      </c>
      <c r="AZ53" s="1"/>
      <c r="BA53" s="1"/>
      <c r="BB53" s="9">
        <f ca="1">O53/Table2[[#This Row],[Value of house]]</f>
        <v>0.25131676474798115</v>
      </c>
      <c r="BC53" s="1">
        <f ca="1">IF(BB53&lt;$BD$4,1,0)</f>
        <v>1</v>
      </c>
      <c r="BD53" s="1"/>
      <c r="BE53" s="10"/>
      <c r="BF53">
        <f ca="1">IF(Table2[[#This Row],[Area]]="yukon",Table2[[#This Row],[Income]],0)</f>
        <v>0</v>
      </c>
    </row>
    <row r="54" spans="2:58" x14ac:dyDescent="0.3">
      <c r="B54">
        <f t="shared" ca="1" si="1"/>
        <v>1</v>
      </c>
      <c r="C54" t="str">
        <f t="shared" ca="1" si="2"/>
        <v>men</v>
      </c>
      <c r="D54">
        <f t="shared" ca="1" si="3"/>
        <v>34</v>
      </c>
      <c r="E54">
        <f t="shared" ca="1" si="4"/>
        <v>2</v>
      </c>
      <c r="F54" t="str">
        <f ca="1">VLOOKUP(E54,$AB$5:$AC$10,2)</f>
        <v>construction</v>
      </c>
      <c r="G54">
        <f t="shared" ca="1" si="5"/>
        <v>3</v>
      </c>
      <c r="H54" t="str">
        <f ca="1">VLOOKUP(G54,$AD$5:$AE$9,2)</f>
        <v>university</v>
      </c>
      <c r="I54">
        <f t="shared" ca="1" si="6"/>
        <v>1</v>
      </c>
      <c r="J54">
        <f t="shared" ca="1" si="0"/>
        <v>1</v>
      </c>
      <c r="K54">
        <f t="shared" ca="1" si="7"/>
        <v>56818</v>
      </c>
      <c r="L54">
        <f t="shared" ca="1" si="8"/>
        <v>5</v>
      </c>
      <c r="M54" t="str">
        <f ca="1">VLOOKUP(L54,$AF$5:$AG$17,2)</f>
        <v>Nunavut</v>
      </c>
      <c r="N54">
        <f t="shared" ca="1" si="18"/>
        <v>56818</v>
      </c>
      <c r="O54">
        <f t="shared" ca="1" si="10"/>
        <v>17768.758604144241</v>
      </c>
      <c r="P54">
        <f t="shared" ca="1" si="19"/>
        <v>34815.327806513073</v>
      </c>
      <c r="Q54">
        <f t="shared" ca="1" si="12"/>
        <v>29813</v>
      </c>
      <c r="R54">
        <f t="shared" ca="1" si="20"/>
        <v>56126.102552654622</v>
      </c>
      <c r="S54">
        <f t="shared" ca="1" si="21"/>
        <v>66665.568572730932</v>
      </c>
      <c r="T54">
        <f t="shared" ca="1" si="22"/>
        <v>141252.32717687517</v>
      </c>
      <c r="U54">
        <f t="shared" ca="1" si="23"/>
        <v>103707.86115679887</v>
      </c>
      <c r="V54">
        <f t="shared" ca="1" si="24"/>
        <v>37544.466020076303</v>
      </c>
      <c r="X54" s="7">
        <f ca="1">IF(Table2[[#This Row],[Gender]]="men",1,0)</f>
        <v>1</v>
      </c>
      <c r="Y54" s="1">
        <f ca="1">IF(Table2[[#This Row],[Gender]]="women",1,0)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f ca="1">IF(Table2[[#This Row],[Field of work]]="teaching",1,0)</f>
        <v>0</v>
      </c>
      <c r="AK54" s="1">
        <f ca="1">IF(Table2[[#This Row],[Field of work]]="health",1,0)</f>
        <v>0</v>
      </c>
      <c r="AL54" s="1">
        <f ca="1">IF(Table2[[#This Row],[Field of work]]="construction",1,0)</f>
        <v>1</v>
      </c>
      <c r="AM54" s="1">
        <f ca="1">IF(Table2[[#This Row],[Field of work]]="general work",1,0)</f>
        <v>0</v>
      </c>
      <c r="AN54" s="1">
        <f ca="1">IF(Table2[[#This Row],[Field of work]]="agriculture",1,0)</f>
        <v>0</v>
      </c>
      <c r="AO54" s="1">
        <f ca="1">IF(Table2[[#This Row],[Field of work]]="IT",1,0)</f>
        <v>0</v>
      </c>
      <c r="AP54" s="1"/>
      <c r="AQ54" s="1"/>
      <c r="AR54" s="1"/>
      <c r="AS54" s="1"/>
      <c r="AT54" s="1"/>
      <c r="AU54" s="1"/>
      <c r="AV54" s="1"/>
      <c r="AW54" s="1">
        <f ca="1">Table2[[#This Row],[Cars value]]/Table2[[#This Row],[Cars]]</f>
        <v>34815.327806513073</v>
      </c>
      <c r="AX54" s="1"/>
      <c r="AY54" s="1">
        <f ca="1">IF(Table2[[#This Row],[Value of debts of a person]]&gt;$AZ$4,1,0)</f>
        <v>1</v>
      </c>
      <c r="AZ54" s="1"/>
      <c r="BA54" s="1"/>
      <c r="BB54" s="9">
        <f ca="1">O54/Table2[[#This Row],[Value of house]]</f>
        <v>0.31273115217262559</v>
      </c>
      <c r="BC54" s="1">
        <f ca="1">IF(BB54&lt;$BD$4,1,0)</f>
        <v>0</v>
      </c>
      <c r="BD54" s="1"/>
      <c r="BE54" s="10"/>
      <c r="BF54">
        <f ca="1">IF(Table2[[#This Row],[Area]]="yukon",Table2[[#This Row],[Income]],0)</f>
        <v>0</v>
      </c>
    </row>
    <row r="55" spans="2:58" x14ac:dyDescent="0.3">
      <c r="B55">
        <f t="shared" ca="1" si="1"/>
        <v>1</v>
      </c>
      <c r="C55" t="str">
        <f t="shared" ca="1" si="2"/>
        <v>men</v>
      </c>
      <c r="D55">
        <f t="shared" ca="1" si="3"/>
        <v>27</v>
      </c>
      <c r="E55">
        <f t="shared" ca="1" si="4"/>
        <v>1</v>
      </c>
      <c r="F55" t="str">
        <f ca="1">VLOOKUP(E55,$AB$5:$AC$10,2)</f>
        <v>health</v>
      </c>
      <c r="G55">
        <f t="shared" ca="1" si="5"/>
        <v>3</v>
      </c>
      <c r="H55" t="str">
        <f ca="1">VLOOKUP(G55,$AD$5:$AE$9,2)</f>
        <v>university</v>
      </c>
      <c r="I55">
        <f t="shared" ca="1" si="6"/>
        <v>2</v>
      </c>
      <c r="J55">
        <f t="shared" ca="1" si="0"/>
        <v>2</v>
      </c>
      <c r="K55">
        <f t="shared" ca="1" si="7"/>
        <v>71355</v>
      </c>
      <c r="L55">
        <f t="shared" ca="1" si="8"/>
        <v>5</v>
      </c>
      <c r="M55" t="str">
        <f ca="1">VLOOKUP(L55,$AF$5:$AG$17,2)</f>
        <v>Nunavut</v>
      </c>
      <c r="N55">
        <f t="shared" ca="1" si="18"/>
        <v>285420</v>
      </c>
      <c r="O55">
        <f t="shared" ca="1" si="10"/>
        <v>283186.10968476906</v>
      </c>
      <c r="P55">
        <f t="shared" ca="1" si="19"/>
        <v>68162.410777452562</v>
      </c>
      <c r="Q55">
        <f t="shared" ca="1" si="12"/>
        <v>23343</v>
      </c>
      <c r="R55">
        <f t="shared" ca="1" si="20"/>
        <v>36105.497519763412</v>
      </c>
      <c r="S55">
        <f t="shared" ca="1" si="21"/>
        <v>52024.639055253516</v>
      </c>
      <c r="T55">
        <f t="shared" ca="1" si="22"/>
        <v>620630.74874002254</v>
      </c>
      <c r="U55">
        <f t="shared" ca="1" si="23"/>
        <v>342634.60720453248</v>
      </c>
      <c r="V55">
        <f t="shared" ca="1" si="24"/>
        <v>277996.14153549005</v>
      </c>
      <c r="X55" s="7">
        <f ca="1">IF(Table2[[#This Row],[Gender]]="men",1,0)</f>
        <v>1</v>
      </c>
      <c r="Y55" s="1">
        <f ca="1">IF(Table2[[#This Row],[Gender]]="women",1,0)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f ca="1">IF(Table2[[#This Row],[Field of work]]="teaching",1,0)</f>
        <v>0</v>
      </c>
      <c r="AK55" s="1">
        <f ca="1">IF(Table2[[#This Row],[Field of work]]="health",1,0)</f>
        <v>1</v>
      </c>
      <c r="AL55" s="1">
        <f ca="1">IF(Table2[[#This Row],[Field of work]]="construction",1,0)</f>
        <v>0</v>
      </c>
      <c r="AM55" s="1">
        <f ca="1">IF(Table2[[#This Row],[Field of work]]="general work",1,0)</f>
        <v>0</v>
      </c>
      <c r="AN55" s="1">
        <f ca="1">IF(Table2[[#This Row],[Field of work]]="agriculture",1,0)</f>
        <v>0</v>
      </c>
      <c r="AO55" s="1">
        <f ca="1">IF(Table2[[#This Row],[Field of work]]="IT",1,0)</f>
        <v>0</v>
      </c>
      <c r="AP55" s="1"/>
      <c r="AQ55" s="1"/>
      <c r="AR55" s="1"/>
      <c r="AS55" s="1"/>
      <c r="AT55" s="1"/>
      <c r="AU55" s="1"/>
      <c r="AV55" s="1"/>
      <c r="AW55" s="1">
        <f ca="1">Table2[[#This Row],[Cars value]]/Table2[[#This Row],[Cars]]</f>
        <v>34081.205388726281</v>
      </c>
      <c r="AX55" s="1"/>
      <c r="AY55" s="1">
        <f ca="1">IF(Table2[[#This Row],[Value of debts of a person]]&gt;$AZ$4,1,0)</f>
        <v>1</v>
      </c>
      <c r="AZ55" s="1"/>
      <c r="BA55" s="1"/>
      <c r="BB55" s="9">
        <f ca="1">O55/Table2[[#This Row],[Value of house]]</f>
        <v>0.99217332241878309</v>
      </c>
      <c r="BC55" s="1">
        <f ca="1">IF(BB55&lt;$BD$4,1,0)</f>
        <v>0</v>
      </c>
      <c r="BD55" s="1"/>
      <c r="BE55" s="10"/>
      <c r="BF55">
        <f ca="1">IF(Table2[[#This Row],[Area]]="yukon",Table2[[#This Row],[Income]],0)</f>
        <v>0</v>
      </c>
    </row>
    <row r="56" spans="2:58" x14ac:dyDescent="0.3">
      <c r="B56">
        <f t="shared" ca="1" si="1"/>
        <v>1</v>
      </c>
      <c r="C56" t="str">
        <f t="shared" ca="1" si="2"/>
        <v>men</v>
      </c>
      <c r="D56">
        <f t="shared" ca="1" si="3"/>
        <v>37</v>
      </c>
      <c r="E56">
        <f t="shared" ca="1" si="4"/>
        <v>5</v>
      </c>
      <c r="F56" t="str">
        <f ca="1">VLOOKUP(E56,$AB$5:$AC$10,2)</f>
        <v>general work</v>
      </c>
      <c r="G56">
        <f t="shared" ca="1" si="5"/>
        <v>2</v>
      </c>
      <c r="H56" t="str">
        <f ca="1">VLOOKUP(G56,$AD$5:$AE$9,2)</f>
        <v>college</v>
      </c>
      <c r="I56">
        <f t="shared" ca="1" si="6"/>
        <v>2</v>
      </c>
      <c r="J56">
        <f t="shared" ca="1" si="0"/>
        <v>1</v>
      </c>
      <c r="K56">
        <f t="shared" ca="1" si="7"/>
        <v>43749</v>
      </c>
      <c r="L56">
        <f t="shared" ca="1" si="8"/>
        <v>5</v>
      </c>
      <c r="M56" t="str">
        <f ca="1">VLOOKUP(L56,$AF$5:$AG$17,2)</f>
        <v>Nunavut</v>
      </c>
      <c r="N56">
        <f t="shared" ca="1" si="18"/>
        <v>131247</v>
      </c>
      <c r="O56">
        <f t="shared" ca="1" si="10"/>
        <v>61375.946106301672</v>
      </c>
      <c r="P56">
        <f t="shared" ca="1" si="19"/>
        <v>17521.149053760651</v>
      </c>
      <c r="Q56">
        <f t="shared" ca="1" si="12"/>
        <v>4822</v>
      </c>
      <c r="R56">
        <f t="shared" ca="1" si="20"/>
        <v>28249.967029143056</v>
      </c>
      <c r="S56">
        <f t="shared" ca="1" si="21"/>
        <v>33826.12574627719</v>
      </c>
      <c r="T56">
        <f t="shared" ca="1" si="22"/>
        <v>226449.07185257887</v>
      </c>
      <c r="U56">
        <f t="shared" ca="1" si="23"/>
        <v>94447.913135444731</v>
      </c>
      <c r="V56">
        <f t="shared" ca="1" si="24"/>
        <v>132001.15871713415</v>
      </c>
      <c r="X56" s="7">
        <f ca="1">IF(Table2[[#This Row],[Gender]]="men",1,0)</f>
        <v>1</v>
      </c>
      <c r="Y56" s="1">
        <f ca="1">IF(Table2[[#This Row],[Gender]]="women",1,0)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>
        <f ca="1">IF(Table2[[#This Row],[Field of work]]="teaching",1,0)</f>
        <v>0</v>
      </c>
      <c r="AK56" s="1">
        <f ca="1">IF(Table2[[#This Row],[Field of work]]="health",1,0)</f>
        <v>0</v>
      </c>
      <c r="AL56" s="1">
        <f ca="1">IF(Table2[[#This Row],[Field of work]]="construction",1,0)</f>
        <v>0</v>
      </c>
      <c r="AM56" s="1">
        <f ca="1">IF(Table2[[#This Row],[Field of work]]="general work",1,0)</f>
        <v>1</v>
      </c>
      <c r="AN56" s="1">
        <f ca="1">IF(Table2[[#This Row],[Field of work]]="agriculture",1,0)</f>
        <v>0</v>
      </c>
      <c r="AO56" s="1">
        <f ca="1">IF(Table2[[#This Row],[Field of work]]="IT",1,0)</f>
        <v>0</v>
      </c>
      <c r="AP56" s="1"/>
      <c r="AQ56" s="1"/>
      <c r="AR56" s="1"/>
      <c r="AS56" s="1"/>
      <c r="AT56" s="1"/>
      <c r="AU56" s="1"/>
      <c r="AV56" s="1"/>
      <c r="AW56" s="1">
        <f ca="1">Table2[[#This Row],[Cars value]]/Table2[[#This Row],[Cars]]</f>
        <v>17521.149053760651</v>
      </c>
      <c r="AX56" s="1"/>
      <c r="AY56" s="1">
        <f ca="1">IF(Table2[[#This Row],[Value of debts of a person]]&gt;$AZ$4,1,0)</f>
        <v>0</v>
      </c>
      <c r="AZ56" s="1"/>
      <c r="BA56" s="1"/>
      <c r="BB56" s="9">
        <f ca="1">O56/Table2[[#This Row],[Value of house]]</f>
        <v>0.46763694489246743</v>
      </c>
      <c r="BC56" s="1">
        <f ca="1">IF(BB56&lt;$BD$4,1,0)</f>
        <v>0</v>
      </c>
      <c r="BD56" s="1"/>
      <c r="BE56" s="10"/>
      <c r="BF56">
        <f ca="1">IF(Table2[[#This Row],[Area]]="yukon",Table2[[#This Row],[Income]],0)</f>
        <v>0</v>
      </c>
    </row>
    <row r="57" spans="2:58" x14ac:dyDescent="0.3">
      <c r="B57">
        <f t="shared" ca="1" si="1"/>
        <v>1</v>
      </c>
      <c r="C57" t="str">
        <f t="shared" ca="1" si="2"/>
        <v>men</v>
      </c>
      <c r="D57">
        <f t="shared" ca="1" si="3"/>
        <v>30</v>
      </c>
      <c r="E57">
        <f t="shared" ca="1" si="4"/>
        <v>6</v>
      </c>
      <c r="F57" t="str">
        <f ca="1">VLOOKUP(E57,$AB$5:$AC$10,2)</f>
        <v>agriculture</v>
      </c>
      <c r="G57">
        <f t="shared" ca="1" si="5"/>
        <v>1</v>
      </c>
      <c r="H57" t="str">
        <f ca="1">VLOOKUP(G57,$AD$5:$AE$9,2)</f>
        <v>High School</v>
      </c>
      <c r="I57">
        <f t="shared" ca="1" si="6"/>
        <v>3</v>
      </c>
      <c r="J57">
        <f t="shared" ca="1" si="0"/>
        <v>1</v>
      </c>
      <c r="K57">
        <f t="shared" ca="1" si="7"/>
        <v>32579</v>
      </c>
      <c r="L57">
        <f t="shared" ca="1" si="8"/>
        <v>11</v>
      </c>
      <c r="M57" t="str">
        <f ca="1">VLOOKUP(L57,$AF$5:$AG$17,2)</f>
        <v>New truncwick</v>
      </c>
      <c r="N57">
        <f t="shared" ca="1" si="18"/>
        <v>65158</v>
      </c>
      <c r="O57">
        <f t="shared" ca="1" si="10"/>
        <v>9548.954932580642</v>
      </c>
      <c r="P57">
        <f t="shared" ca="1" si="19"/>
        <v>1497.2638640486671</v>
      </c>
      <c r="Q57">
        <f t="shared" ca="1" si="12"/>
        <v>284</v>
      </c>
      <c r="R57">
        <f t="shared" ca="1" si="20"/>
        <v>10075.455101840975</v>
      </c>
      <c r="S57">
        <f t="shared" ca="1" si="21"/>
        <v>47766.436003248535</v>
      </c>
      <c r="T57">
        <f t="shared" ca="1" si="22"/>
        <v>122473.39093582917</v>
      </c>
      <c r="U57">
        <f t="shared" ca="1" si="23"/>
        <v>19908.410034421617</v>
      </c>
      <c r="V57">
        <f t="shared" ca="1" si="24"/>
        <v>102564.98090140756</v>
      </c>
      <c r="X57" s="7">
        <f ca="1">IF(Table2[[#This Row],[Gender]]="men",1,0)</f>
        <v>1</v>
      </c>
      <c r="Y57" s="1">
        <f ca="1">IF(Table2[[#This Row],[Gender]]="women",1,0)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>
        <f ca="1">IF(Table2[[#This Row],[Field of work]]="teaching",1,0)</f>
        <v>0</v>
      </c>
      <c r="AK57" s="1">
        <f ca="1">IF(Table2[[#This Row],[Field of work]]="health",1,0)</f>
        <v>0</v>
      </c>
      <c r="AL57" s="1">
        <f ca="1">IF(Table2[[#This Row],[Field of work]]="construction",1,0)</f>
        <v>0</v>
      </c>
      <c r="AM57" s="1">
        <f ca="1">IF(Table2[[#This Row],[Field of work]]="general work",1,0)</f>
        <v>0</v>
      </c>
      <c r="AN57" s="1">
        <f ca="1">IF(Table2[[#This Row],[Field of work]]="agriculture",1,0)</f>
        <v>1</v>
      </c>
      <c r="AO57" s="1">
        <f ca="1">IF(Table2[[#This Row],[Field of work]]="IT",1,0)</f>
        <v>0</v>
      </c>
      <c r="AP57" s="1"/>
      <c r="AQ57" s="1"/>
      <c r="AR57" s="1"/>
      <c r="AS57" s="1"/>
      <c r="AT57" s="1"/>
      <c r="AU57" s="1"/>
      <c r="AV57" s="1"/>
      <c r="AW57" s="1">
        <f ca="1">Table2[[#This Row],[Cars value]]/Table2[[#This Row],[Cars]]</f>
        <v>1497.2638640486671</v>
      </c>
      <c r="AX57" s="1"/>
      <c r="AY57" s="1">
        <f ca="1">IF(Table2[[#This Row],[Value of debts of a person]]&gt;$AZ$4,1,0)</f>
        <v>0</v>
      </c>
      <c r="AZ57" s="1"/>
      <c r="BA57" s="1"/>
      <c r="BB57" s="9">
        <f ca="1">O57/Table2[[#This Row],[Value of house]]</f>
        <v>0.14655076786550603</v>
      </c>
      <c r="BC57" s="1">
        <f ca="1">IF(BB57&lt;$BD$4,1,0)</f>
        <v>1</v>
      </c>
      <c r="BD57" s="1"/>
      <c r="BE57" s="10"/>
      <c r="BF57">
        <f ca="1">IF(Table2[[#This Row],[Area]]="yukon",Table2[[#This Row],[Income]],0)</f>
        <v>0</v>
      </c>
    </row>
    <row r="58" spans="2:58" x14ac:dyDescent="0.3">
      <c r="B58">
        <f t="shared" ca="1" si="1"/>
        <v>1</v>
      </c>
      <c r="C58" t="str">
        <f t="shared" ca="1" si="2"/>
        <v>men</v>
      </c>
      <c r="D58">
        <f t="shared" ca="1" si="3"/>
        <v>26</v>
      </c>
      <c r="E58">
        <f t="shared" ca="1" si="4"/>
        <v>2</v>
      </c>
      <c r="F58" t="str">
        <f ca="1">VLOOKUP(E58,$AB$5:$AC$10,2)</f>
        <v>construction</v>
      </c>
      <c r="G58">
        <f t="shared" ca="1" si="5"/>
        <v>6</v>
      </c>
      <c r="H58" t="str">
        <f ca="1">VLOOKUP(G58,$AD$5:$AE$9,2)</f>
        <v>other</v>
      </c>
      <c r="I58">
        <f t="shared" ca="1" si="6"/>
        <v>2</v>
      </c>
      <c r="J58">
        <f t="shared" ca="1" si="0"/>
        <v>1</v>
      </c>
      <c r="K58">
        <f t="shared" ca="1" si="7"/>
        <v>66226</v>
      </c>
      <c r="L58">
        <f t="shared" ca="1" si="8"/>
        <v>10</v>
      </c>
      <c r="M58" t="str">
        <f ca="1">VLOOKUP(L58,$AF$5:$AG$17,2)</f>
        <v>Newfounland</v>
      </c>
      <c r="N58">
        <f t="shared" ca="1" si="18"/>
        <v>264904</v>
      </c>
      <c r="O58">
        <f t="shared" ca="1" si="10"/>
        <v>3496.3658978833337</v>
      </c>
      <c r="P58">
        <f t="shared" ca="1" si="19"/>
        <v>30248.75428179379</v>
      </c>
      <c r="Q58">
        <f t="shared" ca="1" si="12"/>
        <v>23622</v>
      </c>
      <c r="R58">
        <f t="shared" ca="1" si="20"/>
        <v>21547.439658516345</v>
      </c>
      <c r="S58">
        <f t="shared" ca="1" si="21"/>
        <v>85383.987911240663</v>
      </c>
      <c r="T58">
        <f t="shared" ca="1" si="22"/>
        <v>353784.35380912398</v>
      </c>
      <c r="U58">
        <f t="shared" ca="1" si="23"/>
        <v>48665.805556399675</v>
      </c>
      <c r="V58">
        <f t="shared" ca="1" si="24"/>
        <v>305118.54825272429</v>
      </c>
      <c r="X58" s="7">
        <f ca="1">IF(Table2[[#This Row],[Gender]]="men",1,0)</f>
        <v>1</v>
      </c>
      <c r="Y58" s="1">
        <f ca="1">IF(Table2[[#This Row],[Gender]]="women",1,0)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>
        <f ca="1">IF(Table2[[#This Row],[Field of work]]="teaching",1,0)</f>
        <v>0</v>
      </c>
      <c r="AK58" s="1">
        <f ca="1">IF(Table2[[#This Row],[Field of work]]="health",1,0)</f>
        <v>0</v>
      </c>
      <c r="AL58" s="1">
        <f ca="1">IF(Table2[[#This Row],[Field of work]]="construction",1,0)</f>
        <v>1</v>
      </c>
      <c r="AM58" s="1">
        <f ca="1">IF(Table2[[#This Row],[Field of work]]="general work",1,0)</f>
        <v>0</v>
      </c>
      <c r="AN58" s="1">
        <f ca="1">IF(Table2[[#This Row],[Field of work]]="agriculture",1,0)</f>
        <v>0</v>
      </c>
      <c r="AO58" s="1">
        <f ca="1">IF(Table2[[#This Row],[Field of work]]="IT",1,0)</f>
        <v>0</v>
      </c>
      <c r="AP58" s="1"/>
      <c r="AQ58" s="1"/>
      <c r="AR58" s="1"/>
      <c r="AS58" s="1"/>
      <c r="AT58" s="1"/>
      <c r="AU58" s="1"/>
      <c r="AV58" s="1"/>
      <c r="AW58" s="1">
        <f ca="1">Table2[[#This Row],[Cars value]]/Table2[[#This Row],[Cars]]</f>
        <v>30248.75428179379</v>
      </c>
      <c r="AX58" s="1"/>
      <c r="AY58" s="1">
        <f ca="1">IF(Table2[[#This Row],[Value of debts of a person]]&gt;$AZ$4,1,0)</f>
        <v>0</v>
      </c>
      <c r="AZ58" s="1"/>
      <c r="BA58" s="1"/>
      <c r="BB58" s="9">
        <f ca="1">O58/Table2[[#This Row],[Value of house]]</f>
        <v>1.3198614961961064E-2</v>
      </c>
      <c r="BC58" s="1">
        <f ca="1">IF(BB58&lt;$BD$4,1,0)</f>
        <v>1</v>
      </c>
      <c r="BD58" s="1"/>
      <c r="BE58" s="10"/>
      <c r="BF58">
        <f ca="1">IF(Table2[[#This Row],[Area]]="yukon",Table2[[#This Row],[Income]],0)</f>
        <v>0</v>
      </c>
    </row>
    <row r="59" spans="2:58" x14ac:dyDescent="0.3">
      <c r="B59">
        <f t="shared" ca="1" si="1"/>
        <v>2</v>
      </c>
      <c r="C59" t="str">
        <f t="shared" ca="1" si="2"/>
        <v>women</v>
      </c>
      <c r="D59">
        <f t="shared" ca="1" si="3"/>
        <v>29</v>
      </c>
      <c r="E59">
        <f t="shared" ca="1" si="4"/>
        <v>2</v>
      </c>
      <c r="F59" t="str">
        <f ca="1">VLOOKUP(E59,$AB$5:$AC$10,2)</f>
        <v>construction</v>
      </c>
      <c r="G59">
        <f t="shared" ca="1" si="5"/>
        <v>3</v>
      </c>
      <c r="H59" t="str">
        <f ca="1">VLOOKUP(G59,$AD$5:$AE$9,2)</f>
        <v>university</v>
      </c>
      <c r="I59">
        <f t="shared" ca="1" si="6"/>
        <v>2</v>
      </c>
      <c r="J59">
        <f t="shared" ca="1" si="0"/>
        <v>2</v>
      </c>
      <c r="K59">
        <f t="shared" ca="1" si="7"/>
        <v>70467</v>
      </c>
      <c r="L59">
        <f t="shared" ca="1" si="8"/>
        <v>9</v>
      </c>
      <c r="M59" t="str">
        <f ca="1">VLOOKUP(L59,$AF$5:$AG$17,2)</f>
        <v>Quabac</v>
      </c>
      <c r="N59">
        <f t="shared" ca="1" si="18"/>
        <v>422802</v>
      </c>
      <c r="O59">
        <f t="shared" ca="1" si="10"/>
        <v>256564.36383258141</v>
      </c>
      <c r="P59">
        <f t="shared" ca="1" si="19"/>
        <v>57209.70792259468</v>
      </c>
      <c r="Q59">
        <f t="shared" ca="1" si="12"/>
        <v>30046</v>
      </c>
      <c r="R59">
        <f t="shared" ca="1" si="20"/>
        <v>27027.118834503272</v>
      </c>
      <c r="S59">
        <f t="shared" ca="1" si="21"/>
        <v>50662.067532089488</v>
      </c>
      <c r="T59">
        <f t="shared" ca="1" si="22"/>
        <v>730028.43136467098</v>
      </c>
      <c r="U59">
        <f t="shared" ca="1" si="23"/>
        <v>313637.48266708473</v>
      </c>
      <c r="V59">
        <f t="shared" ca="1" si="24"/>
        <v>416390.94869758625</v>
      </c>
      <c r="X59" s="7">
        <f ca="1">IF(Table2[[#This Row],[Gender]]="men",1,0)</f>
        <v>0</v>
      </c>
      <c r="Y59" s="1">
        <f ca="1">IF(Table2[[#This Row],[Gender]]="women",1,0)</f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>
        <f ca="1">IF(Table2[[#This Row],[Field of work]]="teaching",1,0)</f>
        <v>0</v>
      </c>
      <c r="AK59" s="1">
        <f ca="1">IF(Table2[[#This Row],[Field of work]]="health",1,0)</f>
        <v>0</v>
      </c>
      <c r="AL59" s="1">
        <f ca="1">IF(Table2[[#This Row],[Field of work]]="construction",1,0)</f>
        <v>1</v>
      </c>
      <c r="AM59" s="1">
        <f ca="1">IF(Table2[[#This Row],[Field of work]]="general work",1,0)</f>
        <v>0</v>
      </c>
      <c r="AN59" s="1">
        <f ca="1">IF(Table2[[#This Row],[Field of work]]="agriculture",1,0)</f>
        <v>0</v>
      </c>
      <c r="AO59" s="1">
        <f ca="1">IF(Table2[[#This Row],[Field of work]]="IT",1,0)</f>
        <v>0</v>
      </c>
      <c r="AP59" s="1"/>
      <c r="AQ59" s="1"/>
      <c r="AR59" s="1"/>
      <c r="AS59" s="1"/>
      <c r="AT59" s="1"/>
      <c r="AU59" s="1"/>
      <c r="AV59" s="1"/>
      <c r="AW59" s="1">
        <f ca="1">Table2[[#This Row],[Cars value]]/Table2[[#This Row],[Cars]]</f>
        <v>28604.85396129734</v>
      </c>
      <c r="AX59" s="1"/>
      <c r="AY59" s="1">
        <f ca="1">IF(Table2[[#This Row],[Value of debts of a person]]&gt;$AZ$4,1,0)</f>
        <v>1</v>
      </c>
      <c r="AZ59" s="1"/>
      <c r="BA59" s="1"/>
      <c r="BB59" s="9">
        <f ca="1">O59/Table2[[#This Row],[Value of house]]</f>
        <v>0.60681918210552788</v>
      </c>
      <c r="BC59" s="1">
        <f ca="1">IF(BB59&lt;$BD$4,1,0)</f>
        <v>0</v>
      </c>
      <c r="BD59" s="1"/>
      <c r="BE59" s="10"/>
      <c r="BF59">
        <f ca="1">IF(Table2[[#This Row],[Area]]="yukon",Table2[[#This Row],[Income]],0)</f>
        <v>0</v>
      </c>
    </row>
    <row r="60" spans="2:58" x14ac:dyDescent="0.3">
      <c r="B60">
        <f t="shared" ca="1" si="1"/>
        <v>2</v>
      </c>
      <c r="C60" t="str">
        <f t="shared" ca="1" si="2"/>
        <v>women</v>
      </c>
      <c r="D60">
        <f t="shared" ca="1" si="3"/>
        <v>29</v>
      </c>
      <c r="E60">
        <f t="shared" ca="1" si="4"/>
        <v>5</v>
      </c>
      <c r="F60" t="str">
        <f ca="1">VLOOKUP(E60,$AB$5:$AC$10,2)</f>
        <v>general work</v>
      </c>
      <c r="G60">
        <f t="shared" ca="1" si="5"/>
        <v>1</v>
      </c>
      <c r="H60" t="str">
        <f ca="1">VLOOKUP(G60,$AD$5:$AE$9,2)</f>
        <v>High School</v>
      </c>
      <c r="I60">
        <f t="shared" ca="1" si="6"/>
        <v>3</v>
      </c>
      <c r="J60">
        <f t="shared" ca="1" si="0"/>
        <v>1</v>
      </c>
      <c r="K60">
        <f t="shared" ca="1" si="7"/>
        <v>44418</v>
      </c>
      <c r="L60">
        <f t="shared" ca="1" si="8"/>
        <v>8</v>
      </c>
      <c r="M60" t="str">
        <f ca="1">VLOOKUP(L60,$AF$5:$AG$17,2)</f>
        <v>Ontario</v>
      </c>
      <c r="N60">
        <f t="shared" ca="1" si="18"/>
        <v>177672</v>
      </c>
      <c r="O60">
        <f t="shared" ca="1" si="10"/>
        <v>69099.940446159046</v>
      </c>
      <c r="P60">
        <f t="shared" ca="1" si="19"/>
        <v>21204.545636442093</v>
      </c>
      <c r="Q60">
        <f t="shared" ca="1" si="12"/>
        <v>5361</v>
      </c>
      <c r="R60">
        <f t="shared" ca="1" si="20"/>
        <v>42952.917125914188</v>
      </c>
      <c r="S60">
        <f t="shared" ca="1" si="21"/>
        <v>4338.0285054767755</v>
      </c>
      <c r="T60">
        <f t="shared" ca="1" si="22"/>
        <v>251109.96895163582</v>
      </c>
      <c r="U60">
        <f t="shared" ca="1" si="23"/>
        <v>117413.85757207323</v>
      </c>
      <c r="V60">
        <f t="shared" ca="1" si="24"/>
        <v>133696.11137956259</v>
      </c>
      <c r="X60" s="7">
        <f ca="1">IF(Table2[[#This Row],[Gender]]="men",1,0)</f>
        <v>0</v>
      </c>
      <c r="Y60" s="1">
        <f ca="1">IF(Table2[[#This Row],[Gender]]="women",1,0)</f>
        <v>1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f ca="1">IF(Table2[[#This Row],[Field of work]]="teaching",1,0)</f>
        <v>0</v>
      </c>
      <c r="AK60" s="1">
        <f ca="1">IF(Table2[[#This Row],[Field of work]]="health",1,0)</f>
        <v>0</v>
      </c>
      <c r="AL60" s="1">
        <f ca="1">IF(Table2[[#This Row],[Field of work]]="construction",1,0)</f>
        <v>0</v>
      </c>
      <c r="AM60" s="1">
        <f ca="1">IF(Table2[[#This Row],[Field of work]]="general work",1,0)</f>
        <v>1</v>
      </c>
      <c r="AN60" s="1">
        <f ca="1">IF(Table2[[#This Row],[Field of work]]="agriculture",1,0)</f>
        <v>0</v>
      </c>
      <c r="AO60" s="1">
        <f ca="1">IF(Table2[[#This Row],[Field of work]]="IT",1,0)</f>
        <v>0</v>
      </c>
      <c r="AP60" s="1"/>
      <c r="AQ60" s="1"/>
      <c r="AR60" s="1"/>
      <c r="AS60" s="1"/>
      <c r="AT60" s="1"/>
      <c r="AU60" s="1"/>
      <c r="AV60" s="1"/>
      <c r="AW60" s="1">
        <f ca="1">Table2[[#This Row],[Cars value]]/Table2[[#This Row],[Cars]]</f>
        <v>21204.545636442093</v>
      </c>
      <c r="AX60" s="1"/>
      <c r="AY60" s="1">
        <f ca="1">IF(Table2[[#This Row],[Value of debts of a person]]&gt;$AZ$4,1,0)</f>
        <v>1</v>
      </c>
      <c r="AZ60" s="1"/>
      <c r="BA60" s="1"/>
      <c r="BB60" s="9">
        <f ca="1">O60/Table2[[#This Row],[Value of house]]</f>
        <v>0.38891857155972265</v>
      </c>
      <c r="BC60" s="1">
        <f ca="1">IF(BB60&lt;$BD$4,1,0)</f>
        <v>0</v>
      </c>
      <c r="BD60" s="1"/>
      <c r="BE60" s="10"/>
      <c r="BF60">
        <f ca="1">IF(Table2[[#This Row],[Area]]="yukon",Table2[[#This Row],[Income]],0)</f>
        <v>0</v>
      </c>
    </row>
    <row r="61" spans="2:58" x14ac:dyDescent="0.3">
      <c r="B61">
        <f t="shared" ca="1" si="1"/>
        <v>1</v>
      </c>
      <c r="C61" t="str">
        <f t="shared" ca="1" si="2"/>
        <v>men</v>
      </c>
      <c r="D61">
        <f t="shared" ca="1" si="3"/>
        <v>28</v>
      </c>
      <c r="E61">
        <f t="shared" ca="1" si="4"/>
        <v>5</v>
      </c>
      <c r="F61" t="str">
        <f ca="1">VLOOKUP(E61,$AB$5:$AC$10,2)</f>
        <v>general work</v>
      </c>
      <c r="G61">
        <f t="shared" ca="1" si="5"/>
        <v>6</v>
      </c>
      <c r="H61" t="str">
        <f ca="1">VLOOKUP(G61,$AD$5:$AE$9,2)</f>
        <v>other</v>
      </c>
      <c r="I61">
        <f t="shared" ca="1" si="6"/>
        <v>3</v>
      </c>
      <c r="J61">
        <f t="shared" ca="1" si="0"/>
        <v>2</v>
      </c>
      <c r="K61">
        <f t="shared" ca="1" si="7"/>
        <v>29632</v>
      </c>
      <c r="L61">
        <f t="shared" ca="1" si="8"/>
        <v>13</v>
      </c>
      <c r="M61" t="str">
        <f ca="1">VLOOKUP(L61,$AF$5:$AG$17,2)</f>
        <v>Prince edward Island</v>
      </c>
      <c r="N61">
        <f t="shared" ca="1" si="18"/>
        <v>177792</v>
      </c>
      <c r="O61">
        <f t="shared" ca="1" si="10"/>
        <v>23838.874710234184</v>
      </c>
      <c r="P61">
        <f t="shared" ca="1" si="19"/>
        <v>19050.0624990539</v>
      </c>
      <c r="Q61">
        <f t="shared" ca="1" si="12"/>
        <v>17789</v>
      </c>
      <c r="R61">
        <f t="shared" ca="1" si="20"/>
        <v>10761.416774147905</v>
      </c>
      <c r="S61">
        <f t="shared" ca="1" si="21"/>
        <v>36732.553480473216</v>
      </c>
      <c r="T61">
        <f t="shared" ca="1" si="22"/>
        <v>238363.4281907074</v>
      </c>
      <c r="U61">
        <f t="shared" ca="1" si="23"/>
        <v>52389.291484382091</v>
      </c>
      <c r="V61">
        <f t="shared" ca="1" si="24"/>
        <v>185974.13670632531</v>
      </c>
      <c r="X61" s="7">
        <f ca="1">IF(Table2[[#This Row],[Gender]]="men",1,0)</f>
        <v>1</v>
      </c>
      <c r="Y61" s="1">
        <f ca="1">IF(Table2[[#This Row],[Gender]]="women",1,0)</f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f ca="1">IF(Table2[[#This Row],[Field of work]]="teaching",1,0)</f>
        <v>0</v>
      </c>
      <c r="AK61" s="1">
        <f ca="1">IF(Table2[[#This Row],[Field of work]]="health",1,0)</f>
        <v>0</v>
      </c>
      <c r="AL61" s="1">
        <f ca="1">IF(Table2[[#This Row],[Field of work]]="construction",1,0)</f>
        <v>0</v>
      </c>
      <c r="AM61" s="1">
        <f ca="1">IF(Table2[[#This Row],[Field of work]]="general work",1,0)</f>
        <v>1</v>
      </c>
      <c r="AN61" s="1">
        <f ca="1">IF(Table2[[#This Row],[Field of work]]="agriculture",1,0)</f>
        <v>0</v>
      </c>
      <c r="AO61" s="1">
        <f ca="1">IF(Table2[[#This Row],[Field of work]]="IT",1,0)</f>
        <v>0</v>
      </c>
      <c r="AP61" s="1"/>
      <c r="AQ61" s="1"/>
      <c r="AR61" s="1"/>
      <c r="AS61" s="1"/>
      <c r="AT61" s="1"/>
      <c r="AU61" s="1"/>
      <c r="AV61" s="1"/>
      <c r="AW61" s="1">
        <f ca="1">Table2[[#This Row],[Cars value]]/Table2[[#This Row],[Cars]]</f>
        <v>9525.03124952695</v>
      </c>
      <c r="AX61" s="1"/>
      <c r="AY61" s="1">
        <f ca="1">IF(Table2[[#This Row],[Value of debts of a person]]&gt;$AZ$4,1,0)</f>
        <v>0</v>
      </c>
      <c r="AZ61" s="1"/>
      <c r="BA61" s="1"/>
      <c r="BB61" s="9">
        <f ca="1">O61/Table2[[#This Row],[Value of house]]</f>
        <v>0.13408294360957851</v>
      </c>
      <c r="BC61" s="1">
        <f ca="1">IF(BB61&lt;$BD$4,1,0)</f>
        <v>1</v>
      </c>
      <c r="BD61" s="1"/>
      <c r="BE61" s="10"/>
      <c r="BF61">
        <f ca="1">IF(Table2[[#This Row],[Area]]="yukon",Table2[[#This Row],[Income]],0)</f>
        <v>0</v>
      </c>
    </row>
    <row r="62" spans="2:58" x14ac:dyDescent="0.3">
      <c r="B62">
        <f t="shared" ca="1" si="1"/>
        <v>2</v>
      </c>
      <c r="C62" t="str">
        <f t="shared" ca="1" si="2"/>
        <v>women</v>
      </c>
      <c r="D62">
        <f t="shared" ca="1" si="3"/>
        <v>39</v>
      </c>
      <c r="E62">
        <f t="shared" ca="1" si="4"/>
        <v>4</v>
      </c>
      <c r="F62" t="str">
        <f ca="1">VLOOKUP(E62,$AB$5:$AC$10,2)</f>
        <v>IT</v>
      </c>
      <c r="G62">
        <f t="shared" ca="1" si="5"/>
        <v>3</v>
      </c>
      <c r="H62" t="str">
        <f ca="1">VLOOKUP(G62,$AD$5:$AE$9,2)</f>
        <v>university</v>
      </c>
      <c r="I62">
        <f t="shared" ca="1" si="6"/>
        <v>1</v>
      </c>
      <c r="J62">
        <f t="shared" ca="1" si="0"/>
        <v>1</v>
      </c>
      <c r="K62">
        <f t="shared" ca="1" si="7"/>
        <v>32839</v>
      </c>
      <c r="L62">
        <f t="shared" ca="1" si="8"/>
        <v>7</v>
      </c>
      <c r="M62" t="str">
        <f ca="1">VLOOKUP(L62,$AF$5:$AG$17,2)</f>
        <v>Manitoba</v>
      </c>
      <c r="N62">
        <f t="shared" ca="1" si="18"/>
        <v>32839</v>
      </c>
      <c r="O62">
        <f t="shared" ca="1" si="10"/>
        <v>12693.181291464844</v>
      </c>
      <c r="P62">
        <f t="shared" ca="1" si="19"/>
        <v>1470.2302479849561</v>
      </c>
      <c r="Q62">
        <f t="shared" ca="1" si="12"/>
        <v>299</v>
      </c>
      <c r="R62">
        <f t="shared" ca="1" si="20"/>
        <v>12224.200597174004</v>
      </c>
      <c r="S62">
        <f t="shared" ca="1" si="21"/>
        <v>3452.7728156377789</v>
      </c>
      <c r="T62">
        <f t="shared" ca="1" si="22"/>
        <v>48984.954107102625</v>
      </c>
      <c r="U62">
        <f t="shared" ca="1" si="23"/>
        <v>25216.381888638847</v>
      </c>
      <c r="V62">
        <f t="shared" ca="1" si="24"/>
        <v>23768.572218463778</v>
      </c>
      <c r="X62" s="7">
        <f ca="1">IF(Table2[[#This Row],[Gender]]="men",1,0)</f>
        <v>0</v>
      </c>
      <c r="Y62" s="1">
        <f ca="1">IF(Table2[[#This Row],[Gender]]="women",1,0)</f>
        <v>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f ca="1">IF(Table2[[#This Row],[Field of work]]="teaching",1,0)</f>
        <v>0</v>
      </c>
      <c r="AK62" s="1">
        <f ca="1">IF(Table2[[#This Row],[Field of work]]="health",1,0)</f>
        <v>0</v>
      </c>
      <c r="AL62" s="1">
        <f ca="1">IF(Table2[[#This Row],[Field of work]]="construction",1,0)</f>
        <v>0</v>
      </c>
      <c r="AM62" s="1">
        <f ca="1">IF(Table2[[#This Row],[Field of work]]="general work",1,0)</f>
        <v>0</v>
      </c>
      <c r="AN62" s="1">
        <f ca="1">IF(Table2[[#This Row],[Field of work]]="agriculture",1,0)</f>
        <v>0</v>
      </c>
      <c r="AO62" s="1">
        <f ca="1">IF(Table2[[#This Row],[Field of work]]="IT",1,0)</f>
        <v>1</v>
      </c>
      <c r="AP62" s="1"/>
      <c r="AQ62" s="1"/>
      <c r="AR62" s="1"/>
      <c r="AS62" s="1"/>
      <c r="AT62" s="1"/>
      <c r="AU62" s="1"/>
      <c r="AV62" s="1"/>
      <c r="AW62" s="1">
        <f ca="1">Table2[[#This Row],[Cars value]]/Table2[[#This Row],[Cars]]</f>
        <v>1470.2302479849561</v>
      </c>
      <c r="AX62" s="1"/>
      <c r="AY62" s="1">
        <f ca="1">IF(Table2[[#This Row],[Value of debts of a person]]&gt;$AZ$4,1,0)</f>
        <v>0</v>
      </c>
      <c r="AZ62" s="1"/>
      <c r="BA62" s="1"/>
      <c r="BB62" s="9">
        <f ca="1">O62/Table2[[#This Row],[Value of house]]</f>
        <v>0.38652764370001658</v>
      </c>
      <c r="BC62" s="1">
        <f ca="1">IF(BB62&lt;$BD$4,1,0)</f>
        <v>0</v>
      </c>
      <c r="BD62" s="1"/>
      <c r="BE62" s="10"/>
      <c r="BF62">
        <f ca="1">IF(Table2[[#This Row],[Area]]="yukon",Table2[[#This Row],[Income]],0)</f>
        <v>0</v>
      </c>
    </row>
    <row r="63" spans="2:58" x14ac:dyDescent="0.3">
      <c r="B63">
        <f t="shared" ca="1" si="1"/>
        <v>2</v>
      </c>
      <c r="C63" t="str">
        <f t="shared" ca="1" si="2"/>
        <v>women</v>
      </c>
      <c r="D63">
        <f t="shared" ca="1" si="3"/>
        <v>38</v>
      </c>
      <c r="E63">
        <f t="shared" ca="1" si="4"/>
        <v>5</v>
      </c>
      <c r="F63" t="str">
        <f ca="1">VLOOKUP(E63,$AB$5:$AC$10,2)</f>
        <v>general work</v>
      </c>
      <c r="G63">
        <f t="shared" ca="1" si="5"/>
        <v>2</v>
      </c>
      <c r="H63" t="str">
        <f ca="1">VLOOKUP(G63,$AD$5:$AE$9,2)</f>
        <v>college</v>
      </c>
      <c r="I63">
        <f t="shared" ca="1" si="6"/>
        <v>3</v>
      </c>
      <c r="J63">
        <f t="shared" ca="1" si="0"/>
        <v>1</v>
      </c>
      <c r="K63">
        <f t="shared" ca="1" si="7"/>
        <v>50000</v>
      </c>
      <c r="L63">
        <f t="shared" ca="1" si="8"/>
        <v>11</v>
      </c>
      <c r="M63" t="str">
        <f ca="1">VLOOKUP(L63,$AF$5:$AG$17,2)</f>
        <v>New truncwick</v>
      </c>
      <c r="N63">
        <f t="shared" ca="1" si="18"/>
        <v>100000</v>
      </c>
      <c r="O63">
        <f t="shared" ca="1" si="10"/>
        <v>26336.771499224709</v>
      </c>
      <c r="P63">
        <f t="shared" ca="1" si="19"/>
        <v>29386.394303469438</v>
      </c>
      <c r="Q63">
        <f t="shared" ca="1" si="12"/>
        <v>1678</v>
      </c>
      <c r="R63">
        <f t="shared" ca="1" si="20"/>
        <v>24323.797455532829</v>
      </c>
      <c r="S63">
        <f t="shared" ca="1" si="21"/>
        <v>32155.14149884459</v>
      </c>
      <c r="T63">
        <f t="shared" ca="1" si="22"/>
        <v>158491.91299806931</v>
      </c>
      <c r="U63">
        <f t="shared" ca="1" si="23"/>
        <v>52338.568954757538</v>
      </c>
      <c r="V63">
        <f t="shared" ca="1" si="24"/>
        <v>106153.34404331178</v>
      </c>
      <c r="X63" s="7">
        <f ca="1">IF(Table2[[#This Row],[Gender]]="men",1,0)</f>
        <v>0</v>
      </c>
      <c r="Y63" s="1">
        <f ca="1">IF(Table2[[#This Row],[Gender]]="women",1,0)</f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>
        <f ca="1">IF(Table2[[#This Row],[Field of work]]="teaching",1,0)</f>
        <v>0</v>
      </c>
      <c r="AK63" s="1">
        <f ca="1">IF(Table2[[#This Row],[Field of work]]="health",1,0)</f>
        <v>0</v>
      </c>
      <c r="AL63" s="1">
        <f ca="1">IF(Table2[[#This Row],[Field of work]]="construction",1,0)</f>
        <v>0</v>
      </c>
      <c r="AM63" s="1">
        <f ca="1">IF(Table2[[#This Row],[Field of work]]="general work",1,0)</f>
        <v>1</v>
      </c>
      <c r="AN63" s="1">
        <f ca="1">IF(Table2[[#This Row],[Field of work]]="agriculture",1,0)</f>
        <v>0</v>
      </c>
      <c r="AO63" s="1">
        <f ca="1">IF(Table2[[#This Row],[Field of work]]="IT",1,0)</f>
        <v>0</v>
      </c>
      <c r="AP63" s="1"/>
      <c r="AQ63" s="1"/>
      <c r="AR63" s="1"/>
      <c r="AS63" s="1"/>
      <c r="AT63" s="1"/>
      <c r="AU63" s="1"/>
      <c r="AV63" s="1"/>
      <c r="AW63" s="1">
        <f ca="1">Table2[[#This Row],[Cars value]]/Table2[[#This Row],[Cars]]</f>
        <v>29386.394303469438</v>
      </c>
      <c r="AX63" s="1"/>
      <c r="AY63" s="1">
        <f ca="1">IF(Table2[[#This Row],[Value of debts of a person]]&gt;$AZ$4,1,0)</f>
        <v>0</v>
      </c>
      <c r="AZ63" s="1"/>
      <c r="BA63" s="1"/>
      <c r="BB63" s="9">
        <f ca="1">O63/Table2[[#This Row],[Value of house]]</f>
        <v>0.26336771499224709</v>
      </c>
      <c r="BC63" s="1">
        <f ca="1">IF(BB63&lt;$BD$4,1,0)</f>
        <v>1</v>
      </c>
      <c r="BD63" s="1"/>
      <c r="BE63" s="10"/>
      <c r="BF63">
        <f ca="1">IF(Table2[[#This Row],[Area]]="yukon",Table2[[#This Row],[Income]],0)</f>
        <v>0</v>
      </c>
    </row>
    <row r="64" spans="2:58" x14ac:dyDescent="0.3">
      <c r="B64">
        <f t="shared" ca="1" si="1"/>
        <v>2</v>
      </c>
      <c r="C64" t="str">
        <f t="shared" ca="1" si="2"/>
        <v>women</v>
      </c>
      <c r="D64">
        <f t="shared" ca="1" si="3"/>
        <v>28</v>
      </c>
      <c r="E64">
        <f t="shared" ca="1" si="4"/>
        <v>4</v>
      </c>
      <c r="F64" t="str">
        <f ca="1">VLOOKUP(E64,$AB$5:$AC$10,2)</f>
        <v>IT</v>
      </c>
      <c r="G64">
        <f t="shared" ca="1" si="5"/>
        <v>2</v>
      </c>
      <c r="H64" t="str">
        <f ca="1">VLOOKUP(G64,$AD$5:$AE$9,2)</f>
        <v>college</v>
      </c>
      <c r="I64">
        <f t="shared" ca="1" si="6"/>
        <v>2</v>
      </c>
      <c r="J64">
        <f t="shared" ca="1" si="0"/>
        <v>2</v>
      </c>
      <c r="K64">
        <f t="shared" ca="1" si="7"/>
        <v>34257</v>
      </c>
      <c r="L64">
        <f t="shared" ca="1" si="8"/>
        <v>4</v>
      </c>
      <c r="M64" t="str">
        <f ca="1">VLOOKUP(L64,$AF$5:$AG$17,2)</f>
        <v>Alberta</v>
      </c>
      <c r="N64">
        <f t="shared" ca="1" si="18"/>
        <v>137028</v>
      </c>
      <c r="O64">
        <f t="shared" ca="1" si="10"/>
        <v>11019.983739408823</v>
      </c>
      <c r="P64">
        <f t="shared" ca="1" si="19"/>
        <v>44846.526336413546</v>
      </c>
      <c r="Q64">
        <f t="shared" ca="1" si="12"/>
        <v>33491</v>
      </c>
      <c r="R64">
        <f t="shared" ca="1" si="20"/>
        <v>25927.869940401666</v>
      </c>
      <c r="S64">
        <f t="shared" ca="1" si="21"/>
        <v>41378.574174209622</v>
      </c>
      <c r="T64">
        <f t="shared" ca="1" si="22"/>
        <v>189426.55791361842</v>
      </c>
      <c r="U64">
        <f t="shared" ca="1" si="23"/>
        <v>70438.853679810491</v>
      </c>
      <c r="V64">
        <f t="shared" ca="1" si="24"/>
        <v>118987.70423380793</v>
      </c>
      <c r="X64" s="7">
        <f ca="1">IF(Table2[[#This Row],[Gender]]="men",1,0)</f>
        <v>0</v>
      </c>
      <c r="Y64" s="1">
        <f ca="1">IF(Table2[[#This Row],[Gender]]="women",1,0)</f>
        <v>1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>
        <f ca="1">IF(Table2[[#This Row],[Field of work]]="teaching",1,0)</f>
        <v>0</v>
      </c>
      <c r="AK64" s="1">
        <f ca="1">IF(Table2[[#This Row],[Field of work]]="health",1,0)</f>
        <v>0</v>
      </c>
      <c r="AL64" s="1">
        <f ca="1">IF(Table2[[#This Row],[Field of work]]="construction",1,0)</f>
        <v>0</v>
      </c>
      <c r="AM64" s="1">
        <f ca="1">IF(Table2[[#This Row],[Field of work]]="general work",1,0)</f>
        <v>0</v>
      </c>
      <c r="AN64" s="1">
        <f ca="1">IF(Table2[[#This Row],[Field of work]]="agriculture",1,0)</f>
        <v>0</v>
      </c>
      <c r="AO64" s="1">
        <f ca="1">IF(Table2[[#This Row],[Field of work]]="IT",1,0)</f>
        <v>1</v>
      </c>
      <c r="AP64" s="1"/>
      <c r="AQ64" s="1"/>
      <c r="AR64" s="1"/>
      <c r="AS64" s="1"/>
      <c r="AT64" s="1"/>
      <c r="AU64" s="1"/>
      <c r="AV64" s="1"/>
      <c r="AW64" s="1">
        <f ca="1">Table2[[#This Row],[Cars value]]/Table2[[#This Row],[Cars]]</f>
        <v>22423.263168206773</v>
      </c>
      <c r="AX64" s="1"/>
      <c r="AY64" s="1">
        <f ca="1">IF(Table2[[#This Row],[Value of debts of a person]]&gt;$AZ$4,1,0)</f>
        <v>0</v>
      </c>
      <c r="AZ64" s="1"/>
      <c r="BA64" s="1"/>
      <c r="BB64" s="9">
        <f ca="1">O64/Table2[[#This Row],[Value of house]]</f>
        <v>8.0421401023212935E-2</v>
      </c>
      <c r="BC64" s="1">
        <f ca="1">IF(BB64&lt;$BD$4,1,0)</f>
        <v>1</v>
      </c>
      <c r="BD64" s="1"/>
      <c r="BE64" s="10"/>
      <c r="BF64">
        <f ca="1">IF(Table2[[#This Row],[Area]]="yukon",Table2[[#This Row],[Income]],0)</f>
        <v>0</v>
      </c>
    </row>
    <row r="65" spans="2:58" x14ac:dyDescent="0.3">
      <c r="B65">
        <f t="shared" ca="1" si="1"/>
        <v>2</v>
      </c>
      <c r="C65" t="str">
        <f t="shared" ca="1" si="2"/>
        <v>women</v>
      </c>
      <c r="D65">
        <f t="shared" ca="1" si="3"/>
        <v>40</v>
      </c>
      <c r="E65">
        <f t="shared" ca="1" si="4"/>
        <v>6</v>
      </c>
      <c r="F65" t="str">
        <f ca="1">VLOOKUP(E65,$AB$5:$AC$10,2)</f>
        <v>agriculture</v>
      </c>
      <c r="G65">
        <f t="shared" ca="1" si="5"/>
        <v>3</v>
      </c>
      <c r="H65" t="str">
        <f ca="1">VLOOKUP(G65,$AD$5:$AE$9,2)</f>
        <v>university</v>
      </c>
      <c r="I65">
        <f t="shared" ca="1" si="6"/>
        <v>3</v>
      </c>
      <c r="J65">
        <f t="shared" ca="1" si="0"/>
        <v>1</v>
      </c>
      <c r="K65">
        <f t="shared" ca="1" si="7"/>
        <v>31092</v>
      </c>
      <c r="L65">
        <f t="shared" ca="1" si="8"/>
        <v>4</v>
      </c>
      <c r="M65" t="str">
        <f ca="1">VLOOKUP(L65,$AF$5:$AG$17,2)</f>
        <v>Alberta</v>
      </c>
      <c r="N65">
        <f t="shared" ca="1" si="18"/>
        <v>93276</v>
      </c>
      <c r="O65">
        <f t="shared" ca="1" si="10"/>
        <v>72878.28334911188</v>
      </c>
      <c r="P65">
        <f t="shared" ca="1" si="19"/>
        <v>4331.4179150352202</v>
      </c>
      <c r="Q65">
        <f t="shared" ca="1" si="12"/>
        <v>289</v>
      </c>
      <c r="R65">
        <f t="shared" ca="1" si="20"/>
        <v>12796.095225148511</v>
      </c>
      <c r="S65">
        <f t="shared" ca="1" si="21"/>
        <v>26745.064456489603</v>
      </c>
      <c r="T65">
        <f t="shared" ca="1" si="22"/>
        <v>192899.34780560149</v>
      </c>
      <c r="U65">
        <f t="shared" ca="1" si="23"/>
        <v>85963.378574260394</v>
      </c>
      <c r="V65">
        <f t="shared" ca="1" si="24"/>
        <v>106935.96923134109</v>
      </c>
      <c r="X65" s="7">
        <f ca="1">IF(Table2[[#This Row],[Gender]]="men",1,0)</f>
        <v>0</v>
      </c>
      <c r="Y65" s="1">
        <f ca="1">IF(Table2[[#This Row],[Gender]]="women",1,0)</f>
        <v>1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>
        <f ca="1">IF(Table2[[#This Row],[Field of work]]="teaching",1,0)</f>
        <v>0</v>
      </c>
      <c r="AK65" s="1">
        <f ca="1">IF(Table2[[#This Row],[Field of work]]="health",1,0)</f>
        <v>0</v>
      </c>
      <c r="AL65" s="1">
        <f ca="1">IF(Table2[[#This Row],[Field of work]]="construction",1,0)</f>
        <v>0</v>
      </c>
      <c r="AM65" s="1">
        <f ca="1">IF(Table2[[#This Row],[Field of work]]="general work",1,0)</f>
        <v>0</v>
      </c>
      <c r="AN65" s="1">
        <f ca="1">IF(Table2[[#This Row],[Field of work]]="agriculture",1,0)</f>
        <v>1</v>
      </c>
      <c r="AO65" s="1">
        <f ca="1">IF(Table2[[#This Row],[Field of work]]="IT",1,0)</f>
        <v>0</v>
      </c>
      <c r="AP65" s="1"/>
      <c r="AQ65" s="1"/>
      <c r="AR65" s="1"/>
      <c r="AS65" s="1"/>
      <c r="AT65" s="1"/>
      <c r="AU65" s="1"/>
      <c r="AV65" s="1"/>
      <c r="AW65" s="1">
        <f ca="1">Table2[[#This Row],[Cars value]]/Table2[[#This Row],[Cars]]</f>
        <v>4331.4179150352202</v>
      </c>
      <c r="AX65" s="1"/>
      <c r="AY65" s="1">
        <f ca="1">IF(Table2[[#This Row],[Value of debts of a person]]&gt;$AZ$4,1,0)</f>
        <v>0</v>
      </c>
      <c r="AZ65" s="1"/>
      <c r="BA65" s="1"/>
      <c r="BB65" s="9">
        <f ca="1">O65/Table2[[#This Row],[Value of house]]</f>
        <v>0.78131870308666629</v>
      </c>
      <c r="BC65" s="1">
        <f ca="1">IF(BB65&lt;$BD$4,1,0)</f>
        <v>0</v>
      </c>
      <c r="BD65" s="1"/>
      <c r="BE65" s="10"/>
      <c r="BF65">
        <f ca="1">IF(Table2[[#This Row],[Area]]="yukon",Table2[[#This Row],[Income]],0)</f>
        <v>0</v>
      </c>
    </row>
    <row r="66" spans="2:58" x14ac:dyDescent="0.3">
      <c r="B66">
        <f t="shared" ca="1" si="1"/>
        <v>2</v>
      </c>
      <c r="C66" t="str">
        <f t="shared" ca="1" si="2"/>
        <v>women</v>
      </c>
      <c r="D66">
        <f t="shared" ca="1" si="3"/>
        <v>42</v>
      </c>
      <c r="E66">
        <f t="shared" ca="1" si="4"/>
        <v>6</v>
      </c>
      <c r="F66" t="str">
        <f ca="1">VLOOKUP(E66,$AB$5:$AC$10,2)</f>
        <v>agriculture</v>
      </c>
      <c r="G66">
        <f t="shared" ca="1" si="5"/>
        <v>4</v>
      </c>
      <c r="H66" t="str">
        <f ca="1">VLOOKUP(G66,$AD$5:$AE$9,2)</f>
        <v>technical</v>
      </c>
      <c r="I66">
        <f t="shared" ca="1" si="6"/>
        <v>3</v>
      </c>
      <c r="J66">
        <f t="shared" ca="1" si="0"/>
        <v>2</v>
      </c>
      <c r="K66">
        <f t="shared" ca="1" si="7"/>
        <v>55988</v>
      </c>
      <c r="L66">
        <f t="shared" ca="1" si="8"/>
        <v>6</v>
      </c>
      <c r="M66" t="str">
        <f ca="1">VLOOKUP(L66,$AF$5:$AG$17,2)</f>
        <v>Saskanchewan</v>
      </c>
      <c r="N66">
        <f t="shared" ca="1" si="18"/>
        <v>335928</v>
      </c>
      <c r="O66">
        <f t="shared" ca="1" si="10"/>
        <v>154467.26514168971</v>
      </c>
      <c r="P66">
        <f t="shared" ca="1" si="19"/>
        <v>100988.41759701882</v>
      </c>
      <c r="Q66">
        <f t="shared" ca="1" si="12"/>
        <v>8150</v>
      </c>
      <c r="R66">
        <f t="shared" ca="1" si="20"/>
        <v>35346.844798912796</v>
      </c>
      <c r="S66">
        <f t="shared" ca="1" si="21"/>
        <v>71726.072470198516</v>
      </c>
      <c r="T66">
        <f t="shared" ca="1" si="22"/>
        <v>562121.33761188819</v>
      </c>
      <c r="U66">
        <f t="shared" ca="1" si="23"/>
        <v>197964.1099406025</v>
      </c>
      <c r="V66">
        <f t="shared" ca="1" si="24"/>
        <v>364157.22767128568</v>
      </c>
      <c r="X66" s="7">
        <f ca="1">IF(Table2[[#This Row],[Gender]]="men",1,0)</f>
        <v>0</v>
      </c>
      <c r="Y66" s="1">
        <f ca="1">IF(Table2[[#This Row],[Gender]]="women",1,0)</f>
        <v>1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>
        <f ca="1">IF(Table2[[#This Row],[Field of work]]="teaching",1,0)</f>
        <v>0</v>
      </c>
      <c r="AK66" s="1">
        <f ca="1">IF(Table2[[#This Row],[Field of work]]="health",1,0)</f>
        <v>0</v>
      </c>
      <c r="AL66" s="1">
        <f ca="1">IF(Table2[[#This Row],[Field of work]]="construction",1,0)</f>
        <v>0</v>
      </c>
      <c r="AM66" s="1">
        <f ca="1">IF(Table2[[#This Row],[Field of work]]="general work",1,0)</f>
        <v>0</v>
      </c>
      <c r="AN66" s="1">
        <f ca="1">IF(Table2[[#This Row],[Field of work]]="agriculture",1,0)</f>
        <v>1</v>
      </c>
      <c r="AO66" s="1">
        <f ca="1">IF(Table2[[#This Row],[Field of work]]="IT",1,0)</f>
        <v>0</v>
      </c>
      <c r="AP66" s="1"/>
      <c r="AQ66" s="1"/>
      <c r="AR66" s="1"/>
      <c r="AS66" s="1"/>
      <c r="AT66" s="1"/>
      <c r="AU66" s="1"/>
      <c r="AV66" s="1"/>
      <c r="AW66" s="1">
        <f ca="1">Table2[[#This Row],[Cars value]]/Table2[[#This Row],[Cars]]</f>
        <v>50494.208798509411</v>
      </c>
      <c r="AX66" s="1"/>
      <c r="AY66" s="1">
        <f ca="1">IF(Table2[[#This Row],[Value of debts of a person]]&gt;$AZ$4,1,0)</f>
        <v>1</v>
      </c>
      <c r="AZ66" s="1"/>
      <c r="BA66" s="1"/>
      <c r="BB66" s="9">
        <f ca="1">O66/Table2[[#This Row],[Value of house]]</f>
        <v>0.45982253679862861</v>
      </c>
      <c r="BC66" s="1">
        <f ca="1">IF(BB66&lt;$BD$4,1,0)</f>
        <v>0</v>
      </c>
      <c r="BD66" s="1"/>
      <c r="BE66" s="10"/>
      <c r="BF66">
        <f ca="1">IF(Table2[[#This Row],[Area]]="yukon",Table2[[#This Row],[Income]],0)</f>
        <v>0</v>
      </c>
    </row>
    <row r="67" spans="2:58" x14ac:dyDescent="0.3">
      <c r="B67">
        <f t="shared" ca="1" si="1"/>
        <v>1</v>
      </c>
      <c r="C67" t="str">
        <f t="shared" ca="1" si="2"/>
        <v>men</v>
      </c>
      <c r="D67">
        <f t="shared" ca="1" si="3"/>
        <v>30</v>
      </c>
      <c r="E67">
        <f t="shared" ca="1" si="4"/>
        <v>2</v>
      </c>
      <c r="F67" t="str">
        <f ca="1">VLOOKUP(E67,$AB$5:$AC$10,2)</f>
        <v>construction</v>
      </c>
      <c r="G67">
        <f t="shared" ca="1" si="5"/>
        <v>6</v>
      </c>
      <c r="H67" t="str">
        <f ca="1">VLOOKUP(G67,$AD$5:$AE$9,2)</f>
        <v>other</v>
      </c>
      <c r="I67">
        <f t="shared" ca="1" si="6"/>
        <v>0</v>
      </c>
      <c r="J67">
        <f t="shared" ca="1" si="0"/>
        <v>1</v>
      </c>
      <c r="K67">
        <f t="shared" ca="1" si="7"/>
        <v>77304</v>
      </c>
      <c r="L67">
        <f t="shared" ca="1" si="8"/>
        <v>8</v>
      </c>
      <c r="M67" t="str">
        <f ca="1">VLOOKUP(L67,$AF$5:$AG$17,2)</f>
        <v>Ontario</v>
      </c>
      <c r="N67">
        <f t="shared" ca="1" si="18"/>
        <v>154608</v>
      </c>
      <c r="O67">
        <f t="shared" ca="1" si="10"/>
        <v>25439.845324574617</v>
      </c>
      <c r="P67">
        <f t="shared" ca="1" si="19"/>
        <v>12561.203755713039</v>
      </c>
      <c r="Q67">
        <f t="shared" ca="1" si="12"/>
        <v>9007</v>
      </c>
      <c r="R67">
        <f t="shared" ca="1" si="20"/>
        <v>66855.233018737577</v>
      </c>
      <c r="S67">
        <f t="shared" ca="1" si="21"/>
        <v>24706.13479800383</v>
      </c>
      <c r="T67">
        <f t="shared" ca="1" si="22"/>
        <v>204753.98012257845</v>
      </c>
      <c r="U67">
        <f t="shared" ca="1" si="23"/>
        <v>101302.0783433122</v>
      </c>
      <c r="V67">
        <f t="shared" ca="1" si="24"/>
        <v>103451.90177926625</v>
      </c>
      <c r="X67" s="7">
        <f ca="1">IF(Table2[[#This Row],[Gender]]="men",1,0)</f>
        <v>1</v>
      </c>
      <c r="Y67" s="1">
        <f ca="1">IF(Table2[[#This Row],[Gender]]="women",1,0)</f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>
        <f ca="1">IF(Table2[[#This Row],[Field of work]]="teaching",1,0)</f>
        <v>0</v>
      </c>
      <c r="AK67" s="1">
        <f ca="1">IF(Table2[[#This Row],[Field of work]]="health",1,0)</f>
        <v>0</v>
      </c>
      <c r="AL67" s="1">
        <f ca="1">IF(Table2[[#This Row],[Field of work]]="construction",1,0)</f>
        <v>1</v>
      </c>
      <c r="AM67" s="1">
        <f ca="1">IF(Table2[[#This Row],[Field of work]]="general work",1,0)</f>
        <v>0</v>
      </c>
      <c r="AN67" s="1">
        <f ca="1">IF(Table2[[#This Row],[Field of work]]="agriculture",1,0)</f>
        <v>0</v>
      </c>
      <c r="AO67" s="1">
        <f ca="1">IF(Table2[[#This Row],[Field of work]]="IT",1,0)</f>
        <v>0</v>
      </c>
      <c r="AP67" s="1"/>
      <c r="AQ67" s="1"/>
      <c r="AR67" s="1"/>
      <c r="AS67" s="1"/>
      <c r="AT67" s="1"/>
      <c r="AU67" s="1"/>
      <c r="AV67" s="1"/>
      <c r="AW67" s="1">
        <f ca="1">Table2[[#This Row],[Cars value]]/Table2[[#This Row],[Cars]]</f>
        <v>12561.203755713039</v>
      </c>
      <c r="AX67" s="1"/>
      <c r="AY67" s="1">
        <f ca="1">IF(Table2[[#This Row],[Value of debts of a person]]&gt;$AZ$4,1,0)</f>
        <v>1</v>
      </c>
      <c r="AZ67" s="1"/>
      <c r="BA67" s="1"/>
      <c r="BB67" s="9">
        <f ca="1">O67/Table2[[#This Row],[Value of house]]</f>
        <v>0.16454417187063164</v>
      </c>
      <c r="BC67" s="1">
        <f ca="1">IF(BB67&lt;$BD$4,1,0)</f>
        <v>1</v>
      </c>
      <c r="BD67" s="1"/>
      <c r="BE67" s="10"/>
      <c r="BF67">
        <f ca="1">IF(Table2[[#This Row],[Area]]="yukon",Table2[[#This Row],[Income]],0)</f>
        <v>0</v>
      </c>
    </row>
    <row r="68" spans="2:58" x14ac:dyDescent="0.3">
      <c r="B68">
        <f t="shared" ca="1" si="1"/>
        <v>1</v>
      </c>
      <c r="C68" t="str">
        <f t="shared" ca="1" si="2"/>
        <v>men</v>
      </c>
      <c r="D68">
        <f t="shared" ca="1" si="3"/>
        <v>32</v>
      </c>
      <c r="E68">
        <f t="shared" ca="1" si="4"/>
        <v>3</v>
      </c>
      <c r="F68" t="str">
        <f ca="1">VLOOKUP(E68,$AB$5:$AC$10,2)</f>
        <v>teaching</v>
      </c>
      <c r="G68">
        <f t="shared" ca="1" si="5"/>
        <v>1</v>
      </c>
      <c r="H68" t="str">
        <f ca="1">VLOOKUP(G68,$AD$5:$AE$9,2)</f>
        <v>High School</v>
      </c>
      <c r="I68">
        <f t="shared" ca="1" si="6"/>
        <v>1</v>
      </c>
      <c r="J68">
        <f t="shared" ca="1" si="0"/>
        <v>2</v>
      </c>
      <c r="K68">
        <f t="shared" ca="1" si="7"/>
        <v>27549</v>
      </c>
      <c r="L68">
        <f t="shared" ca="1" si="8"/>
        <v>7</v>
      </c>
      <c r="M68" t="str">
        <f ca="1">VLOOKUP(L68,$AF$5:$AG$17,2)</f>
        <v>Manitoba</v>
      </c>
      <c r="N68">
        <f t="shared" ca="1" si="18"/>
        <v>27549</v>
      </c>
      <c r="O68">
        <f t="shared" ca="1" si="10"/>
        <v>5002.8603324005589</v>
      </c>
      <c r="P68">
        <f t="shared" ca="1" si="19"/>
        <v>39750.525429668851</v>
      </c>
      <c r="Q68">
        <f t="shared" ca="1" si="12"/>
        <v>1790</v>
      </c>
      <c r="R68">
        <f t="shared" ca="1" si="20"/>
        <v>24890.24554655005</v>
      </c>
      <c r="S68">
        <f t="shared" ca="1" si="21"/>
        <v>23170.043322749363</v>
      </c>
      <c r="T68">
        <f t="shared" ca="1" si="22"/>
        <v>55721.903655149923</v>
      </c>
      <c r="U68">
        <f t="shared" ca="1" si="23"/>
        <v>31683.10587895061</v>
      </c>
      <c r="V68">
        <f t="shared" ca="1" si="24"/>
        <v>24038.797776199313</v>
      </c>
      <c r="X68" s="7">
        <f ca="1">IF(Table2[[#This Row],[Gender]]="men",1,0)</f>
        <v>1</v>
      </c>
      <c r="Y68" s="1">
        <f ca="1">IF(Table2[[#This Row],[Gender]]="women",1,0)</f>
        <v>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>
        <f ca="1">IF(Table2[[#This Row],[Field of work]]="teaching",1,0)</f>
        <v>1</v>
      </c>
      <c r="AK68" s="1">
        <f ca="1">IF(Table2[[#This Row],[Field of work]]="health",1,0)</f>
        <v>0</v>
      </c>
      <c r="AL68" s="1">
        <f ca="1">IF(Table2[[#This Row],[Field of work]]="construction",1,0)</f>
        <v>0</v>
      </c>
      <c r="AM68" s="1">
        <f ca="1">IF(Table2[[#This Row],[Field of work]]="general work",1,0)</f>
        <v>0</v>
      </c>
      <c r="AN68" s="1">
        <f ca="1">IF(Table2[[#This Row],[Field of work]]="agriculture",1,0)</f>
        <v>0</v>
      </c>
      <c r="AO68" s="1">
        <f ca="1">IF(Table2[[#This Row],[Field of work]]="IT",1,0)</f>
        <v>0</v>
      </c>
      <c r="AP68" s="1"/>
      <c r="AQ68" s="1"/>
      <c r="AR68" s="1"/>
      <c r="AS68" s="1"/>
      <c r="AT68" s="1"/>
      <c r="AU68" s="1"/>
      <c r="AV68" s="1"/>
      <c r="AW68" s="1">
        <f ca="1">Table2[[#This Row],[Cars value]]/Table2[[#This Row],[Cars]]</f>
        <v>19875.262714834425</v>
      </c>
      <c r="AX68" s="1"/>
      <c r="AY68" s="1">
        <f ca="1">IF(Table2[[#This Row],[Value of debts of a person]]&gt;$AZ$4,1,0)</f>
        <v>0</v>
      </c>
      <c r="AZ68" s="1"/>
      <c r="BA68" s="1"/>
      <c r="BB68" s="9">
        <f ca="1">O68/Table2[[#This Row],[Value of house]]</f>
        <v>0.18159861818579837</v>
      </c>
      <c r="BC68" s="1">
        <f ca="1">IF(BB68&lt;$BD$4,1,0)</f>
        <v>1</v>
      </c>
      <c r="BD68" s="1"/>
      <c r="BE68" s="10"/>
      <c r="BF68">
        <f ca="1">IF(Table2[[#This Row],[Area]]="yukon",Table2[[#This Row],[Income]],0)</f>
        <v>0</v>
      </c>
    </row>
    <row r="69" spans="2:58" x14ac:dyDescent="0.3">
      <c r="B69">
        <f t="shared" ca="1" si="1"/>
        <v>1</v>
      </c>
      <c r="C69" t="str">
        <f t="shared" ca="1" si="2"/>
        <v>men</v>
      </c>
      <c r="D69">
        <f t="shared" ca="1" si="3"/>
        <v>31</v>
      </c>
      <c r="E69">
        <f t="shared" ca="1" si="4"/>
        <v>4</v>
      </c>
      <c r="F69" t="str">
        <f ca="1">VLOOKUP(E69,$AB$5:$AC$10,2)</f>
        <v>IT</v>
      </c>
      <c r="G69">
        <f t="shared" ca="1" si="5"/>
        <v>6</v>
      </c>
      <c r="H69" t="str">
        <f ca="1">VLOOKUP(G69,$AD$5:$AE$9,2)</f>
        <v>other</v>
      </c>
      <c r="I69">
        <f t="shared" ca="1" si="6"/>
        <v>2</v>
      </c>
      <c r="J69">
        <f t="shared" ref="J69:J132" ca="1" si="25">RANDBETWEEN(1,2)</f>
        <v>2</v>
      </c>
      <c r="K69">
        <f t="shared" ca="1" si="7"/>
        <v>47478</v>
      </c>
      <c r="L69">
        <f t="shared" ca="1" si="8"/>
        <v>10</v>
      </c>
      <c r="M69" t="str">
        <f ca="1">VLOOKUP(L69,$AF$5:$AG$17,2)</f>
        <v>Newfounland</v>
      </c>
      <c r="N69">
        <f t="shared" ca="1" si="18"/>
        <v>237390</v>
      </c>
      <c r="O69">
        <f t="shared" ca="1" si="10"/>
        <v>93633.555113457624</v>
      </c>
      <c r="P69">
        <f t="shared" ca="1" si="19"/>
        <v>39060.848482137269</v>
      </c>
      <c r="Q69">
        <f t="shared" ca="1" si="12"/>
        <v>9383</v>
      </c>
      <c r="R69">
        <f t="shared" ca="1" si="20"/>
        <v>33505.879876848281</v>
      </c>
      <c r="S69">
        <f t="shared" ca="1" si="21"/>
        <v>31035.201271282225</v>
      </c>
      <c r="T69">
        <f t="shared" ca="1" si="22"/>
        <v>362058.75638473983</v>
      </c>
      <c r="U69">
        <f t="shared" ca="1" si="23"/>
        <v>136522.43499030592</v>
      </c>
      <c r="V69">
        <f t="shared" ca="1" si="24"/>
        <v>225536.32139443391</v>
      </c>
      <c r="X69" s="7">
        <f ca="1">IF(Table2[[#This Row],[Gender]]="men",1,0)</f>
        <v>1</v>
      </c>
      <c r="Y69" s="1">
        <f ca="1">IF(Table2[[#This Row],[Gender]]="women",1,0)</f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>
        <f ca="1">IF(Table2[[#This Row],[Field of work]]="teaching",1,0)</f>
        <v>0</v>
      </c>
      <c r="AK69" s="1">
        <f ca="1">IF(Table2[[#This Row],[Field of work]]="health",1,0)</f>
        <v>0</v>
      </c>
      <c r="AL69" s="1">
        <f ca="1">IF(Table2[[#This Row],[Field of work]]="construction",1,0)</f>
        <v>0</v>
      </c>
      <c r="AM69" s="1">
        <f ca="1">IF(Table2[[#This Row],[Field of work]]="general work",1,0)</f>
        <v>0</v>
      </c>
      <c r="AN69" s="1">
        <f ca="1">IF(Table2[[#This Row],[Field of work]]="agriculture",1,0)</f>
        <v>0</v>
      </c>
      <c r="AO69" s="1">
        <f ca="1">IF(Table2[[#This Row],[Field of work]]="IT",1,0)</f>
        <v>1</v>
      </c>
      <c r="AP69" s="1"/>
      <c r="AQ69" s="1"/>
      <c r="AR69" s="1"/>
      <c r="AS69" s="1"/>
      <c r="AT69" s="1"/>
      <c r="AU69" s="1"/>
      <c r="AV69" s="1"/>
      <c r="AW69" s="1">
        <f ca="1">Table2[[#This Row],[Cars value]]/Table2[[#This Row],[Cars]]</f>
        <v>19530.424241068635</v>
      </c>
      <c r="AX69" s="1"/>
      <c r="AY69" s="1">
        <f ca="1">IF(Table2[[#This Row],[Value of debts of a person]]&gt;$AZ$4,1,0)</f>
        <v>1</v>
      </c>
      <c r="AZ69" s="1"/>
      <c r="BA69" s="1"/>
      <c r="BB69" s="9">
        <f ca="1">O69/Table2[[#This Row],[Value of house]]</f>
        <v>0.39442923085832438</v>
      </c>
      <c r="BC69" s="1">
        <f ca="1">IF(BB69&lt;$BD$4,1,0)</f>
        <v>0</v>
      </c>
      <c r="BD69" s="1"/>
      <c r="BE69" s="10"/>
      <c r="BF69">
        <f ca="1">IF(Table2[[#This Row],[Area]]="yukon",Table2[[#This Row],[Income]],0)</f>
        <v>0</v>
      </c>
    </row>
    <row r="70" spans="2:58" x14ac:dyDescent="0.3">
      <c r="B70">
        <f t="shared" ref="B70:B133" ca="1" si="26">RANDBETWEEN(1,2)</f>
        <v>1</v>
      </c>
      <c r="C70" t="str">
        <f t="shared" ref="C70:C133" ca="1" si="27">IF(B70=1,"men","women")</f>
        <v>men</v>
      </c>
      <c r="D70">
        <f t="shared" ref="D70:D133" ca="1" si="28">RANDBETWEEN(25,45)</f>
        <v>31</v>
      </c>
      <c r="E70">
        <f t="shared" ref="E70:E133" ca="1" si="29">RANDBETWEEN(1,6)</f>
        <v>6</v>
      </c>
      <c r="F70" t="str">
        <f ca="1">VLOOKUP(E70,$AB$5:$AC$10,2)</f>
        <v>agriculture</v>
      </c>
      <c r="G70">
        <f t="shared" ref="G70:G133" ca="1" si="30">RANDBETWEEN(1,6)</f>
        <v>6</v>
      </c>
      <c r="H70" t="str">
        <f ca="1">VLOOKUP(G70,$AD$5:$AE$9,2)</f>
        <v>other</v>
      </c>
      <c r="I70">
        <f t="shared" ref="I70:I133" ca="1" si="31">RANDBETWEEN(0,4)</f>
        <v>3</v>
      </c>
      <c r="J70">
        <f t="shared" ca="1" si="25"/>
        <v>1</v>
      </c>
      <c r="K70">
        <f t="shared" ref="K70:K133" ca="1" si="32">RANDBETWEEN(25000,90000)</f>
        <v>57072</v>
      </c>
      <c r="L70">
        <f t="shared" ref="L70:L133" ca="1" si="33">RANDBETWEEN(1,13)</f>
        <v>2</v>
      </c>
      <c r="M70" t="str">
        <f ca="1">VLOOKUP(L70,$AF$5:$AG$17,2)</f>
        <v>BC</v>
      </c>
      <c r="N70">
        <f t="shared" ca="1" si="18"/>
        <v>342432</v>
      </c>
      <c r="O70">
        <f t="shared" ref="O70:O133" ca="1" si="34">RAND()*N70</f>
        <v>127428.29621214326</v>
      </c>
      <c r="P70">
        <f t="shared" ca="1" si="19"/>
        <v>49986.674101583056</v>
      </c>
      <c r="Q70">
        <f t="shared" ref="Q70:Q133" ca="1" si="35">RANDBETWEEN(0,P70)</f>
        <v>24784</v>
      </c>
      <c r="R70">
        <f t="shared" ca="1" si="20"/>
        <v>46029.792432240472</v>
      </c>
      <c r="S70">
        <f t="shared" ca="1" si="21"/>
        <v>22722.160990134336</v>
      </c>
      <c r="T70">
        <f t="shared" ca="1" si="22"/>
        <v>492582.45720227761</v>
      </c>
      <c r="U70">
        <f t="shared" ca="1" si="23"/>
        <v>198242.08864438374</v>
      </c>
      <c r="V70">
        <f t="shared" ca="1" si="24"/>
        <v>294340.3685578939</v>
      </c>
      <c r="X70" s="7">
        <f ca="1">IF(Table2[[#This Row],[Gender]]="men",1,0)</f>
        <v>1</v>
      </c>
      <c r="Y70" s="1">
        <f ca="1">IF(Table2[[#This Row],[Gender]]="women",1,0)</f>
        <v>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>
        <f ca="1">IF(Table2[[#This Row],[Field of work]]="teaching",1,0)</f>
        <v>0</v>
      </c>
      <c r="AK70" s="1">
        <f ca="1">IF(Table2[[#This Row],[Field of work]]="health",1,0)</f>
        <v>0</v>
      </c>
      <c r="AL70" s="1">
        <f ca="1">IF(Table2[[#This Row],[Field of work]]="construction",1,0)</f>
        <v>0</v>
      </c>
      <c r="AM70" s="1">
        <f ca="1">IF(Table2[[#This Row],[Field of work]]="general work",1,0)</f>
        <v>0</v>
      </c>
      <c r="AN70" s="1">
        <f ca="1">IF(Table2[[#This Row],[Field of work]]="agriculture",1,0)</f>
        <v>1</v>
      </c>
      <c r="AO70" s="1">
        <f ca="1">IF(Table2[[#This Row],[Field of work]]="IT",1,0)</f>
        <v>0</v>
      </c>
      <c r="AP70" s="1"/>
      <c r="AQ70" s="1"/>
      <c r="AR70" s="1"/>
      <c r="AS70" s="1"/>
      <c r="AT70" s="1"/>
      <c r="AU70" s="1"/>
      <c r="AV70" s="1"/>
      <c r="AW70" s="1">
        <f ca="1">Table2[[#This Row],[Cars value]]/Table2[[#This Row],[Cars]]</f>
        <v>49986.674101583056</v>
      </c>
      <c r="AX70" s="1"/>
      <c r="AY70" s="1">
        <f ca="1">IF(Table2[[#This Row],[Value of debts of a person]]&gt;$AZ$4,1,0)</f>
        <v>1</v>
      </c>
      <c r="AZ70" s="1"/>
      <c r="BA70" s="1"/>
      <c r="BB70" s="9">
        <f ca="1">O70/Table2[[#This Row],[Value of house]]</f>
        <v>0.37212730180632436</v>
      </c>
      <c r="BC70" s="1">
        <f ca="1">IF(BB70&lt;$BD$4,1,0)</f>
        <v>0</v>
      </c>
      <c r="BD70" s="1"/>
      <c r="BE70" s="10"/>
      <c r="BF70">
        <f ca="1">IF(Table2[[#This Row],[Area]]="yukon",Table2[[#This Row],[Income]],0)</f>
        <v>0</v>
      </c>
    </row>
    <row r="71" spans="2:58" x14ac:dyDescent="0.3">
      <c r="B71">
        <f t="shared" ca="1" si="26"/>
        <v>1</v>
      </c>
      <c r="C71" t="str">
        <f t="shared" ca="1" si="27"/>
        <v>men</v>
      </c>
      <c r="D71">
        <f t="shared" ca="1" si="28"/>
        <v>40</v>
      </c>
      <c r="E71">
        <f t="shared" ca="1" si="29"/>
        <v>3</v>
      </c>
      <c r="F71" t="str">
        <f ca="1">VLOOKUP(E71,$AB$5:$AC$10,2)</f>
        <v>teaching</v>
      </c>
      <c r="G71">
        <f t="shared" ca="1" si="30"/>
        <v>1</v>
      </c>
      <c r="H71" t="str">
        <f ca="1">VLOOKUP(G71,$AD$5:$AE$9,2)</f>
        <v>High School</v>
      </c>
      <c r="I71">
        <f t="shared" ca="1" si="31"/>
        <v>0</v>
      </c>
      <c r="J71">
        <f t="shared" ca="1" si="25"/>
        <v>2</v>
      </c>
      <c r="K71">
        <f t="shared" ca="1" si="32"/>
        <v>83720</v>
      </c>
      <c r="L71">
        <f t="shared" ca="1" si="33"/>
        <v>6</v>
      </c>
      <c r="M71" t="str">
        <f ca="1">VLOOKUP(L71,$AF$5:$AG$17,2)</f>
        <v>Saskanchewan</v>
      </c>
      <c r="N71">
        <f t="shared" ca="1" si="18"/>
        <v>167440</v>
      </c>
      <c r="O71">
        <f t="shared" ca="1" si="34"/>
        <v>48760.424003603592</v>
      </c>
      <c r="P71">
        <f t="shared" ca="1" si="19"/>
        <v>144656.32711736552</v>
      </c>
      <c r="Q71">
        <f t="shared" ca="1" si="35"/>
        <v>5027</v>
      </c>
      <c r="R71">
        <f t="shared" ca="1" si="20"/>
        <v>28483.275804812525</v>
      </c>
      <c r="S71">
        <f t="shared" ca="1" si="21"/>
        <v>67089.15026614895</v>
      </c>
      <c r="T71">
        <f t="shared" ca="1" si="22"/>
        <v>283289.57426975254</v>
      </c>
      <c r="U71">
        <f t="shared" ca="1" si="23"/>
        <v>82270.699808416117</v>
      </c>
      <c r="V71">
        <f t="shared" ca="1" si="24"/>
        <v>201018.87446133641</v>
      </c>
      <c r="X71" s="7">
        <f ca="1">IF(Table2[[#This Row],[Gender]]="men",1,0)</f>
        <v>1</v>
      </c>
      <c r="Y71" s="1">
        <f ca="1">IF(Table2[[#This Row],[Gender]]="women",1,0)</f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>
        <f ca="1">IF(Table2[[#This Row],[Field of work]]="teaching",1,0)</f>
        <v>1</v>
      </c>
      <c r="AK71" s="1">
        <f ca="1">IF(Table2[[#This Row],[Field of work]]="health",1,0)</f>
        <v>0</v>
      </c>
      <c r="AL71" s="1">
        <f ca="1">IF(Table2[[#This Row],[Field of work]]="construction",1,0)</f>
        <v>0</v>
      </c>
      <c r="AM71" s="1">
        <f ca="1">IF(Table2[[#This Row],[Field of work]]="general work",1,0)</f>
        <v>0</v>
      </c>
      <c r="AN71" s="1">
        <f ca="1">IF(Table2[[#This Row],[Field of work]]="agriculture",1,0)</f>
        <v>0</v>
      </c>
      <c r="AO71" s="1">
        <f ca="1">IF(Table2[[#This Row],[Field of work]]="IT",1,0)</f>
        <v>0</v>
      </c>
      <c r="AP71" s="1"/>
      <c r="AQ71" s="1"/>
      <c r="AR71" s="1"/>
      <c r="AS71" s="1"/>
      <c r="AT71" s="1"/>
      <c r="AU71" s="1"/>
      <c r="AV71" s="1"/>
      <c r="AW71" s="1">
        <f ca="1">Table2[[#This Row],[Cars value]]/Table2[[#This Row],[Cars]]</f>
        <v>72328.163558682762</v>
      </c>
      <c r="AX71" s="1"/>
      <c r="AY71" s="1">
        <f ca="1">IF(Table2[[#This Row],[Value of debts of a person]]&gt;$AZ$4,1,0)</f>
        <v>0</v>
      </c>
      <c r="AZ71" s="1"/>
      <c r="BA71" s="1"/>
      <c r="BB71" s="9">
        <f ca="1">O71/Table2[[#This Row],[Value of house]]</f>
        <v>0.29121132348067125</v>
      </c>
      <c r="BC71" s="1">
        <f ca="1">IF(BB71&lt;$BD$4,1,0)</f>
        <v>1</v>
      </c>
      <c r="BD71" s="1"/>
      <c r="BE71" s="10"/>
      <c r="BF71">
        <f ca="1">IF(Table2[[#This Row],[Area]]="yukon",Table2[[#This Row],[Income]],0)</f>
        <v>0</v>
      </c>
    </row>
    <row r="72" spans="2:58" x14ac:dyDescent="0.3">
      <c r="B72">
        <f t="shared" ca="1" si="26"/>
        <v>1</v>
      </c>
      <c r="C72" t="str">
        <f t="shared" ca="1" si="27"/>
        <v>men</v>
      </c>
      <c r="D72">
        <f t="shared" ca="1" si="28"/>
        <v>39</v>
      </c>
      <c r="E72">
        <f t="shared" ca="1" si="29"/>
        <v>6</v>
      </c>
      <c r="F72" t="str">
        <f ca="1">VLOOKUP(E72,$AB$5:$AC$10,2)</f>
        <v>agriculture</v>
      </c>
      <c r="G72">
        <f t="shared" ca="1" si="30"/>
        <v>3</v>
      </c>
      <c r="H72" t="str">
        <f ca="1">VLOOKUP(G72,$AD$5:$AE$9,2)</f>
        <v>university</v>
      </c>
      <c r="I72">
        <f t="shared" ca="1" si="31"/>
        <v>0</v>
      </c>
      <c r="J72">
        <f t="shared" ca="1" si="25"/>
        <v>2</v>
      </c>
      <c r="K72">
        <f t="shared" ca="1" si="32"/>
        <v>31065</v>
      </c>
      <c r="L72">
        <f t="shared" ca="1" si="33"/>
        <v>6</v>
      </c>
      <c r="M72" t="str">
        <f ca="1">VLOOKUP(L72,$AF$5:$AG$17,2)</f>
        <v>Saskanchewan</v>
      </c>
      <c r="N72">
        <f t="shared" ca="1" si="18"/>
        <v>93195</v>
      </c>
      <c r="O72">
        <f t="shared" ca="1" si="34"/>
        <v>77768.097667019858</v>
      </c>
      <c r="P72">
        <f t="shared" ca="1" si="19"/>
        <v>19853.713051908522</v>
      </c>
      <c r="Q72">
        <f t="shared" ca="1" si="35"/>
        <v>6794</v>
      </c>
      <c r="R72">
        <f t="shared" ca="1" si="20"/>
        <v>15200.334111909549</v>
      </c>
      <c r="S72">
        <f t="shared" ca="1" si="21"/>
        <v>40947.947344937085</v>
      </c>
      <c r="T72">
        <f t="shared" ca="1" si="22"/>
        <v>211911.04501195694</v>
      </c>
      <c r="U72">
        <f t="shared" ca="1" si="23"/>
        <v>99762.4317789294</v>
      </c>
      <c r="V72">
        <f t="shared" ca="1" si="24"/>
        <v>112148.61323302754</v>
      </c>
      <c r="X72" s="7">
        <f ca="1">IF(Table2[[#This Row],[Gender]]="men",1,0)</f>
        <v>1</v>
      </c>
      <c r="Y72" s="1">
        <f ca="1">IF(Table2[[#This Row],[Gender]]="women",1,0)</f>
        <v>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>
        <f ca="1">IF(Table2[[#This Row],[Field of work]]="teaching",1,0)</f>
        <v>0</v>
      </c>
      <c r="AK72" s="1">
        <f ca="1">IF(Table2[[#This Row],[Field of work]]="health",1,0)</f>
        <v>0</v>
      </c>
      <c r="AL72" s="1">
        <f ca="1">IF(Table2[[#This Row],[Field of work]]="construction",1,0)</f>
        <v>0</v>
      </c>
      <c r="AM72" s="1">
        <f ca="1">IF(Table2[[#This Row],[Field of work]]="general work",1,0)</f>
        <v>0</v>
      </c>
      <c r="AN72" s="1">
        <f ca="1">IF(Table2[[#This Row],[Field of work]]="agriculture",1,0)</f>
        <v>1</v>
      </c>
      <c r="AO72" s="1">
        <f ca="1">IF(Table2[[#This Row],[Field of work]]="IT",1,0)</f>
        <v>0</v>
      </c>
      <c r="AP72" s="1"/>
      <c r="AQ72" s="1"/>
      <c r="AR72" s="1"/>
      <c r="AS72" s="1"/>
      <c r="AT72" s="1"/>
      <c r="AU72" s="1"/>
      <c r="AV72" s="1"/>
      <c r="AW72" s="1">
        <f ca="1">Table2[[#This Row],[Cars value]]/Table2[[#This Row],[Cars]]</f>
        <v>9926.8565259542611</v>
      </c>
      <c r="AX72" s="1"/>
      <c r="AY72" s="1">
        <f ca="1">IF(Table2[[#This Row],[Value of debts of a person]]&gt;$AZ$4,1,0)</f>
        <v>0</v>
      </c>
      <c r="AZ72" s="1"/>
      <c r="BA72" s="1"/>
      <c r="BB72" s="9">
        <f ca="1">O72/Table2[[#This Row],[Value of house]]</f>
        <v>0.83446641629937079</v>
      </c>
      <c r="BC72" s="1">
        <f ca="1">IF(BB72&lt;$BD$4,1,0)</f>
        <v>0</v>
      </c>
      <c r="BD72" s="1"/>
      <c r="BE72" s="10"/>
      <c r="BF72">
        <f ca="1">IF(Table2[[#This Row],[Area]]="yukon",Table2[[#This Row],[Income]],0)</f>
        <v>0</v>
      </c>
    </row>
    <row r="73" spans="2:58" x14ac:dyDescent="0.3">
      <c r="B73">
        <f t="shared" ca="1" si="26"/>
        <v>1</v>
      </c>
      <c r="C73" t="str">
        <f t="shared" ca="1" si="27"/>
        <v>men</v>
      </c>
      <c r="D73">
        <f t="shared" ca="1" si="28"/>
        <v>25</v>
      </c>
      <c r="E73">
        <f t="shared" ca="1" si="29"/>
        <v>5</v>
      </c>
      <c r="F73" t="str">
        <f ca="1">VLOOKUP(E73,$AB$5:$AC$10,2)</f>
        <v>general work</v>
      </c>
      <c r="G73">
        <f t="shared" ca="1" si="30"/>
        <v>5</v>
      </c>
      <c r="H73" t="str">
        <f ca="1">VLOOKUP(G73,$AD$5:$AE$9,2)</f>
        <v>other</v>
      </c>
      <c r="I73">
        <f t="shared" ca="1" si="31"/>
        <v>4</v>
      </c>
      <c r="J73">
        <f t="shared" ca="1" si="25"/>
        <v>2</v>
      </c>
      <c r="K73">
        <f t="shared" ca="1" si="32"/>
        <v>78518</v>
      </c>
      <c r="L73">
        <f t="shared" ca="1" si="33"/>
        <v>8</v>
      </c>
      <c r="M73" t="str">
        <f ca="1">VLOOKUP(L73,$AF$5:$AG$17,2)</f>
        <v>Ontario</v>
      </c>
      <c r="N73">
        <f t="shared" ca="1" si="18"/>
        <v>235554</v>
      </c>
      <c r="O73">
        <f t="shared" ca="1" si="34"/>
        <v>137683.8556051722</v>
      </c>
      <c r="P73">
        <f t="shared" ca="1" si="19"/>
        <v>145836.10683160281</v>
      </c>
      <c r="Q73">
        <f t="shared" ca="1" si="35"/>
        <v>102342</v>
      </c>
      <c r="R73">
        <f t="shared" ca="1" si="20"/>
        <v>10017.755553559438</v>
      </c>
      <c r="S73">
        <f t="shared" ca="1" si="21"/>
        <v>77135.457577828915</v>
      </c>
      <c r="T73">
        <f t="shared" ca="1" si="22"/>
        <v>450373.31318300113</v>
      </c>
      <c r="U73">
        <f t="shared" ca="1" si="23"/>
        <v>250043.61115873163</v>
      </c>
      <c r="V73">
        <f t="shared" ca="1" si="24"/>
        <v>200329.7020242695</v>
      </c>
      <c r="X73" s="7">
        <f ca="1">IF(Table2[[#This Row],[Gender]]="men",1,0)</f>
        <v>1</v>
      </c>
      <c r="Y73" s="1">
        <f ca="1">IF(Table2[[#This Row],[Gender]]="women",1,0)</f>
        <v>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>
        <f ca="1">IF(Table2[[#This Row],[Field of work]]="teaching",1,0)</f>
        <v>0</v>
      </c>
      <c r="AK73" s="1">
        <f ca="1">IF(Table2[[#This Row],[Field of work]]="health",1,0)</f>
        <v>0</v>
      </c>
      <c r="AL73" s="1">
        <f ca="1">IF(Table2[[#This Row],[Field of work]]="construction",1,0)</f>
        <v>0</v>
      </c>
      <c r="AM73" s="1">
        <f ca="1">IF(Table2[[#This Row],[Field of work]]="general work",1,0)</f>
        <v>1</v>
      </c>
      <c r="AN73" s="1">
        <f ca="1">IF(Table2[[#This Row],[Field of work]]="agriculture",1,0)</f>
        <v>0</v>
      </c>
      <c r="AO73" s="1">
        <f ca="1">IF(Table2[[#This Row],[Field of work]]="IT",1,0)</f>
        <v>0</v>
      </c>
      <c r="AP73" s="1"/>
      <c r="AQ73" s="1"/>
      <c r="AR73" s="1"/>
      <c r="AS73" s="1"/>
      <c r="AT73" s="1"/>
      <c r="AU73" s="1"/>
      <c r="AV73" s="1"/>
      <c r="AW73" s="1">
        <f ca="1">Table2[[#This Row],[Cars value]]/Table2[[#This Row],[Cars]]</f>
        <v>72918.053415801405</v>
      </c>
      <c r="AX73" s="1"/>
      <c r="AY73" s="1">
        <f ca="1">IF(Table2[[#This Row],[Value of debts of a person]]&gt;$AZ$4,1,0)</f>
        <v>1</v>
      </c>
      <c r="AZ73" s="1"/>
      <c r="BA73" s="1"/>
      <c r="BB73" s="9">
        <f ca="1">O73/Table2[[#This Row],[Value of house]]</f>
        <v>0.5845107941498433</v>
      </c>
      <c r="BC73" s="1">
        <f ca="1">IF(BB73&lt;$BD$4,1,0)</f>
        <v>0</v>
      </c>
      <c r="BD73" s="1"/>
      <c r="BE73" s="10"/>
      <c r="BF73">
        <f ca="1">IF(Table2[[#This Row],[Area]]="yukon",Table2[[#This Row],[Income]],0)</f>
        <v>0</v>
      </c>
    </row>
    <row r="74" spans="2:58" x14ac:dyDescent="0.3">
      <c r="B74">
        <f t="shared" ca="1" si="26"/>
        <v>2</v>
      </c>
      <c r="C74" t="str">
        <f t="shared" ca="1" si="27"/>
        <v>women</v>
      </c>
      <c r="D74">
        <f t="shared" ca="1" si="28"/>
        <v>45</v>
      </c>
      <c r="E74">
        <f t="shared" ca="1" si="29"/>
        <v>1</v>
      </c>
      <c r="F74" t="str">
        <f ca="1">VLOOKUP(E74,$AB$5:$AC$10,2)</f>
        <v>health</v>
      </c>
      <c r="G74">
        <f t="shared" ca="1" si="30"/>
        <v>1</v>
      </c>
      <c r="H74" t="str">
        <f ca="1">VLOOKUP(G74,$AD$5:$AE$9,2)</f>
        <v>High School</v>
      </c>
      <c r="I74">
        <f t="shared" ca="1" si="31"/>
        <v>3</v>
      </c>
      <c r="J74">
        <f t="shared" ca="1" si="25"/>
        <v>1</v>
      </c>
      <c r="K74">
        <f t="shared" ca="1" si="32"/>
        <v>34767</v>
      </c>
      <c r="L74">
        <f t="shared" ca="1" si="33"/>
        <v>11</v>
      </c>
      <c r="M74" t="str">
        <f ca="1">VLOOKUP(L74,$AF$5:$AG$17,2)</f>
        <v>New truncwick</v>
      </c>
      <c r="N74">
        <f t="shared" ca="1" si="18"/>
        <v>173835</v>
      </c>
      <c r="O74">
        <f t="shared" ca="1" si="34"/>
        <v>81955.807769257095</v>
      </c>
      <c r="P74">
        <f t="shared" ca="1" si="19"/>
        <v>24248.321674206189</v>
      </c>
      <c r="Q74">
        <f t="shared" ca="1" si="35"/>
        <v>3673</v>
      </c>
      <c r="R74">
        <f t="shared" ca="1" si="20"/>
        <v>19913.613765461479</v>
      </c>
      <c r="S74">
        <f t="shared" ca="1" si="21"/>
        <v>47591.235341868727</v>
      </c>
      <c r="T74">
        <f t="shared" ca="1" si="22"/>
        <v>303382.04311112582</v>
      </c>
      <c r="U74">
        <f t="shared" ca="1" si="23"/>
        <v>105542.42153471857</v>
      </c>
      <c r="V74">
        <f t="shared" ca="1" si="24"/>
        <v>197839.62157640725</v>
      </c>
      <c r="X74" s="7">
        <f ca="1">IF(Table2[[#This Row],[Gender]]="men",1,0)</f>
        <v>0</v>
      </c>
      <c r="Y74" s="1">
        <f ca="1">IF(Table2[[#This Row],[Gender]]="women",1,0)</f>
        <v>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>
        <f ca="1">IF(Table2[[#This Row],[Field of work]]="teaching",1,0)</f>
        <v>0</v>
      </c>
      <c r="AK74" s="1">
        <f ca="1">IF(Table2[[#This Row],[Field of work]]="health",1,0)</f>
        <v>1</v>
      </c>
      <c r="AL74" s="1">
        <f ca="1">IF(Table2[[#This Row],[Field of work]]="construction",1,0)</f>
        <v>0</v>
      </c>
      <c r="AM74" s="1">
        <f ca="1">IF(Table2[[#This Row],[Field of work]]="general work",1,0)</f>
        <v>0</v>
      </c>
      <c r="AN74" s="1">
        <f ca="1">IF(Table2[[#This Row],[Field of work]]="agriculture",1,0)</f>
        <v>0</v>
      </c>
      <c r="AO74" s="1">
        <f ca="1">IF(Table2[[#This Row],[Field of work]]="IT",1,0)</f>
        <v>0</v>
      </c>
      <c r="AP74" s="1"/>
      <c r="AQ74" s="1"/>
      <c r="AR74" s="1"/>
      <c r="AS74" s="1"/>
      <c r="AT74" s="1"/>
      <c r="AU74" s="1"/>
      <c r="AV74" s="1"/>
      <c r="AW74" s="1">
        <f ca="1">Table2[[#This Row],[Cars value]]/Table2[[#This Row],[Cars]]</f>
        <v>24248.321674206189</v>
      </c>
      <c r="AX74" s="1"/>
      <c r="AY74" s="1">
        <f ca="1">IF(Table2[[#This Row],[Value of debts of a person]]&gt;$AZ$4,1,0)</f>
        <v>1</v>
      </c>
      <c r="AZ74" s="1"/>
      <c r="BA74" s="1"/>
      <c r="BB74" s="9">
        <f ca="1">O74/Table2[[#This Row],[Value of house]]</f>
        <v>0.47145746120894583</v>
      </c>
      <c r="BC74" s="1">
        <f ca="1">IF(BB74&lt;$BD$4,1,0)</f>
        <v>0</v>
      </c>
      <c r="BD74" s="1"/>
      <c r="BE74" s="10"/>
      <c r="BF74">
        <f ca="1">IF(Table2[[#This Row],[Area]]="yukon",Table2[[#This Row],[Income]],0)</f>
        <v>0</v>
      </c>
    </row>
    <row r="75" spans="2:58" x14ac:dyDescent="0.3">
      <c r="B75">
        <f t="shared" ca="1" si="26"/>
        <v>2</v>
      </c>
      <c r="C75" t="str">
        <f t="shared" ca="1" si="27"/>
        <v>women</v>
      </c>
      <c r="D75">
        <f t="shared" ca="1" si="28"/>
        <v>40</v>
      </c>
      <c r="E75">
        <f t="shared" ca="1" si="29"/>
        <v>6</v>
      </c>
      <c r="F75" t="str">
        <f ca="1">VLOOKUP(E75,$AB$5:$AC$10,2)</f>
        <v>agriculture</v>
      </c>
      <c r="G75">
        <f t="shared" ca="1" si="30"/>
        <v>3</v>
      </c>
      <c r="H75" t="str">
        <f ca="1">VLOOKUP(G75,$AD$5:$AE$9,2)</f>
        <v>university</v>
      </c>
      <c r="I75">
        <f t="shared" ca="1" si="31"/>
        <v>0</v>
      </c>
      <c r="J75">
        <f t="shared" ca="1" si="25"/>
        <v>1</v>
      </c>
      <c r="K75">
        <f t="shared" ca="1" si="32"/>
        <v>64049</v>
      </c>
      <c r="L75">
        <f t="shared" ca="1" si="33"/>
        <v>1</v>
      </c>
      <c r="M75" t="str">
        <f ca="1">VLOOKUP(L75,$AF$5:$AG$17,2)</f>
        <v>yukon</v>
      </c>
      <c r="N75">
        <f t="shared" ca="1" si="18"/>
        <v>256196</v>
      </c>
      <c r="O75">
        <f t="shared" ca="1" si="34"/>
        <v>32746.793513976867</v>
      </c>
      <c r="P75">
        <f t="shared" ca="1" si="19"/>
        <v>60097.219727660828</v>
      </c>
      <c r="Q75">
        <f t="shared" ca="1" si="35"/>
        <v>24085</v>
      </c>
      <c r="R75">
        <f t="shared" ca="1" si="20"/>
        <v>11535.406674683269</v>
      </c>
      <c r="S75">
        <f t="shared" ca="1" si="21"/>
        <v>841.45421477782668</v>
      </c>
      <c r="T75">
        <f t="shared" ca="1" si="22"/>
        <v>289784.24772875471</v>
      </c>
      <c r="U75">
        <f t="shared" ca="1" si="23"/>
        <v>68367.200188660136</v>
      </c>
      <c r="V75">
        <f t="shared" ca="1" si="24"/>
        <v>221417.04754009459</v>
      </c>
      <c r="X75" s="7">
        <f ca="1">IF(Table2[[#This Row],[Gender]]="men",1,0)</f>
        <v>0</v>
      </c>
      <c r="Y75" s="1">
        <f ca="1">IF(Table2[[#This Row],[Gender]]="women",1,0)</f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f ca="1">IF(Table2[[#This Row],[Field of work]]="teaching",1,0)</f>
        <v>0</v>
      </c>
      <c r="AK75" s="1">
        <f ca="1">IF(Table2[[#This Row],[Field of work]]="health",1,0)</f>
        <v>0</v>
      </c>
      <c r="AL75" s="1">
        <f ca="1">IF(Table2[[#This Row],[Field of work]]="construction",1,0)</f>
        <v>0</v>
      </c>
      <c r="AM75" s="1">
        <f ca="1">IF(Table2[[#This Row],[Field of work]]="general work",1,0)</f>
        <v>0</v>
      </c>
      <c r="AN75" s="1">
        <f ca="1">IF(Table2[[#This Row],[Field of work]]="agriculture",1,0)</f>
        <v>1</v>
      </c>
      <c r="AO75" s="1">
        <f ca="1">IF(Table2[[#This Row],[Field of work]]="IT",1,0)</f>
        <v>0</v>
      </c>
      <c r="AP75" s="1"/>
      <c r="AQ75" s="1"/>
      <c r="AR75" s="1"/>
      <c r="AS75" s="1"/>
      <c r="AT75" s="1"/>
      <c r="AU75" s="1"/>
      <c r="AV75" s="1"/>
      <c r="AW75" s="1">
        <f ca="1">Table2[[#This Row],[Cars value]]/Table2[[#This Row],[Cars]]</f>
        <v>60097.219727660828</v>
      </c>
      <c r="AX75" s="1"/>
      <c r="AY75" s="1">
        <f ca="1">IF(Table2[[#This Row],[Value of debts of a person]]&gt;$AZ$4,1,0)</f>
        <v>0</v>
      </c>
      <c r="AZ75" s="1"/>
      <c r="BA75" s="1"/>
      <c r="BB75" s="9">
        <f ca="1">O75/Table2[[#This Row],[Value of house]]</f>
        <v>0.12781930051201762</v>
      </c>
      <c r="BC75" s="1">
        <f ca="1">IF(BB75&lt;$BD$4,1,0)</f>
        <v>1</v>
      </c>
      <c r="BD75" s="1"/>
      <c r="BE75" s="10"/>
      <c r="BF75">
        <f ca="1">IF(Table2[[#This Row],[Area]]="yukon",Table2[[#This Row],[Income]],0)</f>
        <v>64049</v>
      </c>
    </row>
    <row r="76" spans="2:58" x14ac:dyDescent="0.3">
      <c r="B76">
        <f t="shared" ca="1" si="26"/>
        <v>1</v>
      </c>
      <c r="C76" t="str">
        <f t="shared" ca="1" si="27"/>
        <v>men</v>
      </c>
      <c r="D76">
        <f t="shared" ca="1" si="28"/>
        <v>32</v>
      </c>
      <c r="E76">
        <f t="shared" ca="1" si="29"/>
        <v>3</v>
      </c>
      <c r="F76" t="str">
        <f ca="1">VLOOKUP(E76,$AB$5:$AC$10,2)</f>
        <v>teaching</v>
      </c>
      <c r="G76">
        <f t="shared" ca="1" si="30"/>
        <v>2</v>
      </c>
      <c r="H76" t="str">
        <f ca="1">VLOOKUP(G76,$AD$5:$AE$9,2)</f>
        <v>college</v>
      </c>
      <c r="I76">
        <f t="shared" ca="1" si="31"/>
        <v>2</v>
      </c>
      <c r="J76">
        <f t="shared" ca="1" si="25"/>
        <v>1</v>
      </c>
      <c r="K76">
        <f t="shared" ca="1" si="32"/>
        <v>42167</v>
      </c>
      <c r="L76">
        <f t="shared" ca="1" si="33"/>
        <v>6</v>
      </c>
      <c r="M76" t="str">
        <f ca="1">VLOOKUP(L76,$AF$5:$AG$17,2)</f>
        <v>Saskanchewan</v>
      </c>
      <c r="N76">
        <f t="shared" ref="N76:N139" ca="1" si="36">K76*RANDBETWEEN(1,6)</f>
        <v>126501</v>
      </c>
      <c r="O76">
        <f t="shared" ca="1" si="34"/>
        <v>24806.844056507667</v>
      </c>
      <c r="P76">
        <f t="shared" ref="P76:P139" ca="1" si="37">J76*RAND()*K76</f>
        <v>37489.480946370793</v>
      </c>
      <c r="Q76">
        <f t="shared" ca="1" si="35"/>
        <v>2016</v>
      </c>
      <c r="R76">
        <f t="shared" ref="R76:R139" ca="1" si="38">RAND()*K76</f>
        <v>15144.874675471392</v>
      </c>
      <c r="S76">
        <f t="shared" ref="S76:S139" ca="1" si="39">RAND()*K76*1.5</f>
        <v>18554.144908287064</v>
      </c>
      <c r="T76">
        <f t="shared" ref="T76:T139" ca="1" si="40">N76+O76+S76</f>
        <v>169861.98896479473</v>
      </c>
      <c r="U76">
        <f t="shared" ref="U76:U139" ca="1" si="41">O76+Q76+R76</f>
        <v>41967.718731979061</v>
      </c>
      <c r="V76">
        <f t="shared" ref="V76:V139" ca="1" si="42">T76-U76</f>
        <v>127894.27023281567</v>
      </c>
      <c r="X76" s="7">
        <f ca="1">IF(Table2[[#This Row],[Gender]]="men",1,0)</f>
        <v>1</v>
      </c>
      <c r="Y76" s="1">
        <f ca="1">IF(Table2[[#This Row],[Gender]]="women",1,0)</f>
        <v>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>
        <f ca="1">IF(Table2[[#This Row],[Field of work]]="teaching",1,0)</f>
        <v>1</v>
      </c>
      <c r="AK76" s="1">
        <f ca="1">IF(Table2[[#This Row],[Field of work]]="health",1,0)</f>
        <v>0</v>
      </c>
      <c r="AL76" s="1">
        <f ca="1">IF(Table2[[#This Row],[Field of work]]="construction",1,0)</f>
        <v>0</v>
      </c>
      <c r="AM76" s="1">
        <f ca="1">IF(Table2[[#This Row],[Field of work]]="general work",1,0)</f>
        <v>0</v>
      </c>
      <c r="AN76" s="1">
        <f ca="1">IF(Table2[[#This Row],[Field of work]]="agriculture",1,0)</f>
        <v>0</v>
      </c>
      <c r="AO76" s="1">
        <f ca="1">IF(Table2[[#This Row],[Field of work]]="IT",1,0)</f>
        <v>0</v>
      </c>
      <c r="AP76" s="1"/>
      <c r="AQ76" s="1"/>
      <c r="AR76" s="1"/>
      <c r="AS76" s="1"/>
      <c r="AT76" s="1"/>
      <c r="AU76" s="1"/>
      <c r="AV76" s="1"/>
      <c r="AW76" s="1">
        <f ca="1">Table2[[#This Row],[Cars value]]/Table2[[#This Row],[Cars]]</f>
        <v>37489.480946370793</v>
      </c>
      <c r="AX76" s="1"/>
      <c r="AY76" s="1">
        <f ca="1">IF(Table2[[#This Row],[Value of debts of a person]]&gt;$AZ$4,1,0)</f>
        <v>0</v>
      </c>
      <c r="AZ76" s="1"/>
      <c r="BA76" s="1"/>
      <c r="BB76" s="9">
        <f ca="1">O76/Table2[[#This Row],[Value of house]]</f>
        <v>0.19609998384603811</v>
      </c>
      <c r="BC76" s="1">
        <f ca="1">IF(BB76&lt;$BD$4,1,0)</f>
        <v>1</v>
      </c>
      <c r="BD76" s="1"/>
      <c r="BE76" s="10"/>
      <c r="BF76">
        <f ca="1">IF(Table2[[#This Row],[Area]]="yukon",Table2[[#This Row],[Income]],0)</f>
        <v>0</v>
      </c>
    </row>
    <row r="77" spans="2:58" x14ac:dyDescent="0.3">
      <c r="B77">
        <f t="shared" ca="1" si="26"/>
        <v>1</v>
      </c>
      <c r="C77" t="str">
        <f t="shared" ca="1" si="27"/>
        <v>men</v>
      </c>
      <c r="D77">
        <f t="shared" ca="1" si="28"/>
        <v>34</v>
      </c>
      <c r="E77">
        <f t="shared" ca="1" si="29"/>
        <v>5</v>
      </c>
      <c r="F77" t="str">
        <f ca="1">VLOOKUP(E77,$AB$5:$AC$10,2)</f>
        <v>general work</v>
      </c>
      <c r="G77">
        <f t="shared" ca="1" si="30"/>
        <v>1</v>
      </c>
      <c r="H77" t="str">
        <f ca="1">VLOOKUP(G77,$AD$5:$AE$9,2)</f>
        <v>High School</v>
      </c>
      <c r="I77">
        <f t="shared" ca="1" si="31"/>
        <v>0</v>
      </c>
      <c r="J77">
        <f t="shared" ca="1" si="25"/>
        <v>2</v>
      </c>
      <c r="K77">
        <f t="shared" ca="1" si="32"/>
        <v>34616</v>
      </c>
      <c r="L77">
        <f t="shared" ca="1" si="33"/>
        <v>13</v>
      </c>
      <c r="M77" t="str">
        <f ca="1">VLOOKUP(L77,$AF$5:$AG$17,2)</f>
        <v>Prince edward Island</v>
      </c>
      <c r="N77">
        <f t="shared" ca="1" si="36"/>
        <v>173080</v>
      </c>
      <c r="O77">
        <f t="shared" ca="1" si="34"/>
        <v>44491.065760415331</v>
      </c>
      <c r="P77">
        <f t="shared" ca="1" si="37"/>
        <v>10994.834264990785</v>
      </c>
      <c r="Q77">
        <f t="shared" ca="1" si="35"/>
        <v>7629</v>
      </c>
      <c r="R77">
        <f t="shared" ca="1" si="38"/>
        <v>2762.9287094377764</v>
      </c>
      <c r="S77">
        <f t="shared" ca="1" si="39"/>
        <v>44952.889196143093</v>
      </c>
      <c r="T77">
        <f t="shared" ca="1" si="40"/>
        <v>262523.95495655842</v>
      </c>
      <c r="U77">
        <f t="shared" ca="1" si="41"/>
        <v>54882.994469853111</v>
      </c>
      <c r="V77">
        <f t="shared" ca="1" si="42"/>
        <v>207640.9604867053</v>
      </c>
      <c r="X77" s="7">
        <f ca="1">IF(Table2[[#This Row],[Gender]]="men",1,0)</f>
        <v>1</v>
      </c>
      <c r="Y77" s="1">
        <f ca="1">IF(Table2[[#This Row],[Gender]]="women",1,0)</f>
        <v>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>
        <f ca="1">IF(Table2[[#This Row],[Field of work]]="teaching",1,0)</f>
        <v>0</v>
      </c>
      <c r="AK77" s="1">
        <f ca="1">IF(Table2[[#This Row],[Field of work]]="health",1,0)</f>
        <v>0</v>
      </c>
      <c r="AL77" s="1">
        <f ca="1">IF(Table2[[#This Row],[Field of work]]="construction",1,0)</f>
        <v>0</v>
      </c>
      <c r="AM77" s="1">
        <f ca="1">IF(Table2[[#This Row],[Field of work]]="general work",1,0)</f>
        <v>1</v>
      </c>
      <c r="AN77" s="1">
        <f ca="1">IF(Table2[[#This Row],[Field of work]]="agriculture",1,0)</f>
        <v>0</v>
      </c>
      <c r="AO77" s="1">
        <f ca="1">IF(Table2[[#This Row],[Field of work]]="IT",1,0)</f>
        <v>0</v>
      </c>
      <c r="AP77" s="1"/>
      <c r="AQ77" s="1"/>
      <c r="AR77" s="1"/>
      <c r="AS77" s="1"/>
      <c r="AT77" s="1"/>
      <c r="AU77" s="1"/>
      <c r="AV77" s="1"/>
      <c r="AW77" s="1">
        <f ca="1">Table2[[#This Row],[Cars value]]/Table2[[#This Row],[Cars]]</f>
        <v>5497.4171324953923</v>
      </c>
      <c r="AX77" s="1"/>
      <c r="AY77" s="1">
        <f ca="1">IF(Table2[[#This Row],[Value of debts of a person]]&gt;$AZ$4,1,0)</f>
        <v>0</v>
      </c>
      <c r="AZ77" s="1"/>
      <c r="BA77" s="1"/>
      <c r="BB77" s="9">
        <f ca="1">O77/Table2[[#This Row],[Value of house]]</f>
        <v>0.2570549211949118</v>
      </c>
      <c r="BC77" s="1">
        <f ca="1">IF(BB77&lt;$BD$4,1,0)</f>
        <v>1</v>
      </c>
      <c r="BD77" s="1"/>
      <c r="BE77" s="10"/>
      <c r="BF77">
        <f ca="1">IF(Table2[[#This Row],[Area]]="yukon",Table2[[#This Row],[Income]],0)</f>
        <v>0</v>
      </c>
    </row>
    <row r="78" spans="2:58" x14ac:dyDescent="0.3">
      <c r="B78">
        <f t="shared" ca="1" si="26"/>
        <v>2</v>
      </c>
      <c r="C78" t="str">
        <f t="shared" ca="1" si="27"/>
        <v>women</v>
      </c>
      <c r="D78">
        <f t="shared" ca="1" si="28"/>
        <v>27</v>
      </c>
      <c r="E78">
        <f t="shared" ca="1" si="29"/>
        <v>1</v>
      </c>
      <c r="F78" t="str">
        <f ca="1">VLOOKUP(E78,$AB$5:$AC$10,2)</f>
        <v>health</v>
      </c>
      <c r="G78">
        <f t="shared" ca="1" si="30"/>
        <v>2</v>
      </c>
      <c r="H78" t="str">
        <f ca="1">VLOOKUP(G78,$AD$5:$AE$9,2)</f>
        <v>college</v>
      </c>
      <c r="I78">
        <f t="shared" ca="1" si="31"/>
        <v>0</v>
      </c>
      <c r="J78">
        <f t="shared" ca="1" si="25"/>
        <v>1</v>
      </c>
      <c r="K78">
        <f t="shared" ca="1" si="32"/>
        <v>40420</v>
      </c>
      <c r="L78">
        <f t="shared" ca="1" si="33"/>
        <v>1</v>
      </c>
      <c r="M78" t="str">
        <f ca="1">VLOOKUP(L78,$AF$5:$AG$17,2)</f>
        <v>yukon</v>
      </c>
      <c r="N78">
        <f t="shared" ca="1" si="36"/>
        <v>202100</v>
      </c>
      <c r="O78">
        <f t="shared" ca="1" si="34"/>
        <v>53531.685509620358</v>
      </c>
      <c r="P78">
        <f t="shared" ca="1" si="37"/>
        <v>994.54203103902967</v>
      </c>
      <c r="Q78">
        <f t="shared" ca="1" si="35"/>
        <v>770</v>
      </c>
      <c r="R78">
        <f t="shared" ca="1" si="38"/>
        <v>6372.9422685623022</v>
      </c>
      <c r="S78">
        <f t="shared" ca="1" si="39"/>
        <v>40780.784256695311</v>
      </c>
      <c r="T78">
        <f t="shared" ca="1" si="40"/>
        <v>296412.46976631565</v>
      </c>
      <c r="U78">
        <f t="shared" ca="1" si="41"/>
        <v>60674.627778182657</v>
      </c>
      <c r="V78">
        <f t="shared" ca="1" si="42"/>
        <v>235737.841988133</v>
      </c>
      <c r="X78" s="7">
        <f ca="1">IF(Table2[[#This Row],[Gender]]="men",1,0)</f>
        <v>0</v>
      </c>
      <c r="Y78" s="1">
        <f ca="1">IF(Table2[[#This Row],[Gender]]="women",1,0)</f>
        <v>1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>
        <f ca="1">IF(Table2[[#This Row],[Field of work]]="teaching",1,0)</f>
        <v>0</v>
      </c>
      <c r="AK78" s="1">
        <f ca="1">IF(Table2[[#This Row],[Field of work]]="health",1,0)</f>
        <v>1</v>
      </c>
      <c r="AL78" s="1">
        <f ca="1">IF(Table2[[#This Row],[Field of work]]="construction",1,0)</f>
        <v>0</v>
      </c>
      <c r="AM78" s="1">
        <f ca="1">IF(Table2[[#This Row],[Field of work]]="general work",1,0)</f>
        <v>0</v>
      </c>
      <c r="AN78" s="1">
        <f ca="1">IF(Table2[[#This Row],[Field of work]]="agriculture",1,0)</f>
        <v>0</v>
      </c>
      <c r="AO78" s="1">
        <f ca="1">IF(Table2[[#This Row],[Field of work]]="IT",1,0)</f>
        <v>0</v>
      </c>
      <c r="AP78" s="1"/>
      <c r="AQ78" s="1"/>
      <c r="AR78" s="1"/>
      <c r="AS78" s="1"/>
      <c r="AT78" s="1"/>
      <c r="AU78" s="1"/>
      <c r="AV78" s="1"/>
      <c r="AW78" s="1">
        <f ca="1">Table2[[#This Row],[Cars value]]/Table2[[#This Row],[Cars]]</f>
        <v>994.54203103902967</v>
      </c>
      <c r="AX78" s="1"/>
      <c r="AY78" s="1">
        <f ca="1">IF(Table2[[#This Row],[Value of debts of a person]]&gt;$AZ$4,1,0)</f>
        <v>0</v>
      </c>
      <c r="AZ78" s="1"/>
      <c r="BA78" s="1"/>
      <c r="BB78" s="9">
        <f ca="1">O78/Table2[[#This Row],[Value of house]]</f>
        <v>0.26487721677199583</v>
      </c>
      <c r="BC78" s="1">
        <f ca="1">IF(BB78&lt;$BD$4,1,0)</f>
        <v>1</v>
      </c>
      <c r="BD78" s="1"/>
      <c r="BE78" s="10"/>
      <c r="BF78">
        <f ca="1">IF(Table2[[#This Row],[Area]]="yukon",Table2[[#This Row],[Income]],0)</f>
        <v>40420</v>
      </c>
    </row>
    <row r="79" spans="2:58" x14ac:dyDescent="0.3">
      <c r="B79">
        <f t="shared" ca="1" si="26"/>
        <v>2</v>
      </c>
      <c r="C79" t="str">
        <f t="shared" ca="1" si="27"/>
        <v>women</v>
      </c>
      <c r="D79">
        <f t="shared" ca="1" si="28"/>
        <v>42</v>
      </c>
      <c r="E79">
        <f t="shared" ca="1" si="29"/>
        <v>3</v>
      </c>
      <c r="F79" t="str">
        <f ca="1">VLOOKUP(E79,$AB$5:$AC$10,2)</f>
        <v>teaching</v>
      </c>
      <c r="G79">
        <f t="shared" ca="1" si="30"/>
        <v>2</v>
      </c>
      <c r="H79" t="str">
        <f ca="1">VLOOKUP(G79,$AD$5:$AE$9,2)</f>
        <v>college</v>
      </c>
      <c r="I79">
        <f t="shared" ca="1" si="31"/>
        <v>0</v>
      </c>
      <c r="J79">
        <f t="shared" ca="1" si="25"/>
        <v>1</v>
      </c>
      <c r="K79">
        <f t="shared" ca="1" si="32"/>
        <v>64783</v>
      </c>
      <c r="L79">
        <f t="shared" ca="1" si="33"/>
        <v>1</v>
      </c>
      <c r="M79" t="str">
        <f ca="1">VLOOKUP(L79,$AF$5:$AG$17,2)</f>
        <v>yukon</v>
      </c>
      <c r="N79">
        <f t="shared" ca="1" si="36"/>
        <v>64783</v>
      </c>
      <c r="O79">
        <f t="shared" ca="1" si="34"/>
        <v>26013.434910229389</v>
      </c>
      <c r="P79">
        <f t="shared" ca="1" si="37"/>
        <v>31751.49322401216</v>
      </c>
      <c r="Q79">
        <f t="shared" ca="1" si="35"/>
        <v>29128</v>
      </c>
      <c r="R79">
        <f t="shared" ca="1" si="38"/>
        <v>18525.383667573718</v>
      </c>
      <c r="S79">
        <f t="shared" ca="1" si="39"/>
        <v>81378.695259838249</v>
      </c>
      <c r="T79">
        <f t="shared" ca="1" si="40"/>
        <v>172175.13017006766</v>
      </c>
      <c r="U79">
        <f t="shared" ca="1" si="41"/>
        <v>73666.818577803118</v>
      </c>
      <c r="V79">
        <f t="shared" ca="1" si="42"/>
        <v>98508.311592264537</v>
      </c>
      <c r="X79" s="7">
        <f ca="1">IF(Table2[[#This Row],[Gender]]="men",1,0)</f>
        <v>0</v>
      </c>
      <c r="Y79" s="1">
        <f ca="1">IF(Table2[[#This Row],[Gender]]="women",1,0)</f>
        <v>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>
        <f ca="1">IF(Table2[[#This Row],[Field of work]]="teaching",1,0)</f>
        <v>1</v>
      </c>
      <c r="AK79" s="1">
        <f ca="1">IF(Table2[[#This Row],[Field of work]]="health",1,0)</f>
        <v>0</v>
      </c>
      <c r="AL79" s="1">
        <f ca="1">IF(Table2[[#This Row],[Field of work]]="construction",1,0)</f>
        <v>0</v>
      </c>
      <c r="AM79" s="1">
        <f ca="1">IF(Table2[[#This Row],[Field of work]]="general work",1,0)</f>
        <v>0</v>
      </c>
      <c r="AN79" s="1">
        <f ca="1">IF(Table2[[#This Row],[Field of work]]="agriculture",1,0)</f>
        <v>0</v>
      </c>
      <c r="AO79" s="1">
        <f ca="1">IF(Table2[[#This Row],[Field of work]]="IT",1,0)</f>
        <v>0</v>
      </c>
      <c r="AP79" s="1"/>
      <c r="AQ79" s="1"/>
      <c r="AR79" s="1"/>
      <c r="AS79" s="1"/>
      <c r="AT79" s="1"/>
      <c r="AU79" s="1"/>
      <c r="AV79" s="1"/>
      <c r="AW79" s="1">
        <f ca="1">Table2[[#This Row],[Cars value]]/Table2[[#This Row],[Cars]]</f>
        <v>31751.49322401216</v>
      </c>
      <c r="AX79" s="1"/>
      <c r="AY79" s="1">
        <f ca="1">IF(Table2[[#This Row],[Value of debts of a person]]&gt;$AZ$4,1,0)</f>
        <v>0</v>
      </c>
      <c r="AZ79" s="1"/>
      <c r="BA79" s="1"/>
      <c r="BB79" s="9">
        <f ca="1">O79/Table2[[#This Row],[Value of house]]</f>
        <v>0.40154724094638083</v>
      </c>
      <c r="BC79" s="1">
        <f ca="1">IF(BB79&lt;$BD$4,1,0)</f>
        <v>0</v>
      </c>
      <c r="BD79" s="1"/>
      <c r="BE79" s="10"/>
      <c r="BF79">
        <f ca="1">IF(Table2[[#This Row],[Area]]="yukon",Table2[[#This Row],[Income]],0)</f>
        <v>64783</v>
      </c>
    </row>
    <row r="80" spans="2:58" x14ac:dyDescent="0.3">
      <c r="B80">
        <f t="shared" ca="1" si="26"/>
        <v>1</v>
      </c>
      <c r="C80" t="str">
        <f t="shared" ca="1" si="27"/>
        <v>men</v>
      </c>
      <c r="D80">
        <f t="shared" ca="1" si="28"/>
        <v>44</v>
      </c>
      <c r="E80">
        <f t="shared" ca="1" si="29"/>
        <v>2</v>
      </c>
      <c r="F80" t="str">
        <f ca="1">VLOOKUP(E80,$AB$5:$AC$10,2)</f>
        <v>construction</v>
      </c>
      <c r="G80">
        <f t="shared" ca="1" si="30"/>
        <v>2</v>
      </c>
      <c r="H80" t="str">
        <f ca="1">VLOOKUP(G80,$AD$5:$AE$9,2)</f>
        <v>college</v>
      </c>
      <c r="I80">
        <f t="shared" ca="1" si="31"/>
        <v>3</v>
      </c>
      <c r="J80">
        <f t="shared" ca="1" si="25"/>
        <v>2</v>
      </c>
      <c r="K80">
        <f t="shared" ca="1" si="32"/>
        <v>25162</v>
      </c>
      <c r="L80">
        <f t="shared" ca="1" si="33"/>
        <v>12</v>
      </c>
      <c r="M80" t="str">
        <f ca="1">VLOOKUP(L80,$AF$5:$AG$17,2)</f>
        <v>Nova scotia</v>
      </c>
      <c r="N80">
        <f t="shared" ca="1" si="36"/>
        <v>50324</v>
      </c>
      <c r="O80">
        <f t="shared" ca="1" si="34"/>
        <v>8512.8626788475231</v>
      </c>
      <c r="P80">
        <f t="shared" ca="1" si="37"/>
        <v>10576.369858051361</v>
      </c>
      <c r="Q80">
        <f t="shared" ca="1" si="35"/>
        <v>10318</v>
      </c>
      <c r="R80">
        <f t="shared" ca="1" si="38"/>
        <v>14516.859180271151</v>
      </c>
      <c r="S80">
        <f t="shared" ca="1" si="39"/>
        <v>36081.334990604053</v>
      </c>
      <c r="T80">
        <f t="shared" ca="1" si="40"/>
        <v>94918.197669451576</v>
      </c>
      <c r="U80">
        <f t="shared" ca="1" si="41"/>
        <v>33347.721859118676</v>
      </c>
      <c r="V80">
        <f t="shared" ca="1" si="42"/>
        <v>61570.4758103329</v>
      </c>
      <c r="X80" s="7">
        <f ca="1">IF(Table2[[#This Row],[Gender]]="men",1,0)</f>
        <v>1</v>
      </c>
      <c r="Y80" s="1">
        <f ca="1">IF(Table2[[#This Row],[Gender]]="women",1,0)</f>
        <v>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f ca="1">IF(Table2[[#This Row],[Field of work]]="teaching",1,0)</f>
        <v>0</v>
      </c>
      <c r="AK80" s="1">
        <f ca="1">IF(Table2[[#This Row],[Field of work]]="health",1,0)</f>
        <v>0</v>
      </c>
      <c r="AL80" s="1">
        <f ca="1">IF(Table2[[#This Row],[Field of work]]="construction",1,0)</f>
        <v>1</v>
      </c>
      <c r="AM80" s="1">
        <f ca="1">IF(Table2[[#This Row],[Field of work]]="general work",1,0)</f>
        <v>0</v>
      </c>
      <c r="AN80" s="1">
        <f ca="1">IF(Table2[[#This Row],[Field of work]]="agriculture",1,0)</f>
        <v>0</v>
      </c>
      <c r="AO80" s="1">
        <f ca="1">IF(Table2[[#This Row],[Field of work]]="IT",1,0)</f>
        <v>0</v>
      </c>
      <c r="AP80" s="1"/>
      <c r="AQ80" s="1"/>
      <c r="AR80" s="1"/>
      <c r="AS80" s="1"/>
      <c r="AT80" s="1"/>
      <c r="AU80" s="1"/>
      <c r="AV80" s="1"/>
      <c r="AW80" s="1">
        <f ca="1">Table2[[#This Row],[Cars value]]/Table2[[#This Row],[Cars]]</f>
        <v>5288.1849290256805</v>
      </c>
      <c r="AX80" s="1"/>
      <c r="AY80" s="1">
        <f ca="1">IF(Table2[[#This Row],[Value of debts of a person]]&gt;$AZ$4,1,0)</f>
        <v>0</v>
      </c>
      <c r="AZ80" s="1"/>
      <c r="BA80" s="1"/>
      <c r="BB80" s="9">
        <f ca="1">O80/Table2[[#This Row],[Value of house]]</f>
        <v>0.1691610897155934</v>
      </c>
      <c r="BC80" s="1">
        <f ca="1">IF(BB80&lt;$BD$4,1,0)</f>
        <v>1</v>
      </c>
      <c r="BD80" s="1"/>
      <c r="BE80" s="10"/>
      <c r="BF80">
        <f ca="1">IF(Table2[[#This Row],[Area]]="yukon",Table2[[#This Row],[Income]],0)</f>
        <v>0</v>
      </c>
    </row>
    <row r="81" spans="2:58" x14ac:dyDescent="0.3">
      <c r="B81">
        <f t="shared" ca="1" si="26"/>
        <v>1</v>
      </c>
      <c r="C81" t="str">
        <f t="shared" ca="1" si="27"/>
        <v>men</v>
      </c>
      <c r="D81">
        <f t="shared" ca="1" si="28"/>
        <v>25</v>
      </c>
      <c r="E81">
        <f t="shared" ca="1" si="29"/>
        <v>3</v>
      </c>
      <c r="F81" t="str">
        <f ca="1">VLOOKUP(E81,$AB$5:$AC$10,2)</f>
        <v>teaching</v>
      </c>
      <c r="G81">
        <f t="shared" ca="1" si="30"/>
        <v>4</v>
      </c>
      <c r="H81" t="str">
        <f ca="1">VLOOKUP(G81,$AD$5:$AE$9,2)</f>
        <v>technical</v>
      </c>
      <c r="I81">
        <f t="shared" ca="1" si="31"/>
        <v>1</v>
      </c>
      <c r="J81">
        <f t="shared" ca="1" si="25"/>
        <v>2</v>
      </c>
      <c r="K81">
        <f t="shared" ca="1" si="32"/>
        <v>58532</v>
      </c>
      <c r="L81">
        <f t="shared" ca="1" si="33"/>
        <v>4</v>
      </c>
      <c r="M81" t="str">
        <f ca="1">VLOOKUP(L81,$AF$5:$AG$17,2)</f>
        <v>Alberta</v>
      </c>
      <c r="N81">
        <f t="shared" ca="1" si="36"/>
        <v>117064</v>
      </c>
      <c r="O81">
        <f t="shared" ca="1" si="34"/>
        <v>116962.57301529955</v>
      </c>
      <c r="P81">
        <f t="shared" ca="1" si="37"/>
        <v>51218.932492389453</v>
      </c>
      <c r="Q81">
        <f t="shared" ca="1" si="35"/>
        <v>2528</v>
      </c>
      <c r="R81">
        <f t="shared" ca="1" si="38"/>
        <v>37056.24441538137</v>
      </c>
      <c r="S81">
        <f t="shared" ca="1" si="39"/>
        <v>16363.298382132347</v>
      </c>
      <c r="T81">
        <f t="shared" ca="1" si="40"/>
        <v>250389.87139743191</v>
      </c>
      <c r="U81">
        <f t="shared" ca="1" si="41"/>
        <v>156546.81743068091</v>
      </c>
      <c r="V81">
        <f t="shared" ca="1" si="42"/>
        <v>93843.053966751002</v>
      </c>
      <c r="X81" s="7">
        <f ca="1">IF(Table2[[#This Row],[Gender]]="men",1,0)</f>
        <v>1</v>
      </c>
      <c r="Y81" s="1">
        <f ca="1">IF(Table2[[#This Row],[Gender]]="women",1,0)</f>
        <v>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>
        <f ca="1">IF(Table2[[#This Row],[Field of work]]="teaching",1,0)</f>
        <v>1</v>
      </c>
      <c r="AK81" s="1">
        <f ca="1">IF(Table2[[#This Row],[Field of work]]="health",1,0)</f>
        <v>0</v>
      </c>
      <c r="AL81" s="1">
        <f ca="1">IF(Table2[[#This Row],[Field of work]]="construction",1,0)</f>
        <v>0</v>
      </c>
      <c r="AM81" s="1">
        <f ca="1">IF(Table2[[#This Row],[Field of work]]="general work",1,0)</f>
        <v>0</v>
      </c>
      <c r="AN81" s="1">
        <f ca="1">IF(Table2[[#This Row],[Field of work]]="agriculture",1,0)</f>
        <v>0</v>
      </c>
      <c r="AO81" s="1">
        <f ca="1">IF(Table2[[#This Row],[Field of work]]="IT",1,0)</f>
        <v>0</v>
      </c>
      <c r="AP81" s="1"/>
      <c r="AQ81" s="1"/>
      <c r="AR81" s="1"/>
      <c r="AS81" s="1"/>
      <c r="AT81" s="1"/>
      <c r="AU81" s="1"/>
      <c r="AV81" s="1"/>
      <c r="AW81" s="1">
        <f ca="1">Table2[[#This Row],[Cars value]]/Table2[[#This Row],[Cars]]</f>
        <v>25609.466246194726</v>
      </c>
      <c r="AX81" s="1"/>
      <c r="AY81" s="1">
        <f ca="1">IF(Table2[[#This Row],[Value of debts of a person]]&gt;$AZ$4,1,0)</f>
        <v>1</v>
      </c>
      <c r="AZ81" s="1"/>
      <c r="BA81" s="1"/>
      <c r="BB81" s="9">
        <f ca="1">O81/Table2[[#This Row],[Value of house]]</f>
        <v>0.99913357663585345</v>
      </c>
      <c r="BC81" s="1">
        <f ca="1">IF(BB81&lt;$BD$4,1,0)</f>
        <v>0</v>
      </c>
      <c r="BD81" s="1"/>
      <c r="BE81" s="10"/>
      <c r="BF81">
        <f ca="1">IF(Table2[[#This Row],[Area]]="yukon",Table2[[#This Row],[Income]],0)</f>
        <v>0</v>
      </c>
    </row>
    <row r="82" spans="2:58" x14ac:dyDescent="0.3">
      <c r="B82">
        <f t="shared" ca="1" si="26"/>
        <v>1</v>
      </c>
      <c r="C82" t="str">
        <f t="shared" ca="1" si="27"/>
        <v>men</v>
      </c>
      <c r="D82">
        <f t="shared" ca="1" si="28"/>
        <v>33</v>
      </c>
      <c r="E82">
        <f t="shared" ca="1" si="29"/>
        <v>5</v>
      </c>
      <c r="F82" t="str">
        <f ca="1">VLOOKUP(E82,$AB$5:$AC$10,2)</f>
        <v>general work</v>
      </c>
      <c r="G82">
        <f t="shared" ca="1" si="30"/>
        <v>5</v>
      </c>
      <c r="H82" t="str">
        <f ca="1">VLOOKUP(G82,$AD$5:$AE$9,2)</f>
        <v>other</v>
      </c>
      <c r="I82">
        <f t="shared" ca="1" si="31"/>
        <v>3</v>
      </c>
      <c r="J82">
        <f t="shared" ca="1" si="25"/>
        <v>1</v>
      </c>
      <c r="K82">
        <f t="shared" ca="1" si="32"/>
        <v>64798</v>
      </c>
      <c r="L82">
        <f t="shared" ca="1" si="33"/>
        <v>13</v>
      </c>
      <c r="M82" t="str">
        <f ca="1">VLOOKUP(L82,$AF$5:$AG$17,2)</f>
        <v>Prince edward Island</v>
      </c>
      <c r="N82">
        <f t="shared" ca="1" si="36"/>
        <v>194394</v>
      </c>
      <c r="O82">
        <f t="shared" ca="1" si="34"/>
        <v>186036.54587300989</v>
      </c>
      <c r="P82">
        <f t="shared" ca="1" si="37"/>
        <v>14266.5795876717</v>
      </c>
      <c r="Q82">
        <f t="shared" ca="1" si="35"/>
        <v>1043</v>
      </c>
      <c r="R82">
        <f t="shared" ca="1" si="38"/>
        <v>46544.378955989261</v>
      </c>
      <c r="S82">
        <f t="shared" ca="1" si="39"/>
        <v>31754.610291679095</v>
      </c>
      <c r="T82">
        <f t="shared" ca="1" si="40"/>
        <v>412185.15616468899</v>
      </c>
      <c r="U82">
        <f t="shared" ca="1" si="41"/>
        <v>233623.92482899915</v>
      </c>
      <c r="V82">
        <f t="shared" ca="1" si="42"/>
        <v>178561.23133568984</v>
      </c>
      <c r="X82" s="7">
        <f ca="1">IF(Table2[[#This Row],[Gender]]="men",1,0)</f>
        <v>1</v>
      </c>
      <c r="Y82" s="1">
        <f ca="1">IF(Table2[[#This Row],[Gender]]="women",1,0)</f>
        <v>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>
        <f ca="1">IF(Table2[[#This Row],[Field of work]]="teaching",1,0)</f>
        <v>0</v>
      </c>
      <c r="AK82" s="1">
        <f ca="1">IF(Table2[[#This Row],[Field of work]]="health",1,0)</f>
        <v>0</v>
      </c>
      <c r="AL82" s="1">
        <f ca="1">IF(Table2[[#This Row],[Field of work]]="construction",1,0)</f>
        <v>0</v>
      </c>
      <c r="AM82" s="1">
        <f ca="1">IF(Table2[[#This Row],[Field of work]]="general work",1,0)</f>
        <v>1</v>
      </c>
      <c r="AN82" s="1">
        <f ca="1">IF(Table2[[#This Row],[Field of work]]="agriculture",1,0)</f>
        <v>0</v>
      </c>
      <c r="AO82" s="1">
        <f ca="1">IF(Table2[[#This Row],[Field of work]]="IT",1,0)</f>
        <v>0</v>
      </c>
      <c r="AP82" s="1"/>
      <c r="AQ82" s="1"/>
      <c r="AR82" s="1"/>
      <c r="AS82" s="1"/>
      <c r="AT82" s="1"/>
      <c r="AU82" s="1"/>
      <c r="AV82" s="1"/>
      <c r="AW82" s="1">
        <f ca="1">Table2[[#This Row],[Cars value]]/Table2[[#This Row],[Cars]]</f>
        <v>14266.5795876717</v>
      </c>
      <c r="AX82" s="1"/>
      <c r="AY82" s="1">
        <f ca="1">IF(Table2[[#This Row],[Value of debts of a person]]&gt;$AZ$4,1,0)</f>
        <v>1</v>
      </c>
      <c r="AZ82" s="1"/>
      <c r="BA82" s="1"/>
      <c r="BB82" s="9">
        <f ca="1">O82/Table2[[#This Row],[Value of house]]</f>
        <v>0.95700765390397791</v>
      </c>
      <c r="BC82" s="1">
        <f ca="1">IF(BB82&lt;$BD$4,1,0)</f>
        <v>0</v>
      </c>
      <c r="BD82" s="1"/>
      <c r="BE82" s="10"/>
      <c r="BF82">
        <f ca="1">IF(Table2[[#This Row],[Area]]="yukon",Table2[[#This Row],[Income]],0)</f>
        <v>0</v>
      </c>
    </row>
    <row r="83" spans="2:58" x14ac:dyDescent="0.3">
      <c r="B83">
        <f t="shared" ca="1" si="26"/>
        <v>2</v>
      </c>
      <c r="C83" t="str">
        <f t="shared" ca="1" si="27"/>
        <v>women</v>
      </c>
      <c r="D83">
        <f t="shared" ca="1" si="28"/>
        <v>39</v>
      </c>
      <c r="E83">
        <f t="shared" ca="1" si="29"/>
        <v>2</v>
      </c>
      <c r="F83" t="str">
        <f ca="1">VLOOKUP(E83,$AB$5:$AC$10,2)</f>
        <v>construction</v>
      </c>
      <c r="G83">
        <f t="shared" ca="1" si="30"/>
        <v>6</v>
      </c>
      <c r="H83" t="str">
        <f ca="1">VLOOKUP(G83,$AD$5:$AE$9,2)</f>
        <v>other</v>
      </c>
      <c r="I83">
        <f t="shared" ca="1" si="31"/>
        <v>3</v>
      </c>
      <c r="J83">
        <f t="shared" ca="1" si="25"/>
        <v>2</v>
      </c>
      <c r="K83">
        <f t="shared" ca="1" si="32"/>
        <v>38804</v>
      </c>
      <c r="L83">
        <f t="shared" ca="1" si="33"/>
        <v>8</v>
      </c>
      <c r="M83" t="str">
        <f ca="1">VLOOKUP(L83,$AF$5:$AG$17,2)</f>
        <v>Ontario</v>
      </c>
      <c r="N83">
        <f t="shared" ca="1" si="36"/>
        <v>77608</v>
      </c>
      <c r="O83">
        <f t="shared" ca="1" si="34"/>
        <v>17752.82509660309</v>
      </c>
      <c r="P83">
        <f t="shared" ca="1" si="37"/>
        <v>20654.455532096563</v>
      </c>
      <c r="Q83">
        <f t="shared" ca="1" si="35"/>
        <v>6466</v>
      </c>
      <c r="R83">
        <f t="shared" ca="1" si="38"/>
        <v>28333.533729815957</v>
      </c>
      <c r="S83">
        <f t="shared" ca="1" si="39"/>
        <v>2411.988183947748</v>
      </c>
      <c r="T83">
        <f t="shared" ca="1" si="40"/>
        <v>97772.813280550836</v>
      </c>
      <c r="U83">
        <f t="shared" ca="1" si="41"/>
        <v>52552.358826419048</v>
      </c>
      <c r="V83">
        <f t="shared" ca="1" si="42"/>
        <v>45220.454454131788</v>
      </c>
      <c r="X83" s="7">
        <f ca="1">IF(Table2[[#This Row],[Gender]]="men",1,0)</f>
        <v>0</v>
      </c>
      <c r="Y83" s="1">
        <f ca="1">IF(Table2[[#This Row],[Gender]]="women",1,0)</f>
        <v>1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>
        <f ca="1">IF(Table2[[#This Row],[Field of work]]="teaching",1,0)</f>
        <v>0</v>
      </c>
      <c r="AK83" s="1">
        <f ca="1">IF(Table2[[#This Row],[Field of work]]="health",1,0)</f>
        <v>0</v>
      </c>
      <c r="AL83" s="1">
        <f ca="1">IF(Table2[[#This Row],[Field of work]]="construction",1,0)</f>
        <v>1</v>
      </c>
      <c r="AM83" s="1">
        <f ca="1">IF(Table2[[#This Row],[Field of work]]="general work",1,0)</f>
        <v>0</v>
      </c>
      <c r="AN83" s="1">
        <f ca="1">IF(Table2[[#This Row],[Field of work]]="agriculture",1,0)</f>
        <v>0</v>
      </c>
      <c r="AO83" s="1">
        <f ca="1">IF(Table2[[#This Row],[Field of work]]="IT",1,0)</f>
        <v>0</v>
      </c>
      <c r="AP83" s="1"/>
      <c r="AQ83" s="1"/>
      <c r="AR83" s="1"/>
      <c r="AS83" s="1"/>
      <c r="AT83" s="1"/>
      <c r="AU83" s="1"/>
      <c r="AV83" s="1"/>
      <c r="AW83" s="1">
        <f ca="1">Table2[[#This Row],[Cars value]]/Table2[[#This Row],[Cars]]</f>
        <v>10327.227766048281</v>
      </c>
      <c r="AX83" s="1"/>
      <c r="AY83" s="1">
        <f ca="1">IF(Table2[[#This Row],[Value of debts of a person]]&gt;$AZ$4,1,0)</f>
        <v>0</v>
      </c>
      <c r="AZ83" s="1"/>
      <c r="BA83" s="1"/>
      <c r="BB83" s="9">
        <f ca="1">O83/Table2[[#This Row],[Value of house]]</f>
        <v>0.22874993681840905</v>
      </c>
      <c r="BC83" s="1">
        <f ca="1">IF(BB83&lt;$BD$4,1,0)</f>
        <v>1</v>
      </c>
      <c r="BD83" s="1"/>
      <c r="BE83" s="10"/>
      <c r="BF83">
        <f ca="1">IF(Table2[[#This Row],[Area]]="yukon",Table2[[#This Row],[Income]],0)</f>
        <v>0</v>
      </c>
    </row>
    <row r="84" spans="2:58" x14ac:dyDescent="0.3">
      <c r="B84">
        <f t="shared" ca="1" si="26"/>
        <v>1</v>
      </c>
      <c r="C84" t="str">
        <f t="shared" ca="1" si="27"/>
        <v>men</v>
      </c>
      <c r="D84">
        <f t="shared" ca="1" si="28"/>
        <v>38</v>
      </c>
      <c r="E84">
        <f t="shared" ca="1" si="29"/>
        <v>4</v>
      </c>
      <c r="F84" t="str">
        <f ca="1">VLOOKUP(E84,$AB$5:$AC$10,2)</f>
        <v>IT</v>
      </c>
      <c r="G84">
        <f t="shared" ca="1" si="30"/>
        <v>6</v>
      </c>
      <c r="H84" t="str">
        <f ca="1">VLOOKUP(G84,$AD$5:$AE$9,2)</f>
        <v>other</v>
      </c>
      <c r="I84">
        <f t="shared" ca="1" si="31"/>
        <v>2</v>
      </c>
      <c r="J84">
        <f t="shared" ca="1" si="25"/>
        <v>2</v>
      </c>
      <c r="K84">
        <f t="shared" ca="1" si="32"/>
        <v>36977</v>
      </c>
      <c r="L84">
        <f t="shared" ca="1" si="33"/>
        <v>4</v>
      </c>
      <c r="M84" t="str">
        <f ca="1">VLOOKUP(L84,$AF$5:$AG$17,2)</f>
        <v>Alberta</v>
      </c>
      <c r="N84">
        <f t="shared" ca="1" si="36"/>
        <v>184885</v>
      </c>
      <c r="O84">
        <f t="shared" ca="1" si="34"/>
        <v>52630.430666754837</v>
      </c>
      <c r="P84">
        <f t="shared" ca="1" si="37"/>
        <v>36676.076052497381</v>
      </c>
      <c r="Q84">
        <f t="shared" ca="1" si="35"/>
        <v>6196</v>
      </c>
      <c r="R84">
        <f t="shared" ca="1" si="38"/>
        <v>17211.16718541873</v>
      </c>
      <c r="S84">
        <f t="shared" ca="1" si="39"/>
        <v>15941.626092616545</v>
      </c>
      <c r="T84">
        <f t="shared" ca="1" si="40"/>
        <v>253457.05675937139</v>
      </c>
      <c r="U84">
        <f t="shared" ca="1" si="41"/>
        <v>76037.597852173567</v>
      </c>
      <c r="V84">
        <f t="shared" ca="1" si="42"/>
        <v>177419.45890719781</v>
      </c>
      <c r="X84" s="7">
        <f ca="1">IF(Table2[[#This Row],[Gender]]="men",1,0)</f>
        <v>1</v>
      </c>
      <c r="Y84" s="1">
        <f ca="1">IF(Table2[[#This Row],[Gender]]="women",1,0)</f>
        <v>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>
        <f ca="1">IF(Table2[[#This Row],[Field of work]]="teaching",1,0)</f>
        <v>0</v>
      </c>
      <c r="AK84" s="1">
        <f ca="1">IF(Table2[[#This Row],[Field of work]]="health",1,0)</f>
        <v>0</v>
      </c>
      <c r="AL84" s="1">
        <f ca="1">IF(Table2[[#This Row],[Field of work]]="construction",1,0)</f>
        <v>0</v>
      </c>
      <c r="AM84" s="1">
        <f ca="1">IF(Table2[[#This Row],[Field of work]]="general work",1,0)</f>
        <v>0</v>
      </c>
      <c r="AN84" s="1">
        <f ca="1">IF(Table2[[#This Row],[Field of work]]="agriculture",1,0)</f>
        <v>0</v>
      </c>
      <c r="AO84" s="1">
        <f ca="1">IF(Table2[[#This Row],[Field of work]]="IT",1,0)</f>
        <v>1</v>
      </c>
      <c r="AP84" s="1"/>
      <c r="AQ84" s="1"/>
      <c r="AR84" s="1"/>
      <c r="AS84" s="1"/>
      <c r="AT84" s="1"/>
      <c r="AU84" s="1"/>
      <c r="AV84" s="1"/>
      <c r="AW84" s="1">
        <f ca="1">Table2[[#This Row],[Cars value]]/Table2[[#This Row],[Cars]]</f>
        <v>18338.038026248691</v>
      </c>
      <c r="AX84" s="1"/>
      <c r="AY84" s="1">
        <f ca="1">IF(Table2[[#This Row],[Value of debts of a person]]&gt;$AZ$4,1,0)</f>
        <v>0</v>
      </c>
      <c r="AZ84" s="1"/>
      <c r="BA84" s="1"/>
      <c r="BB84" s="9">
        <f ca="1">O84/Table2[[#This Row],[Value of house]]</f>
        <v>0.2846657688117199</v>
      </c>
      <c r="BC84" s="1">
        <f ca="1">IF(BB84&lt;$BD$4,1,0)</f>
        <v>1</v>
      </c>
      <c r="BD84" s="1"/>
      <c r="BE84" s="10"/>
      <c r="BF84">
        <f ca="1">IF(Table2[[#This Row],[Area]]="yukon",Table2[[#This Row],[Income]],0)</f>
        <v>0</v>
      </c>
    </row>
    <row r="85" spans="2:58" x14ac:dyDescent="0.3">
      <c r="B85">
        <f t="shared" ca="1" si="26"/>
        <v>1</v>
      </c>
      <c r="C85" t="str">
        <f t="shared" ca="1" si="27"/>
        <v>men</v>
      </c>
      <c r="D85">
        <f t="shared" ca="1" si="28"/>
        <v>45</v>
      </c>
      <c r="E85">
        <f t="shared" ca="1" si="29"/>
        <v>4</v>
      </c>
      <c r="F85" t="str">
        <f ca="1">VLOOKUP(E85,$AB$5:$AC$10,2)</f>
        <v>IT</v>
      </c>
      <c r="G85">
        <f t="shared" ca="1" si="30"/>
        <v>4</v>
      </c>
      <c r="H85" t="str">
        <f ca="1">VLOOKUP(G85,$AD$5:$AE$9,2)</f>
        <v>technical</v>
      </c>
      <c r="I85">
        <f t="shared" ca="1" si="31"/>
        <v>2</v>
      </c>
      <c r="J85">
        <f t="shared" ca="1" si="25"/>
        <v>2</v>
      </c>
      <c r="K85">
        <f t="shared" ca="1" si="32"/>
        <v>74565</v>
      </c>
      <c r="L85">
        <f t="shared" ca="1" si="33"/>
        <v>1</v>
      </c>
      <c r="M85" t="str">
        <f ca="1">VLOOKUP(L85,$AF$5:$AG$17,2)</f>
        <v>yukon</v>
      </c>
      <c r="N85">
        <f t="shared" ca="1" si="36"/>
        <v>447390</v>
      </c>
      <c r="O85">
        <f t="shared" ca="1" si="34"/>
        <v>99600.337387163803</v>
      </c>
      <c r="P85">
        <f t="shared" ca="1" si="37"/>
        <v>38749.545662179808</v>
      </c>
      <c r="Q85">
        <f t="shared" ca="1" si="35"/>
        <v>23559</v>
      </c>
      <c r="R85">
        <f t="shared" ca="1" si="38"/>
        <v>13309.692508061804</v>
      </c>
      <c r="S85">
        <f t="shared" ca="1" si="39"/>
        <v>11580.962192737228</v>
      </c>
      <c r="T85">
        <f t="shared" ca="1" si="40"/>
        <v>558571.29957990104</v>
      </c>
      <c r="U85">
        <f t="shared" ca="1" si="41"/>
        <v>136469.0298952256</v>
      </c>
      <c r="V85">
        <f t="shared" ca="1" si="42"/>
        <v>422102.26968467544</v>
      </c>
      <c r="X85" s="7">
        <f ca="1">IF(Table2[[#This Row],[Gender]]="men",1,0)</f>
        <v>1</v>
      </c>
      <c r="Y85" s="1">
        <f ca="1">IF(Table2[[#This Row],[Gender]]="women",1,0)</f>
        <v>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>
        <f ca="1">IF(Table2[[#This Row],[Field of work]]="teaching",1,0)</f>
        <v>0</v>
      </c>
      <c r="AK85" s="1">
        <f ca="1">IF(Table2[[#This Row],[Field of work]]="health",1,0)</f>
        <v>0</v>
      </c>
      <c r="AL85" s="1">
        <f ca="1">IF(Table2[[#This Row],[Field of work]]="construction",1,0)</f>
        <v>0</v>
      </c>
      <c r="AM85" s="1">
        <f ca="1">IF(Table2[[#This Row],[Field of work]]="general work",1,0)</f>
        <v>0</v>
      </c>
      <c r="AN85" s="1">
        <f ca="1">IF(Table2[[#This Row],[Field of work]]="agriculture",1,0)</f>
        <v>0</v>
      </c>
      <c r="AO85" s="1">
        <f ca="1">IF(Table2[[#This Row],[Field of work]]="IT",1,0)</f>
        <v>1</v>
      </c>
      <c r="AP85" s="1"/>
      <c r="AQ85" s="1"/>
      <c r="AR85" s="1"/>
      <c r="AS85" s="1"/>
      <c r="AT85" s="1"/>
      <c r="AU85" s="1"/>
      <c r="AV85" s="1"/>
      <c r="AW85" s="1">
        <f ca="1">Table2[[#This Row],[Cars value]]/Table2[[#This Row],[Cars]]</f>
        <v>19374.772831089904</v>
      </c>
      <c r="AX85" s="1"/>
      <c r="AY85" s="1">
        <f ca="1">IF(Table2[[#This Row],[Value of debts of a person]]&gt;$AZ$4,1,0)</f>
        <v>1</v>
      </c>
      <c r="AZ85" s="1"/>
      <c r="BA85" s="1"/>
      <c r="BB85" s="9">
        <f ca="1">O85/Table2[[#This Row],[Value of house]]</f>
        <v>0.2226253098798896</v>
      </c>
      <c r="BC85" s="1">
        <f ca="1">IF(BB85&lt;$BD$4,1,0)</f>
        <v>1</v>
      </c>
      <c r="BD85" s="1"/>
      <c r="BE85" s="10"/>
      <c r="BF85">
        <f ca="1">IF(Table2[[#This Row],[Area]]="yukon",Table2[[#This Row],[Income]],0)</f>
        <v>74565</v>
      </c>
    </row>
    <row r="86" spans="2:58" x14ac:dyDescent="0.3">
      <c r="B86">
        <f t="shared" ca="1" si="26"/>
        <v>2</v>
      </c>
      <c r="C86" t="str">
        <f t="shared" ca="1" si="27"/>
        <v>women</v>
      </c>
      <c r="D86">
        <f t="shared" ca="1" si="28"/>
        <v>42</v>
      </c>
      <c r="E86">
        <f t="shared" ca="1" si="29"/>
        <v>2</v>
      </c>
      <c r="F86" t="str">
        <f ca="1">VLOOKUP(E86,$AB$5:$AC$10,2)</f>
        <v>construction</v>
      </c>
      <c r="G86">
        <f t="shared" ca="1" si="30"/>
        <v>5</v>
      </c>
      <c r="H86" t="str">
        <f ca="1">VLOOKUP(G86,$AD$5:$AE$9,2)</f>
        <v>other</v>
      </c>
      <c r="I86">
        <f t="shared" ca="1" si="31"/>
        <v>4</v>
      </c>
      <c r="J86">
        <f t="shared" ca="1" si="25"/>
        <v>2</v>
      </c>
      <c r="K86">
        <f t="shared" ca="1" si="32"/>
        <v>61015</v>
      </c>
      <c r="L86">
        <f t="shared" ca="1" si="33"/>
        <v>4</v>
      </c>
      <c r="M86" t="str">
        <f ca="1">VLOOKUP(L86,$AF$5:$AG$17,2)</f>
        <v>Alberta</v>
      </c>
      <c r="N86">
        <f t="shared" ca="1" si="36"/>
        <v>61015</v>
      </c>
      <c r="O86">
        <f t="shared" ca="1" si="34"/>
        <v>47250.956620252859</v>
      </c>
      <c r="P86">
        <f t="shared" ca="1" si="37"/>
        <v>17922.834731094808</v>
      </c>
      <c r="Q86">
        <f t="shared" ca="1" si="35"/>
        <v>9939</v>
      </c>
      <c r="R86">
        <f t="shared" ca="1" si="38"/>
        <v>15285.736699119598</v>
      </c>
      <c r="S86">
        <f t="shared" ca="1" si="39"/>
        <v>59063.90752422974</v>
      </c>
      <c r="T86">
        <f t="shared" ca="1" si="40"/>
        <v>167329.86414448259</v>
      </c>
      <c r="U86">
        <f t="shared" ca="1" si="41"/>
        <v>72475.693319372454</v>
      </c>
      <c r="V86">
        <f t="shared" ca="1" si="42"/>
        <v>94854.170825110137</v>
      </c>
      <c r="X86" s="7">
        <f ca="1">IF(Table2[[#This Row],[Gender]]="men",1,0)</f>
        <v>0</v>
      </c>
      <c r="Y86" s="1">
        <f ca="1">IF(Table2[[#This Row],[Gender]]="women",1,0)</f>
        <v>1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f ca="1">IF(Table2[[#This Row],[Field of work]]="teaching",1,0)</f>
        <v>0</v>
      </c>
      <c r="AK86" s="1">
        <f ca="1">IF(Table2[[#This Row],[Field of work]]="health",1,0)</f>
        <v>0</v>
      </c>
      <c r="AL86" s="1">
        <f ca="1">IF(Table2[[#This Row],[Field of work]]="construction",1,0)</f>
        <v>1</v>
      </c>
      <c r="AM86" s="1">
        <f ca="1">IF(Table2[[#This Row],[Field of work]]="general work",1,0)</f>
        <v>0</v>
      </c>
      <c r="AN86" s="1">
        <f ca="1">IF(Table2[[#This Row],[Field of work]]="agriculture",1,0)</f>
        <v>0</v>
      </c>
      <c r="AO86" s="1">
        <f ca="1">IF(Table2[[#This Row],[Field of work]]="IT",1,0)</f>
        <v>0</v>
      </c>
      <c r="AP86" s="1"/>
      <c r="AQ86" s="1"/>
      <c r="AR86" s="1"/>
      <c r="AS86" s="1"/>
      <c r="AT86" s="1"/>
      <c r="AU86" s="1"/>
      <c r="AV86" s="1"/>
      <c r="AW86" s="1">
        <f ca="1">Table2[[#This Row],[Cars value]]/Table2[[#This Row],[Cars]]</f>
        <v>8961.4173655474042</v>
      </c>
      <c r="AX86" s="1"/>
      <c r="AY86" s="1">
        <f ca="1">IF(Table2[[#This Row],[Value of debts of a person]]&gt;$AZ$4,1,0)</f>
        <v>0</v>
      </c>
      <c r="AZ86" s="1"/>
      <c r="BA86" s="1"/>
      <c r="BB86" s="9">
        <f ca="1">O86/Table2[[#This Row],[Value of house]]</f>
        <v>0.77441541621327314</v>
      </c>
      <c r="BC86" s="1">
        <f ca="1">IF(BB86&lt;$BD$4,1,0)</f>
        <v>0</v>
      </c>
      <c r="BD86" s="1"/>
      <c r="BE86" s="10"/>
      <c r="BF86">
        <f ca="1">IF(Table2[[#This Row],[Area]]="yukon",Table2[[#This Row],[Income]],0)</f>
        <v>0</v>
      </c>
    </row>
    <row r="87" spans="2:58" x14ac:dyDescent="0.3">
      <c r="B87">
        <f t="shared" ca="1" si="26"/>
        <v>2</v>
      </c>
      <c r="C87" t="str">
        <f t="shared" ca="1" si="27"/>
        <v>women</v>
      </c>
      <c r="D87">
        <f t="shared" ca="1" si="28"/>
        <v>26</v>
      </c>
      <c r="E87">
        <f t="shared" ca="1" si="29"/>
        <v>2</v>
      </c>
      <c r="F87" t="str">
        <f ca="1">VLOOKUP(E87,$AB$5:$AC$10,2)</f>
        <v>construction</v>
      </c>
      <c r="G87">
        <f t="shared" ca="1" si="30"/>
        <v>2</v>
      </c>
      <c r="H87" t="str">
        <f ca="1">VLOOKUP(G87,$AD$5:$AE$9,2)</f>
        <v>college</v>
      </c>
      <c r="I87">
        <f t="shared" ca="1" si="31"/>
        <v>4</v>
      </c>
      <c r="J87">
        <f t="shared" ca="1" si="25"/>
        <v>1</v>
      </c>
      <c r="K87">
        <f t="shared" ca="1" si="32"/>
        <v>53515</v>
      </c>
      <c r="L87">
        <f t="shared" ca="1" si="33"/>
        <v>4</v>
      </c>
      <c r="M87" t="str">
        <f ca="1">VLOOKUP(L87,$AF$5:$AG$17,2)</f>
        <v>Alberta</v>
      </c>
      <c r="N87">
        <f t="shared" ca="1" si="36"/>
        <v>53515</v>
      </c>
      <c r="O87">
        <f t="shared" ca="1" si="34"/>
        <v>38273.167416034157</v>
      </c>
      <c r="P87">
        <f t="shared" ca="1" si="37"/>
        <v>3403.8468822689092</v>
      </c>
      <c r="Q87">
        <f t="shared" ca="1" si="35"/>
        <v>1015</v>
      </c>
      <c r="R87">
        <f t="shared" ca="1" si="38"/>
        <v>29996.10937262082</v>
      </c>
      <c r="S87">
        <f t="shared" ca="1" si="39"/>
        <v>59468.736995382889</v>
      </c>
      <c r="T87">
        <f t="shared" ca="1" si="40"/>
        <v>151256.90441141702</v>
      </c>
      <c r="U87">
        <f t="shared" ca="1" si="41"/>
        <v>69284.27678865497</v>
      </c>
      <c r="V87">
        <f t="shared" ca="1" si="42"/>
        <v>81972.627622762055</v>
      </c>
      <c r="X87" s="7">
        <f ca="1">IF(Table2[[#This Row],[Gender]]="men",1,0)</f>
        <v>0</v>
      </c>
      <c r="Y87" s="1">
        <f ca="1">IF(Table2[[#This Row],[Gender]]="women",1,0)</f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>
        <f ca="1">IF(Table2[[#This Row],[Field of work]]="teaching",1,0)</f>
        <v>0</v>
      </c>
      <c r="AK87" s="1">
        <f ca="1">IF(Table2[[#This Row],[Field of work]]="health",1,0)</f>
        <v>0</v>
      </c>
      <c r="AL87" s="1">
        <f ca="1">IF(Table2[[#This Row],[Field of work]]="construction",1,0)</f>
        <v>1</v>
      </c>
      <c r="AM87" s="1">
        <f ca="1">IF(Table2[[#This Row],[Field of work]]="general work",1,0)</f>
        <v>0</v>
      </c>
      <c r="AN87" s="1">
        <f ca="1">IF(Table2[[#This Row],[Field of work]]="agriculture",1,0)</f>
        <v>0</v>
      </c>
      <c r="AO87" s="1">
        <f ca="1">IF(Table2[[#This Row],[Field of work]]="IT",1,0)</f>
        <v>0</v>
      </c>
      <c r="AP87" s="1"/>
      <c r="AQ87" s="1"/>
      <c r="AR87" s="1"/>
      <c r="AS87" s="1"/>
      <c r="AT87" s="1"/>
      <c r="AU87" s="1"/>
      <c r="AV87" s="1"/>
      <c r="AW87" s="1">
        <f ca="1">Table2[[#This Row],[Cars value]]/Table2[[#This Row],[Cars]]</f>
        <v>3403.8468822689092</v>
      </c>
      <c r="AX87" s="1"/>
      <c r="AY87" s="1">
        <f ca="1">IF(Table2[[#This Row],[Value of debts of a person]]&gt;$AZ$4,1,0)</f>
        <v>0</v>
      </c>
      <c r="AZ87" s="1"/>
      <c r="BA87" s="1"/>
      <c r="BB87" s="9">
        <f ca="1">O87/Table2[[#This Row],[Value of house]]</f>
        <v>0.71518578746209771</v>
      </c>
      <c r="BC87" s="1">
        <f ca="1">IF(BB87&lt;$BD$4,1,0)</f>
        <v>0</v>
      </c>
      <c r="BD87" s="1"/>
      <c r="BE87" s="10"/>
      <c r="BF87">
        <f ca="1">IF(Table2[[#This Row],[Area]]="yukon",Table2[[#This Row],[Income]],0)</f>
        <v>0</v>
      </c>
    </row>
    <row r="88" spans="2:58" x14ac:dyDescent="0.3">
      <c r="B88">
        <f t="shared" ca="1" si="26"/>
        <v>1</v>
      </c>
      <c r="C88" t="str">
        <f t="shared" ca="1" si="27"/>
        <v>men</v>
      </c>
      <c r="D88">
        <f t="shared" ca="1" si="28"/>
        <v>33</v>
      </c>
      <c r="E88">
        <f t="shared" ca="1" si="29"/>
        <v>3</v>
      </c>
      <c r="F88" t="str">
        <f ca="1">VLOOKUP(E88,$AB$5:$AC$10,2)</f>
        <v>teaching</v>
      </c>
      <c r="G88">
        <f t="shared" ca="1" si="30"/>
        <v>4</v>
      </c>
      <c r="H88" t="str">
        <f ca="1">VLOOKUP(G88,$AD$5:$AE$9,2)</f>
        <v>technical</v>
      </c>
      <c r="I88">
        <f t="shared" ca="1" si="31"/>
        <v>0</v>
      </c>
      <c r="J88">
        <f t="shared" ca="1" si="25"/>
        <v>2</v>
      </c>
      <c r="K88">
        <f t="shared" ca="1" si="32"/>
        <v>41438</v>
      </c>
      <c r="L88">
        <f t="shared" ca="1" si="33"/>
        <v>3</v>
      </c>
      <c r="M88" t="str">
        <f ca="1">VLOOKUP(L88,$AF$5:$AG$17,2)</f>
        <v>Northwest Tef</v>
      </c>
      <c r="N88">
        <f t="shared" ca="1" si="36"/>
        <v>41438</v>
      </c>
      <c r="O88">
        <f t="shared" ca="1" si="34"/>
        <v>9469.7437567754787</v>
      </c>
      <c r="P88">
        <f t="shared" ca="1" si="37"/>
        <v>30805.376631054085</v>
      </c>
      <c r="Q88">
        <f t="shared" ca="1" si="35"/>
        <v>23322</v>
      </c>
      <c r="R88">
        <f t="shared" ca="1" si="38"/>
        <v>10831.11331308129</v>
      </c>
      <c r="S88">
        <f t="shared" ca="1" si="39"/>
        <v>56194.292109660862</v>
      </c>
      <c r="T88">
        <f t="shared" ca="1" si="40"/>
        <v>107102.03586643634</v>
      </c>
      <c r="U88">
        <f t="shared" ca="1" si="41"/>
        <v>43622.857069856771</v>
      </c>
      <c r="V88">
        <f t="shared" ca="1" si="42"/>
        <v>63479.178796579574</v>
      </c>
      <c r="X88" s="7">
        <f ca="1">IF(Table2[[#This Row],[Gender]]="men",1,0)</f>
        <v>1</v>
      </c>
      <c r="Y88" s="1">
        <f ca="1">IF(Table2[[#This Row],[Gender]]="women",1,0)</f>
        <v>0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>
        <f ca="1">IF(Table2[[#This Row],[Field of work]]="teaching",1,0)</f>
        <v>1</v>
      </c>
      <c r="AK88" s="1">
        <f ca="1">IF(Table2[[#This Row],[Field of work]]="health",1,0)</f>
        <v>0</v>
      </c>
      <c r="AL88" s="1">
        <f ca="1">IF(Table2[[#This Row],[Field of work]]="construction",1,0)</f>
        <v>0</v>
      </c>
      <c r="AM88" s="1">
        <f ca="1">IF(Table2[[#This Row],[Field of work]]="general work",1,0)</f>
        <v>0</v>
      </c>
      <c r="AN88" s="1">
        <f ca="1">IF(Table2[[#This Row],[Field of work]]="agriculture",1,0)</f>
        <v>0</v>
      </c>
      <c r="AO88" s="1">
        <f ca="1">IF(Table2[[#This Row],[Field of work]]="IT",1,0)</f>
        <v>0</v>
      </c>
      <c r="AP88" s="1"/>
      <c r="AQ88" s="1"/>
      <c r="AR88" s="1"/>
      <c r="AS88" s="1"/>
      <c r="AT88" s="1"/>
      <c r="AU88" s="1"/>
      <c r="AV88" s="1"/>
      <c r="AW88" s="1">
        <f ca="1">Table2[[#This Row],[Cars value]]/Table2[[#This Row],[Cars]]</f>
        <v>15402.688315527043</v>
      </c>
      <c r="AX88" s="1"/>
      <c r="AY88" s="1">
        <f ca="1">IF(Table2[[#This Row],[Value of debts of a person]]&gt;$AZ$4,1,0)</f>
        <v>0</v>
      </c>
      <c r="AZ88" s="1"/>
      <c r="BA88" s="1"/>
      <c r="BB88" s="9">
        <f ca="1">O88/Table2[[#This Row],[Value of house]]</f>
        <v>0.22852801189187411</v>
      </c>
      <c r="BC88" s="1">
        <f ca="1">IF(BB88&lt;$BD$4,1,0)</f>
        <v>1</v>
      </c>
      <c r="BD88" s="1"/>
      <c r="BE88" s="10"/>
      <c r="BF88">
        <f ca="1">IF(Table2[[#This Row],[Area]]="yukon",Table2[[#This Row],[Income]],0)</f>
        <v>0</v>
      </c>
    </row>
    <row r="89" spans="2:58" x14ac:dyDescent="0.3">
      <c r="B89">
        <f t="shared" ca="1" si="26"/>
        <v>2</v>
      </c>
      <c r="C89" t="str">
        <f t="shared" ca="1" si="27"/>
        <v>women</v>
      </c>
      <c r="D89">
        <f t="shared" ca="1" si="28"/>
        <v>38</v>
      </c>
      <c r="E89">
        <f t="shared" ca="1" si="29"/>
        <v>5</v>
      </c>
      <c r="F89" t="str">
        <f ca="1">VLOOKUP(E89,$AB$5:$AC$10,2)</f>
        <v>general work</v>
      </c>
      <c r="G89">
        <f t="shared" ca="1" si="30"/>
        <v>4</v>
      </c>
      <c r="H89" t="str">
        <f ca="1">VLOOKUP(G89,$AD$5:$AE$9,2)</f>
        <v>technical</v>
      </c>
      <c r="I89">
        <f t="shared" ca="1" si="31"/>
        <v>4</v>
      </c>
      <c r="J89">
        <f t="shared" ca="1" si="25"/>
        <v>1</v>
      </c>
      <c r="K89">
        <f t="shared" ca="1" si="32"/>
        <v>31115</v>
      </c>
      <c r="L89">
        <f t="shared" ca="1" si="33"/>
        <v>13</v>
      </c>
      <c r="M89" t="str">
        <f ca="1">VLOOKUP(L89,$AF$5:$AG$17,2)</f>
        <v>Prince edward Island</v>
      </c>
      <c r="N89">
        <f t="shared" ca="1" si="36"/>
        <v>155575</v>
      </c>
      <c r="O89">
        <f t="shared" ca="1" si="34"/>
        <v>18541.495492134472</v>
      </c>
      <c r="P89">
        <f t="shared" ca="1" si="37"/>
        <v>4890.5390667447919</v>
      </c>
      <c r="Q89">
        <f t="shared" ca="1" si="35"/>
        <v>2972</v>
      </c>
      <c r="R89">
        <f t="shared" ca="1" si="38"/>
        <v>9555.278944811771</v>
      </c>
      <c r="S89">
        <f t="shared" ca="1" si="39"/>
        <v>8661.1195526839529</v>
      </c>
      <c r="T89">
        <f t="shared" ca="1" si="40"/>
        <v>182777.61504481843</v>
      </c>
      <c r="U89">
        <f t="shared" ca="1" si="41"/>
        <v>31068.774436946245</v>
      </c>
      <c r="V89">
        <f t="shared" ca="1" si="42"/>
        <v>151708.84060787217</v>
      </c>
      <c r="X89" s="7">
        <f ca="1">IF(Table2[[#This Row],[Gender]]="men",1,0)</f>
        <v>0</v>
      </c>
      <c r="Y89" s="1">
        <f ca="1">IF(Table2[[#This Row],[Gender]]="women",1,0)</f>
        <v>1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>
        <f ca="1">IF(Table2[[#This Row],[Field of work]]="teaching",1,0)</f>
        <v>0</v>
      </c>
      <c r="AK89" s="1">
        <f ca="1">IF(Table2[[#This Row],[Field of work]]="health",1,0)</f>
        <v>0</v>
      </c>
      <c r="AL89" s="1">
        <f ca="1">IF(Table2[[#This Row],[Field of work]]="construction",1,0)</f>
        <v>0</v>
      </c>
      <c r="AM89" s="1">
        <f ca="1">IF(Table2[[#This Row],[Field of work]]="general work",1,0)</f>
        <v>1</v>
      </c>
      <c r="AN89" s="1">
        <f ca="1">IF(Table2[[#This Row],[Field of work]]="agriculture",1,0)</f>
        <v>0</v>
      </c>
      <c r="AO89" s="1">
        <f ca="1">IF(Table2[[#This Row],[Field of work]]="IT",1,0)</f>
        <v>0</v>
      </c>
      <c r="AP89" s="1"/>
      <c r="AQ89" s="1"/>
      <c r="AR89" s="1"/>
      <c r="AS89" s="1"/>
      <c r="AT89" s="1"/>
      <c r="AU89" s="1"/>
      <c r="AV89" s="1"/>
      <c r="AW89" s="1">
        <f ca="1">Table2[[#This Row],[Cars value]]/Table2[[#This Row],[Cars]]</f>
        <v>4890.5390667447919</v>
      </c>
      <c r="AX89" s="1"/>
      <c r="AY89" s="1">
        <f ca="1">IF(Table2[[#This Row],[Value of debts of a person]]&gt;$AZ$4,1,0)</f>
        <v>0</v>
      </c>
      <c r="AZ89" s="1"/>
      <c r="BA89" s="1"/>
      <c r="BB89" s="9">
        <f ca="1">O89/Table2[[#This Row],[Value of house]]</f>
        <v>0.11918043060989537</v>
      </c>
      <c r="BC89" s="1">
        <f ca="1">IF(BB89&lt;$BD$4,1,0)</f>
        <v>1</v>
      </c>
      <c r="BD89" s="1"/>
      <c r="BE89" s="10"/>
      <c r="BF89">
        <f ca="1">IF(Table2[[#This Row],[Area]]="yukon",Table2[[#This Row],[Income]],0)</f>
        <v>0</v>
      </c>
    </row>
    <row r="90" spans="2:58" x14ac:dyDescent="0.3">
      <c r="B90">
        <f t="shared" ca="1" si="26"/>
        <v>1</v>
      </c>
      <c r="C90" t="str">
        <f t="shared" ca="1" si="27"/>
        <v>men</v>
      </c>
      <c r="D90">
        <f t="shared" ca="1" si="28"/>
        <v>41</v>
      </c>
      <c r="E90">
        <f t="shared" ca="1" si="29"/>
        <v>4</v>
      </c>
      <c r="F90" t="str">
        <f ca="1">VLOOKUP(E90,$AB$5:$AC$10,2)</f>
        <v>IT</v>
      </c>
      <c r="G90">
        <f t="shared" ca="1" si="30"/>
        <v>4</v>
      </c>
      <c r="H90" t="str">
        <f ca="1">VLOOKUP(G90,$AD$5:$AE$9,2)</f>
        <v>technical</v>
      </c>
      <c r="I90">
        <f t="shared" ca="1" si="31"/>
        <v>2</v>
      </c>
      <c r="J90">
        <f t="shared" ca="1" si="25"/>
        <v>1</v>
      </c>
      <c r="K90">
        <f t="shared" ca="1" si="32"/>
        <v>86189</v>
      </c>
      <c r="L90">
        <f t="shared" ca="1" si="33"/>
        <v>1</v>
      </c>
      <c r="M90" t="str">
        <f ca="1">VLOOKUP(L90,$AF$5:$AG$17,2)</f>
        <v>yukon</v>
      </c>
      <c r="N90">
        <f t="shared" ca="1" si="36"/>
        <v>172378</v>
      </c>
      <c r="O90">
        <f t="shared" ca="1" si="34"/>
        <v>150216.53759405008</v>
      </c>
      <c r="P90">
        <f t="shared" ca="1" si="37"/>
        <v>29348.68901093883</v>
      </c>
      <c r="Q90">
        <f t="shared" ca="1" si="35"/>
        <v>21140</v>
      </c>
      <c r="R90">
        <f t="shared" ca="1" si="38"/>
        <v>67173.350713890526</v>
      </c>
      <c r="S90">
        <f t="shared" ca="1" si="39"/>
        <v>105877.35844561261</v>
      </c>
      <c r="T90">
        <f t="shared" ca="1" si="40"/>
        <v>428471.89603966265</v>
      </c>
      <c r="U90">
        <f t="shared" ca="1" si="41"/>
        <v>238529.88830794062</v>
      </c>
      <c r="V90">
        <f t="shared" ca="1" si="42"/>
        <v>189942.00773172203</v>
      </c>
      <c r="X90" s="7">
        <f ca="1">IF(Table2[[#This Row],[Gender]]="men",1,0)</f>
        <v>1</v>
      </c>
      <c r="Y90" s="1">
        <f ca="1">IF(Table2[[#This Row],[Gender]]="women",1,0)</f>
        <v>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>
        <f ca="1">IF(Table2[[#This Row],[Field of work]]="teaching",1,0)</f>
        <v>0</v>
      </c>
      <c r="AK90" s="1">
        <f ca="1">IF(Table2[[#This Row],[Field of work]]="health",1,0)</f>
        <v>0</v>
      </c>
      <c r="AL90" s="1">
        <f ca="1">IF(Table2[[#This Row],[Field of work]]="construction",1,0)</f>
        <v>0</v>
      </c>
      <c r="AM90" s="1">
        <f ca="1">IF(Table2[[#This Row],[Field of work]]="general work",1,0)</f>
        <v>0</v>
      </c>
      <c r="AN90" s="1">
        <f ca="1">IF(Table2[[#This Row],[Field of work]]="agriculture",1,0)</f>
        <v>0</v>
      </c>
      <c r="AO90" s="1">
        <f ca="1">IF(Table2[[#This Row],[Field of work]]="IT",1,0)</f>
        <v>1</v>
      </c>
      <c r="AP90" s="1"/>
      <c r="AQ90" s="1"/>
      <c r="AR90" s="1"/>
      <c r="AS90" s="1"/>
      <c r="AT90" s="1"/>
      <c r="AU90" s="1"/>
      <c r="AV90" s="1"/>
      <c r="AW90" s="1">
        <f ca="1">Table2[[#This Row],[Cars value]]/Table2[[#This Row],[Cars]]</f>
        <v>29348.68901093883</v>
      </c>
      <c r="AX90" s="1"/>
      <c r="AY90" s="1">
        <f ca="1">IF(Table2[[#This Row],[Value of debts of a person]]&gt;$AZ$4,1,0)</f>
        <v>1</v>
      </c>
      <c r="AZ90" s="1"/>
      <c r="BA90" s="1"/>
      <c r="BB90" s="9">
        <f ca="1">O90/Table2[[#This Row],[Value of house]]</f>
        <v>0.87143682833105196</v>
      </c>
      <c r="BC90" s="1">
        <f ca="1">IF(BB90&lt;$BD$4,1,0)</f>
        <v>0</v>
      </c>
      <c r="BD90" s="1"/>
      <c r="BE90" s="10"/>
      <c r="BF90">
        <f ca="1">IF(Table2[[#This Row],[Area]]="yukon",Table2[[#This Row],[Income]],0)</f>
        <v>86189</v>
      </c>
    </row>
    <row r="91" spans="2:58" x14ac:dyDescent="0.3">
      <c r="B91">
        <f t="shared" ca="1" si="26"/>
        <v>2</v>
      </c>
      <c r="C91" t="str">
        <f t="shared" ca="1" si="27"/>
        <v>women</v>
      </c>
      <c r="D91">
        <f t="shared" ca="1" si="28"/>
        <v>26</v>
      </c>
      <c r="E91">
        <f t="shared" ca="1" si="29"/>
        <v>4</v>
      </c>
      <c r="F91" t="str">
        <f ca="1">VLOOKUP(E91,$AB$5:$AC$10,2)</f>
        <v>IT</v>
      </c>
      <c r="G91">
        <f t="shared" ca="1" si="30"/>
        <v>1</v>
      </c>
      <c r="H91" t="str">
        <f ca="1">VLOOKUP(G91,$AD$5:$AE$9,2)</f>
        <v>High School</v>
      </c>
      <c r="I91">
        <f t="shared" ca="1" si="31"/>
        <v>1</v>
      </c>
      <c r="J91">
        <f t="shared" ca="1" si="25"/>
        <v>1</v>
      </c>
      <c r="K91">
        <f t="shared" ca="1" si="32"/>
        <v>39754</v>
      </c>
      <c r="L91">
        <f t="shared" ca="1" si="33"/>
        <v>3</v>
      </c>
      <c r="M91" t="str">
        <f ca="1">VLOOKUP(L91,$AF$5:$AG$17,2)</f>
        <v>Northwest Tef</v>
      </c>
      <c r="N91">
        <f t="shared" ca="1" si="36"/>
        <v>198770</v>
      </c>
      <c r="O91">
        <f t="shared" ca="1" si="34"/>
        <v>65433.611899135925</v>
      </c>
      <c r="P91">
        <f t="shared" ca="1" si="37"/>
        <v>2160.8399245331902</v>
      </c>
      <c r="Q91">
        <f t="shared" ca="1" si="35"/>
        <v>1032</v>
      </c>
      <c r="R91">
        <f t="shared" ca="1" si="38"/>
        <v>8137.053912145856</v>
      </c>
      <c r="S91">
        <f t="shared" ca="1" si="39"/>
        <v>17256.107651821123</v>
      </c>
      <c r="T91">
        <f t="shared" ca="1" si="40"/>
        <v>281459.71955095703</v>
      </c>
      <c r="U91">
        <f t="shared" ca="1" si="41"/>
        <v>74602.665811281782</v>
      </c>
      <c r="V91">
        <f t="shared" ca="1" si="42"/>
        <v>206857.05373967526</v>
      </c>
      <c r="X91" s="7">
        <f ca="1">IF(Table2[[#This Row],[Gender]]="men",1,0)</f>
        <v>0</v>
      </c>
      <c r="Y91" s="1">
        <f ca="1">IF(Table2[[#This Row],[Gender]]="women",1,0)</f>
        <v>1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>
        <f ca="1">IF(Table2[[#This Row],[Field of work]]="teaching",1,0)</f>
        <v>0</v>
      </c>
      <c r="AK91" s="1">
        <f ca="1">IF(Table2[[#This Row],[Field of work]]="health",1,0)</f>
        <v>0</v>
      </c>
      <c r="AL91" s="1">
        <f ca="1">IF(Table2[[#This Row],[Field of work]]="construction",1,0)</f>
        <v>0</v>
      </c>
      <c r="AM91" s="1">
        <f ca="1">IF(Table2[[#This Row],[Field of work]]="general work",1,0)</f>
        <v>0</v>
      </c>
      <c r="AN91" s="1">
        <f ca="1">IF(Table2[[#This Row],[Field of work]]="agriculture",1,0)</f>
        <v>0</v>
      </c>
      <c r="AO91" s="1">
        <f ca="1">IF(Table2[[#This Row],[Field of work]]="IT",1,0)</f>
        <v>1</v>
      </c>
      <c r="AP91" s="1"/>
      <c r="AQ91" s="1"/>
      <c r="AR91" s="1"/>
      <c r="AS91" s="1"/>
      <c r="AT91" s="1"/>
      <c r="AU91" s="1"/>
      <c r="AV91" s="1"/>
      <c r="AW91" s="1">
        <f ca="1">Table2[[#This Row],[Cars value]]/Table2[[#This Row],[Cars]]</f>
        <v>2160.8399245331902</v>
      </c>
      <c r="AX91" s="1"/>
      <c r="AY91" s="1">
        <f ca="1">IF(Table2[[#This Row],[Value of debts of a person]]&gt;$AZ$4,1,0)</f>
        <v>0</v>
      </c>
      <c r="AZ91" s="1"/>
      <c r="BA91" s="1"/>
      <c r="BB91" s="9">
        <f ca="1">O91/Table2[[#This Row],[Value of house]]</f>
        <v>0.32919259394846268</v>
      </c>
      <c r="BC91" s="1">
        <f ca="1">IF(BB91&lt;$BD$4,1,0)</f>
        <v>0</v>
      </c>
      <c r="BD91" s="1"/>
      <c r="BE91" s="10"/>
      <c r="BF91">
        <f ca="1">IF(Table2[[#This Row],[Area]]="yukon",Table2[[#This Row],[Income]],0)</f>
        <v>0</v>
      </c>
    </row>
    <row r="92" spans="2:58" x14ac:dyDescent="0.3">
      <c r="B92">
        <f t="shared" ca="1" si="26"/>
        <v>1</v>
      </c>
      <c r="C92" t="str">
        <f t="shared" ca="1" si="27"/>
        <v>men</v>
      </c>
      <c r="D92">
        <f t="shared" ca="1" si="28"/>
        <v>41</v>
      </c>
      <c r="E92">
        <f t="shared" ca="1" si="29"/>
        <v>6</v>
      </c>
      <c r="F92" t="str">
        <f ca="1">VLOOKUP(E92,$AB$5:$AC$10,2)</f>
        <v>agriculture</v>
      </c>
      <c r="G92">
        <f t="shared" ca="1" si="30"/>
        <v>2</v>
      </c>
      <c r="H92" t="str">
        <f ca="1">VLOOKUP(G92,$AD$5:$AE$9,2)</f>
        <v>college</v>
      </c>
      <c r="I92">
        <f t="shared" ca="1" si="31"/>
        <v>4</v>
      </c>
      <c r="J92">
        <f t="shared" ca="1" si="25"/>
        <v>1</v>
      </c>
      <c r="K92">
        <f t="shared" ca="1" si="32"/>
        <v>37080</v>
      </c>
      <c r="L92">
        <f t="shared" ca="1" si="33"/>
        <v>5</v>
      </c>
      <c r="M92" t="str">
        <f ca="1">VLOOKUP(L92,$AF$5:$AG$17,2)</f>
        <v>Nunavut</v>
      </c>
      <c r="N92">
        <f t="shared" ca="1" si="36"/>
        <v>185400</v>
      </c>
      <c r="O92">
        <f t="shared" ca="1" si="34"/>
        <v>33247.441093808615</v>
      </c>
      <c r="P92">
        <f t="shared" ca="1" si="37"/>
        <v>28938.540934787834</v>
      </c>
      <c r="Q92">
        <f t="shared" ca="1" si="35"/>
        <v>368</v>
      </c>
      <c r="R92">
        <f t="shared" ca="1" si="38"/>
        <v>26908.795264806409</v>
      </c>
      <c r="S92">
        <f t="shared" ca="1" si="39"/>
        <v>12249.174104614343</v>
      </c>
      <c r="T92">
        <f t="shared" ca="1" si="40"/>
        <v>230896.61519842298</v>
      </c>
      <c r="U92">
        <f t="shared" ca="1" si="41"/>
        <v>60524.236358615024</v>
      </c>
      <c r="V92">
        <f t="shared" ca="1" si="42"/>
        <v>170372.37883980796</v>
      </c>
      <c r="X92" s="7">
        <f ca="1">IF(Table2[[#This Row],[Gender]]="men",1,0)</f>
        <v>1</v>
      </c>
      <c r="Y92" s="1">
        <f ca="1">IF(Table2[[#This Row],[Gender]]="women",1,0)</f>
        <v>0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>
        <f ca="1">IF(Table2[[#This Row],[Field of work]]="teaching",1,0)</f>
        <v>0</v>
      </c>
      <c r="AK92" s="1">
        <f ca="1">IF(Table2[[#This Row],[Field of work]]="health",1,0)</f>
        <v>0</v>
      </c>
      <c r="AL92" s="1">
        <f ca="1">IF(Table2[[#This Row],[Field of work]]="construction",1,0)</f>
        <v>0</v>
      </c>
      <c r="AM92" s="1">
        <f ca="1">IF(Table2[[#This Row],[Field of work]]="general work",1,0)</f>
        <v>0</v>
      </c>
      <c r="AN92" s="1">
        <f ca="1">IF(Table2[[#This Row],[Field of work]]="agriculture",1,0)</f>
        <v>1</v>
      </c>
      <c r="AO92" s="1">
        <f ca="1">IF(Table2[[#This Row],[Field of work]]="IT",1,0)</f>
        <v>0</v>
      </c>
      <c r="AP92" s="1"/>
      <c r="AQ92" s="1"/>
      <c r="AR92" s="1"/>
      <c r="AS92" s="1"/>
      <c r="AT92" s="1"/>
      <c r="AU92" s="1"/>
      <c r="AV92" s="1"/>
      <c r="AW92" s="1">
        <f ca="1">Table2[[#This Row],[Cars value]]/Table2[[#This Row],[Cars]]</f>
        <v>28938.540934787834</v>
      </c>
      <c r="AX92" s="1"/>
      <c r="AY92" s="1">
        <f ca="1">IF(Table2[[#This Row],[Value of debts of a person]]&gt;$AZ$4,1,0)</f>
        <v>0</v>
      </c>
      <c r="AZ92" s="1"/>
      <c r="BA92" s="1"/>
      <c r="BB92" s="9">
        <f ca="1">O92/Table2[[#This Row],[Value of house]]</f>
        <v>0.17932816123952866</v>
      </c>
      <c r="BC92" s="1">
        <f ca="1">IF(BB92&lt;$BD$4,1,0)</f>
        <v>1</v>
      </c>
      <c r="BD92" s="1"/>
      <c r="BE92" s="10"/>
      <c r="BF92">
        <f ca="1">IF(Table2[[#This Row],[Area]]="yukon",Table2[[#This Row],[Income]],0)</f>
        <v>0</v>
      </c>
    </row>
    <row r="93" spans="2:58" x14ac:dyDescent="0.3">
      <c r="B93">
        <f t="shared" ca="1" si="26"/>
        <v>2</v>
      </c>
      <c r="C93" t="str">
        <f t="shared" ca="1" si="27"/>
        <v>women</v>
      </c>
      <c r="D93">
        <f t="shared" ca="1" si="28"/>
        <v>39</v>
      </c>
      <c r="E93">
        <f t="shared" ca="1" si="29"/>
        <v>5</v>
      </c>
      <c r="F93" t="str">
        <f ca="1">VLOOKUP(E93,$AB$5:$AC$10,2)</f>
        <v>general work</v>
      </c>
      <c r="G93">
        <f t="shared" ca="1" si="30"/>
        <v>1</v>
      </c>
      <c r="H93" t="str">
        <f ca="1">VLOOKUP(G93,$AD$5:$AE$9,2)</f>
        <v>High School</v>
      </c>
      <c r="I93">
        <f t="shared" ca="1" si="31"/>
        <v>4</v>
      </c>
      <c r="J93">
        <f t="shared" ca="1" si="25"/>
        <v>1</v>
      </c>
      <c r="K93">
        <f t="shared" ca="1" si="32"/>
        <v>36233</v>
      </c>
      <c r="L93">
        <f t="shared" ca="1" si="33"/>
        <v>5</v>
      </c>
      <c r="M93" t="str">
        <f ca="1">VLOOKUP(L93,$AF$5:$AG$17,2)</f>
        <v>Nunavut</v>
      </c>
      <c r="N93">
        <f t="shared" ca="1" si="36"/>
        <v>181165</v>
      </c>
      <c r="O93">
        <f t="shared" ca="1" si="34"/>
        <v>131222.36828236526</v>
      </c>
      <c r="P93">
        <f t="shared" ca="1" si="37"/>
        <v>30319.945526996959</v>
      </c>
      <c r="Q93">
        <f t="shared" ca="1" si="35"/>
        <v>1439</v>
      </c>
      <c r="R93">
        <f t="shared" ca="1" si="38"/>
        <v>32851.79788261027</v>
      </c>
      <c r="S93">
        <f t="shared" ca="1" si="39"/>
        <v>15381.13063027172</v>
      </c>
      <c r="T93">
        <f t="shared" ca="1" si="40"/>
        <v>327768.49891263701</v>
      </c>
      <c r="U93">
        <f t="shared" ca="1" si="41"/>
        <v>165513.16616497553</v>
      </c>
      <c r="V93">
        <f t="shared" ca="1" si="42"/>
        <v>162255.33274766148</v>
      </c>
      <c r="X93" s="7">
        <f ca="1">IF(Table2[[#This Row],[Gender]]="men",1,0)</f>
        <v>0</v>
      </c>
      <c r="Y93" s="1">
        <f ca="1">IF(Table2[[#This Row],[Gender]]="women",1,0)</f>
        <v>1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>
        <f ca="1">IF(Table2[[#This Row],[Field of work]]="teaching",1,0)</f>
        <v>0</v>
      </c>
      <c r="AK93" s="1">
        <f ca="1">IF(Table2[[#This Row],[Field of work]]="health",1,0)</f>
        <v>0</v>
      </c>
      <c r="AL93" s="1">
        <f ca="1">IF(Table2[[#This Row],[Field of work]]="construction",1,0)</f>
        <v>0</v>
      </c>
      <c r="AM93" s="1">
        <f ca="1">IF(Table2[[#This Row],[Field of work]]="general work",1,0)</f>
        <v>1</v>
      </c>
      <c r="AN93" s="1">
        <f ca="1">IF(Table2[[#This Row],[Field of work]]="agriculture",1,0)</f>
        <v>0</v>
      </c>
      <c r="AO93" s="1">
        <f ca="1">IF(Table2[[#This Row],[Field of work]]="IT",1,0)</f>
        <v>0</v>
      </c>
      <c r="AP93" s="1"/>
      <c r="AQ93" s="1"/>
      <c r="AR93" s="1"/>
      <c r="AS93" s="1"/>
      <c r="AT93" s="1"/>
      <c r="AU93" s="1"/>
      <c r="AV93" s="1"/>
      <c r="AW93" s="1">
        <f ca="1">Table2[[#This Row],[Cars value]]/Table2[[#This Row],[Cars]]</f>
        <v>30319.945526996959</v>
      </c>
      <c r="AX93" s="1"/>
      <c r="AY93" s="1">
        <f ca="1">IF(Table2[[#This Row],[Value of debts of a person]]&gt;$AZ$4,1,0)</f>
        <v>1</v>
      </c>
      <c r="AZ93" s="1"/>
      <c r="BA93" s="1"/>
      <c r="BB93" s="9">
        <f ca="1">O93/Table2[[#This Row],[Value of house]]</f>
        <v>0.72432516370361422</v>
      </c>
      <c r="BC93" s="1">
        <f ca="1">IF(BB93&lt;$BD$4,1,0)</f>
        <v>0</v>
      </c>
      <c r="BD93" s="1"/>
      <c r="BE93" s="10"/>
      <c r="BF93">
        <f ca="1">IF(Table2[[#This Row],[Area]]="yukon",Table2[[#This Row],[Income]],0)</f>
        <v>0</v>
      </c>
    </row>
    <row r="94" spans="2:58" x14ac:dyDescent="0.3">
      <c r="B94">
        <f t="shared" ca="1" si="26"/>
        <v>2</v>
      </c>
      <c r="C94" t="str">
        <f t="shared" ca="1" si="27"/>
        <v>women</v>
      </c>
      <c r="D94">
        <f t="shared" ca="1" si="28"/>
        <v>38</v>
      </c>
      <c r="E94">
        <f t="shared" ca="1" si="29"/>
        <v>6</v>
      </c>
      <c r="F94" t="str">
        <f ca="1">VLOOKUP(E94,$AB$5:$AC$10,2)</f>
        <v>agriculture</v>
      </c>
      <c r="G94">
        <f t="shared" ca="1" si="30"/>
        <v>5</v>
      </c>
      <c r="H94" t="str">
        <f ca="1">VLOOKUP(G94,$AD$5:$AE$9,2)</f>
        <v>other</v>
      </c>
      <c r="I94">
        <f t="shared" ca="1" si="31"/>
        <v>0</v>
      </c>
      <c r="J94">
        <f t="shared" ca="1" si="25"/>
        <v>1</v>
      </c>
      <c r="K94">
        <f t="shared" ca="1" si="32"/>
        <v>81550</v>
      </c>
      <c r="L94">
        <f t="shared" ca="1" si="33"/>
        <v>2</v>
      </c>
      <c r="M94" t="str">
        <f ca="1">VLOOKUP(L94,$AF$5:$AG$17,2)</f>
        <v>BC</v>
      </c>
      <c r="N94">
        <f t="shared" ca="1" si="36"/>
        <v>489300</v>
      </c>
      <c r="O94">
        <f t="shared" ca="1" si="34"/>
        <v>278408.91420674411</v>
      </c>
      <c r="P94">
        <f t="shared" ca="1" si="37"/>
        <v>19750.940359543387</v>
      </c>
      <c r="Q94">
        <f t="shared" ca="1" si="35"/>
        <v>10296</v>
      </c>
      <c r="R94">
        <f t="shared" ca="1" si="38"/>
        <v>15629.058579056013</v>
      </c>
      <c r="S94">
        <f t="shared" ca="1" si="39"/>
        <v>75865.972503852972</v>
      </c>
      <c r="T94">
        <f t="shared" ca="1" si="40"/>
        <v>843574.8867105972</v>
      </c>
      <c r="U94">
        <f t="shared" ca="1" si="41"/>
        <v>304333.97278580011</v>
      </c>
      <c r="V94">
        <f t="shared" ca="1" si="42"/>
        <v>539240.91392479709</v>
      </c>
      <c r="X94" s="7">
        <f ca="1">IF(Table2[[#This Row],[Gender]]="men",1,0)</f>
        <v>0</v>
      </c>
      <c r="Y94" s="1">
        <f ca="1">IF(Table2[[#This Row],[Gender]]="women",1,0)</f>
        <v>1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>
        <f ca="1">IF(Table2[[#This Row],[Field of work]]="teaching",1,0)</f>
        <v>0</v>
      </c>
      <c r="AK94" s="1">
        <f ca="1">IF(Table2[[#This Row],[Field of work]]="health",1,0)</f>
        <v>0</v>
      </c>
      <c r="AL94" s="1">
        <f ca="1">IF(Table2[[#This Row],[Field of work]]="construction",1,0)</f>
        <v>0</v>
      </c>
      <c r="AM94" s="1">
        <f ca="1">IF(Table2[[#This Row],[Field of work]]="general work",1,0)</f>
        <v>0</v>
      </c>
      <c r="AN94" s="1">
        <f ca="1">IF(Table2[[#This Row],[Field of work]]="agriculture",1,0)</f>
        <v>1</v>
      </c>
      <c r="AO94" s="1">
        <f ca="1">IF(Table2[[#This Row],[Field of work]]="IT",1,0)</f>
        <v>0</v>
      </c>
      <c r="AP94" s="1"/>
      <c r="AQ94" s="1"/>
      <c r="AR94" s="1"/>
      <c r="AS94" s="1"/>
      <c r="AT94" s="1"/>
      <c r="AU94" s="1"/>
      <c r="AV94" s="1"/>
      <c r="AW94" s="1">
        <f ca="1">Table2[[#This Row],[Cars value]]/Table2[[#This Row],[Cars]]</f>
        <v>19750.940359543387</v>
      </c>
      <c r="AX94" s="1"/>
      <c r="AY94" s="1">
        <f ca="1">IF(Table2[[#This Row],[Value of debts of a person]]&gt;$AZ$4,1,0)</f>
        <v>1</v>
      </c>
      <c r="AZ94" s="1"/>
      <c r="BA94" s="1"/>
      <c r="BB94" s="9">
        <f ca="1">O94/Table2[[#This Row],[Value of house]]</f>
        <v>0.5689943065741756</v>
      </c>
      <c r="BC94" s="1">
        <f ca="1">IF(BB94&lt;$BD$4,1,0)</f>
        <v>0</v>
      </c>
      <c r="BD94" s="1"/>
      <c r="BE94" s="10"/>
      <c r="BF94">
        <f ca="1">IF(Table2[[#This Row],[Area]]="yukon",Table2[[#This Row],[Income]],0)</f>
        <v>0</v>
      </c>
    </row>
    <row r="95" spans="2:58" x14ac:dyDescent="0.3">
      <c r="B95">
        <f t="shared" ca="1" si="26"/>
        <v>1</v>
      </c>
      <c r="C95" t="str">
        <f t="shared" ca="1" si="27"/>
        <v>men</v>
      </c>
      <c r="D95">
        <f t="shared" ca="1" si="28"/>
        <v>37</v>
      </c>
      <c r="E95">
        <f t="shared" ca="1" si="29"/>
        <v>6</v>
      </c>
      <c r="F95" t="str">
        <f ca="1">VLOOKUP(E95,$AB$5:$AC$10,2)</f>
        <v>agriculture</v>
      </c>
      <c r="G95">
        <f t="shared" ca="1" si="30"/>
        <v>1</v>
      </c>
      <c r="H95" t="str">
        <f ca="1">VLOOKUP(G95,$AD$5:$AE$9,2)</f>
        <v>High School</v>
      </c>
      <c r="I95">
        <f t="shared" ca="1" si="31"/>
        <v>2</v>
      </c>
      <c r="J95">
        <f t="shared" ca="1" si="25"/>
        <v>1</v>
      </c>
      <c r="K95">
        <f t="shared" ca="1" si="32"/>
        <v>31302</v>
      </c>
      <c r="L95">
        <f t="shared" ca="1" si="33"/>
        <v>12</v>
      </c>
      <c r="M95" t="str">
        <f ca="1">VLOOKUP(L95,$AF$5:$AG$17,2)</f>
        <v>Nova scotia</v>
      </c>
      <c r="N95">
        <f t="shared" ca="1" si="36"/>
        <v>93906</v>
      </c>
      <c r="O95">
        <f t="shared" ca="1" si="34"/>
        <v>88492.055763478405</v>
      </c>
      <c r="P95">
        <f t="shared" ca="1" si="37"/>
        <v>13210.796877752338</v>
      </c>
      <c r="Q95">
        <f t="shared" ca="1" si="35"/>
        <v>8051</v>
      </c>
      <c r="R95">
        <f t="shared" ca="1" si="38"/>
        <v>6962.6641470115983</v>
      </c>
      <c r="S95">
        <f t="shared" ca="1" si="39"/>
        <v>43534.582769131019</v>
      </c>
      <c r="T95">
        <f t="shared" ca="1" si="40"/>
        <v>225932.63853260942</v>
      </c>
      <c r="U95">
        <f t="shared" ca="1" si="41"/>
        <v>103505.71991049001</v>
      </c>
      <c r="V95">
        <f t="shared" ca="1" si="42"/>
        <v>122426.91862211941</v>
      </c>
      <c r="X95" s="7">
        <f ca="1">IF(Table2[[#This Row],[Gender]]="men",1,0)</f>
        <v>1</v>
      </c>
      <c r="Y95" s="1">
        <f ca="1">IF(Table2[[#This Row],[Gender]]="women",1,0)</f>
        <v>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>
        <f ca="1">IF(Table2[[#This Row],[Field of work]]="teaching",1,0)</f>
        <v>0</v>
      </c>
      <c r="AK95" s="1">
        <f ca="1">IF(Table2[[#This Row],[Field of work]]="health",1,0)</f>
        <v>0</v>
      </c>
      <c r="AL95" s="1">
        <f ca="1">IF(Table2[[#This Row],[Field of work]]="construction",1,0)</f>
        <v>0</v>
      </c>
      <c r="AM95" s="1">
        <f ca="1">IF(Table2[[#This Row],[Field of work]]="general work",1,0)</f>
        <v>0</v>
      </c>
      <c r="AN95" s="1">
        <f ca="1">IF(Table2[[#This Row],[Field of work]]="agriculture",1,0)</f>
        <v>1</v>
      </c>
      <c r="AO95" s="1">
        <f ca="1">IF(Table2[[#This Row],[Field of work]]="IT",1,0)</f>
        <v>0</v>
      </c>
      <c r="AP95" s="1"/>
      <c r="AQ95" s="1"/>
      <c r="AR95" s="1"/>
      <c r="AS95" s="1"/>
      <c r="AT95" s="1"/>
      <c r="AU95" s="1"/>
      <c r="AV95" s="1"/>
      <c r="AW95" s="1">
        <f ca="1">Table2[[#This Row],[Cars value]]/Table2[[#This Row],[Cars]]</f>
        <v>13210.796877752338</v>
      </c>
      <c r="AX95" s="1"/>
      <c r="AY95" s="1">
        <f ca="1">IF(Table2[[#This Row],[Value of debts of a person]]&gt;$AZ$4,1,0)</f>
        <v>1</v>
      </c>
      <c r="AZ95" s="1"/>
      <c r="BA95" s="1"/>
      <c r="BB95" s="9">
        <f ca="1">O95/Table2[[#This Row],[Value of house]]</f>
        <v>0.94234719574338599</v>
      </c>
      <c r="BC95" s="1">
        <f ca="1">IF(BB95&lt;$BD$4,1,0)</f>
        <v>0</v>
      </c>
      <c r="BD95" s="1"/>
      <c r="BE95" s="10"/>
      <c r="BF95">
        <f ca="1">IF(Table2[[#This Row],[Area]]="yukon",Table2[[#This Row],[Income]],0)</f>
        <v>0</v>
      </c>
    </row>
    <row r="96" spans="2:58" x14ac:dyDescent="0.3">
      <c r="B96">
        <f t="shared" ca="1" si="26"/>
        <v>1</v>
      </c>
      <c r="C96" t="str">
        <f t="shared" ca="1" si="27"/>
        <v>men</v>
      </c>
      <c r="D96">
        <f t="shared" ca="1" si="28"/>
        <v>38</v>
      </c>
      <c r="E96">
        <f t="shared" ca="1" si="29"/>
        <v>5</v>
      </c>
      <c r="F96" t="str">
        <f ca="1">VLOOKUP(E96,$AB$5:$AC$10,2)</f>
        <v>general work</v>
      </c>
      <c r="G96">
        <f t="shared" ca="1" si="30"/>
        <v>2</v>
      </c>
      <c r="H96" t="str">
        <f ca="1">VLOOKUP(G96,$AD$5:$AE$9,2)</f>
        <v>college</v>
      </c>
      <c r="I96">
        <f t="shared" ca="1" si="31"/>
        <v>2</v>
      </c>
      <c r="J96">
        <f t="shared" ca="1" si="25"/>
        <v>1</v>
      </c>
      <c r="K96">
        <f t="shared" ca="1" si="32"/>
        <v>26258</v>
      </c>
      <c r="L96">
        <f t="shared" ca="1" si="33"/>
        <v>13</v>
      </c>
      <c r="M96" t="str">
        <f ca="1">VLOOKUP(L96,$AF$5:$AG$17,2)</f>
        <v>Prince edward Island</v>
      </c>
      <c r="N96">
        <f t="shared" ca="1" si="36"/>
        <v>105032</v>
      </c>
      <c r="O96">
        <f t="shared" ca="1" si="34"/>
        <v>99105.592010778884</v>
      </c>
      <c r="P96">
        <f t="shared" ca="1" si="37"/>
        <v>10797.13897698556</v>
      </c>
      <c r="Q96">
        <f t="shared" ca="1" si="35"/>
        <v>1943</v>
      </c>
      <c r="R96">
        <f t="shared" ca="1" si="38"/>
        <v>18620.598737308672</v>
      </c>
      <c r="S96">
        <f t="shared" ca="1" si="39"/>
        <v>26445.368876634046</v>
      </c>
      <c r="T96">
        <f t="shared" ca="1" si="40"/>
        <v>230582.96088741295</v>
      </c>
      <c r="U96">
        <f t="shared" ca="1" si="41"/>
        <v>119669.19074808755</v>
      </c>
      <c r="V96">
        <f t="shared" ca="1" si="42"/>
        <v>110913.7701393254</v>
      </c>
      <c r="X96" s="7">
        <f ca="1">IF(Table2[[#This Row],[Gender]]="men",1,0)</f>
        <v>1</v>
      </c>
      <c r="Y96" s="1">
        <f ca="1">IF(Table2[[#This Row],[Gender]]="women",1,0)</f>
        <v>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>
        <f ca="1">IF(Table2[[#This Row],[Field of work]]="teaching",1,0)</f>
        <v>0</v>
      </c>
      <c r="AK96" s="1">
        <f ca="1">IF(Table2[[#This Row],[Field of work]]="health",1,0)</f>
        <v>0</v>
      </c>
      <c r="AL96" s="1">
        <f ca="1">IF(Table2[[#This Row],[Field of work]]="construction",1,0)</f>
        <v>0</v>
      </c>
      <c r="AM96" s="1">
        <f ca="1">IF(Table2[[#This Row],[Field of work]]="general work",1,0)</f>
        <v>1</v>
      </c>
      <c r="AN96" s="1">
        <f ca="1">IF(Table2[[#This Row],[Field of work]]="agriculture",1,0)</f>
        <v>0</v>
      </c>
      <c r="AO96" s="1">
        <f ca="1">IF(Table2[[#This Row],[Field of work]]="IT",1,0)</f>
        <v>0</v>
      </c>
      <c r="AP96" s="1"/>
      <c r="AQ96" s="1"/>
      <c r="AR96" s="1"/>
      <c r="AS96" s="1"/>
      <c r="AT96" s="1"/>
      <c r="AU96" s="1"/>
      <c r="AV96" s="1"/>
      <c r="AW96" s="1">
        <f ca="1">Table2[[#This Row],[Cars value]]/Table2[[#This Row],[Cars]]</f>
        <v>10797.13897698556</v>
      </c>
      <c r="AX96" s="1"/>
      <c r="AY96" s="1">
        <f ca="1">IF(Table2[[#This Row],[Value of debts of a person]]&gt;$AZ$4,1,0)</f>
        <v>1</v>
      </c>
      <c r="AZ96" s="1"/>
      <c r="BA96" s="1"/>
      <c r="BB96" s="9">
        <f ca="1">O96/Table2[[#This Row],[Value of house]]</f>
        <v>0.94357521527514365</v>
      </c>
      <c r="BC96" s="1">
        <f ca="1">IF(BB96&lt;$BD$4,1,0)</f>
        <v>0</v>
      </c>
      <c r="BD96" s="1"/>
      <c r="BE96" s="10"/>
      <c r="BF96">
        <f ca="1">IF(Table2[[#This Row],[Area]]="yukon",Table2[[#This Row],[Income]],0)</f>
        <v>0</v>
      </c>
    </row>
    <row r="97" spans="2:58" x14ac:dyDescent="0.3">
      <c r="B97">
        <f t="shared" ca="1" si="26"/>
        <v>1</v>
      </c>
      <c r="C97" t="str">
        <f t="shared" ca="1" si="27"/>
        <v>men</v>
      </c>
      <c r="D97">
        <f t="shared" ca="1" si="28"/>
        <v>35</v>
      </c>
      <c r="E97">
        <f t="shared" ca="1" si="29"/>
        <v>5</v>
      </c>
      <c r="F97" t="str">
        <f ca="1">VLOOKUP(E97,$AB$5:$AC$10,2)</f>
        <v>general work</v>
      </c>
      <c r="G97">
        <f t="shared" ca="1" si="30"/>
        <v>4</v>
      </c>
      <c r="H97" t="str">
        <f ca="1">VLOOKUP(G97,$AD$5:$AE$9,2)</f>
        <v>technical</v>
      </c>
      <c r="I97">
        <f t="shared" ca="1" si="31"/>
        <v>1</v>
      </c>
      <c r="J97">
        <f t="shared" ca="1" si="25"/>
        <v>1</v>
      </c>
      <c r="K97">
        <f t="shared" ca="1" si="32"/>
        <v>58169</v>
      </c>
      <c r="L97">
        <f t="shared" ca="1" si="33"/>
        <v>7</v>
      </c>
      <c r="M97" t="str">
        <f ca="1">VLOOKUP(L97,$AF$5:$AG$17,2)</f>
        <v>Manitoba</v>
      </c>
      <c r="N97">
        <f t="shared" ca="1" si="36"/>
        <v>290845</v>
      </c>
      <c r="O97">
        <f t="shared" ca="1" si="34"/>
        <v>157291.92900794666</v>
      </c>
      <c r="P97">
        <f t="shared" ca="1" si="37"/>
        <v>45656.926417805749</v>
      </c>
      <c r="Q97">
        <f t="shared" ca="1" si="35"/>
        <v>2812</v>
      </c>
      <c r="R97">
        <f t="shared" ca="1" si="38"/>
        <v>11284.716405801943</v>
      </c>
      <c r="S97">
        <f t="shared" ca="1" si="39"/>
        <v>66666.667740693447</v>
      </c>
      <c r="T97">
        <f t="shared" ca="1" si="40"/>
        <v>514803.59674864006</v>
      </c>
      <c r="U97">
        <f t="shared" ca="1" si="41"/>
        <v>171388.6454137486</v>
      </c>
      <c r="V97">
        <f t="shared" ca="1" si="42"/>
        <v>343414.95133489149</v>
      </c>
      <c r="X97" s="7">
        <f ca="1">IF(Table2[[#This Row],[Gender]]="men",1,0)</f>
        <v>1</v>
      </c>
      <c r="Y97" s="1">
        <f ca="1">IF(Table2[[#This Row],[Gender]]="women",1,0)</f>
        <v>0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>
        <f ca="1">IF(Table2[[#This Row],[Field of work]]="teaching",1,0)</f>
        <v>0</v>
      </c>
      <c r="AK97" s="1">
        <f ca="1">IF(Table2[[#This Row],[Field of work]]="health",1,0)</f>
        <v>0</v>
      </c>
      <c r="AL97" s="1">
        <f ca="1">IF(Table2[[#This Row],[Field of work]]="construction",1,0)</f>
        <v>0</v>
      </c>
      <c r="AM97" s="1">
        <f ca="1">IF(Table2[[#This Row],[Field of work]]="general work",1,0)</f>
        <v>1</v>
      </c>
      <c r="AN97" s="1">
        <f ca="1">IF(Table2[[#This Row],[Field of work]]="agriculture",1,0)</f>
        <v>0</v>
      </c>
      <c r="AO97" s="1">
        <f ca="1">IF(Table2[[#This Row],[Field of work]]="IT",1,0)</f>
        <v>0</v>
      </c>
      <c r="AP97" s="1"/>
      <c r="AQ97" s="1"/>
      <c r="AR97" s="1"/>
      <c r="AS97" s="1"/>
      <c r="AT97" s="1"/>
      <c r="AU97" s="1"/>
      <c r="AV97" s="1"/>
      <c r="AW97" s="1">
        <f ca="1">Table2[[#This Row],[Cars value]]/Table2[[#This Row],[Cars]]</f>
        <v>45656.926417805749</v>
      </c>
      <c r="AX97" s="1"/>
      <c r="AY97" s="1">
        <f ca="1">IF(Table2[[#This Row],[Value of debts of a person]]&gt;$AZ$4,1,0)</f>
        <v>1</v>
      </c>
      <c r="AZ97" s="1"/>
      <c r="BA97" s="1"/>
      <c r="BB97" s="9">
        <f ca="1">O97/Table2[[#This Row],[Value of house]]</f>
        <v>0.5408101532016939</v>
      </c>
      <c r="BC97" s="1">
        <f ca="1">IF(BB97&lt;$BD$4,1,0)</f>
        <v>0</v>
      </c>
      <c r="BD97" s="1"/>
      <c r="BE97" s="10"/>
      <c r="BF97">
        <f ca="1">IF(Table2[[#This Row],[Area]]="yukon",Table2[[#This Row],[Income]],0)</f>
        <v>0</v>
      </c>
    </row>
    <row r="98" spans="2:58" x14ac:dyDescent="0.3">
      <c r="B98">
        <f t="shared" ca="1" si="26"/>
        <v>1</v>
      </c>
      <c r="C98" t="str">
        <f t="shared" ca="1" si="27"/>
        <v>men</v>
      </c>
      <c r="D98">
        <f t="shared" ca="1" si="28"/>
        <v>44</v>
      </c>
      <c r="E98">
        <f t="shared" ca="1" si="29"/>
        <v>3</v>
      </c>
      <c r="F98" t="str">
        <f ca="1">VLOOKUP(E98,$AB$5:$AC$10,2)</f>
        <v>teaching</v>
      </c>
      <c r="G98">
        <f t="shared" ca="1" si="30"/>
        <v>3</v>
      </c>
      <c r="H98" t="str">
        <f ca="1">VLOOKUP(G98,$AD$5:$AE$9,2)</f>
        <v>university</v>
      </c>
      <c r="I98">
        <f t="shared" ca="1" si="31"/>
        <v>4</v>
      </c>
      <c r="J98">
        <f t="shared" ca="1" si="25"/>
        <v>1</v>
      </c>
      <c r="K98">
        <f t="shared" ca="1" si="32"/>
        <v>31295</v>
      </c>
      <c r="L98">
        <f t="shared" ca="1" si="33"/>
        <v>13</v>
      </c>
      <c r="M98" t="str">
        <f ca="1">VLOOKUP(L98,$AF$5:$AG$17,2)</f>
        <v>Prince edward Island</v>
      </c>
      <c r="N98">
        <f t="shared" ca="1" si="36"/>
        <v>93885</v>
      </c>
      <c r="O98">
        <f t="shared" ca="1" si="34"/>
        <v>34494.411552500518</v>
      </c>
      <c r="P98">
        <f t="shared" ca="1" si="37"/>
        <v>16300.741948915838</v>
      </c>
      <c r="Q98">
        <f t="shared" ca="1" si="35"/>
        <v>6522</v>
      </c>
      <c r="R98">
        <f t="shared" ca="1" si="38"/>
        <v>14317.762367826252</v>
      </c>
      <c r="S98">
        <f t="shared" ca="1" si="39"/>
        <v>25986.951331660926</v>
      </c>
      <c r="T98">
        <f t="shared" ca="1" si="40"/>
        <v>154366.36288416144</v>
      </c>
      <c r="U98">
        <f t="shared" ca="1" si="41"/>
        <v>55334.173920326772</v>
      </c>
      <c r="V98">
        <f t="shared" ca="1" si="42"/>
        <v>99032.188963834662</v>
      </c>
      <c r="X98" s="7">
        <f ca="1">IF(Table2[[#This Row],[Gender]]="men",1,0)</f>
        <v>1</v>
      </c>
      <c r="Y98" s="1">
        <f ca="1">IF(Table2[[#This Row],[Gender]]="women",1,0)</f>
        <v>0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>
        <f ca="1">IF(Table2[[#This Row],[Field of work]]="teaching",1,0)</f>
        <v>1</v>
      </c>
      <c r="AK98" s="1">
        <f ca="1">IF(Table2[[#This Row],[Field of work]]="health",1,0)</f>
        <v>0</v>
      </c>
      <c r="AL98" s="1">
        <f ca="1">IF(Table2[[#This Row],[Field of work]]="construction",1,0)</f>
        <v>0</v>
      </c>
      <c r="AM98" s="1">
        <f ca="1">IF(Table2[[#This Row],[Field of work]]="general work",1,0)</f>
        <v>0</v>
      </c>
      <c r="AN98" s="1">
        <f ca="1">IF(Table2[[#This Row],[Field of work]]="agriculture",1,0)</f>
        <v>0</v>
      </c>
      <c r="AO98" s="1">
        <f ca="1">IF(Table2[[#This Row],[Field of work]]="IT",1,0)</f>
        <v>0</v>
      </c>
      <c r="AP98" s="1"/>
      <c r="AQ98" s="1"/>
      <c r="AR98" s="1"/>
      <c r="AS98" s="1"/>
      <c r="AT98" s="1"/>
      <c r="AU98" s="1"/>
      <c r="AV98" s="1"/>
      <c r="AW98" s="1">
        <f ca="1">Table2[[#This Row],[Cars value]]/Table2[[#This Row],[Cars]]</f>
        <v>16300.741948915838</v>
      </c>
      <c r="AX98" s="1"/>
      <c r="AY98" s="1">
        <f ca="1">IF(Table2[[#This Row],[Value of debts of a person]]&gt;$AZ$4,1,0)</f>
        <v>0</v>
      </c>
      <c r="AZ98" s="1"/>
      <c r="BA98" s="1"/>
      <c r="BB98" s="9">
        <f ca="1">O98/Table2[[#This Row],[Value of house]]</f>
        <v>0.3674113175960006</v>
      </c>
      <c r="BC98" s="1">
        <f ca="1">IF(BB98&lt;$BD$4,1,0)</f>
        <v>0</v>
      </c>
      <c r="BD98" s="1"/>
      <c r="BE98" s="10"/>
      <c r="BF98">
        <f ca="1">IF(Table2[[#This Row],[Area]]="yukon",Table2[[#This Row],[Income]],0)</f>
        <v>0</v>
      </c>
    </row>
    <row r="99" spans="2:58" x14ac:dyDescent="0.3">
      <c r="B99">
        <f t="shared" ca="1" si="26"/>
        <v>1</v>
      </c>
      <c r="C99" t="str">
        <f t="shared" ca="1" si="27"/>
        <v>men</v>
      </c>
      <c r="D99">
        <f t="shared" ca="1" si="28"/>
        <v>27</v>
      </c>
      <c r="E99">
        <f t="shared" ca="1" si="29"/>
        <v>1</v>
      </c>
      <c r="F99" t="str">
        <f ca="1">VLOOKUP(E99,$AB$5:$AC$10,2)</f>
        <v>health</v>
      </c>
      <c r="G99">
        <f t="shared" ca="1" si="30"/>
        <v>5</v>
      </c>
      <c r="H99" t="str">
        <f ca="1">VLOOKUP(G99,$AD$5:$AE$9,2)</f>
        <v>other</v>
      </c>
      <c r="I99">
        <f t="shared" ca="1" si="31"/>
        <v>0</v>
      </c>
      <c r="J99">
        <f t="shared" ca="1" si="25"/>
        <v>1</v>
      </c>
      <c r="K99">
        <f t="shared" ca="1" si="32"/>
        <v>50802</v>
      </c>
      <c r="L99">
        <f t="shared" ca="1" si="33"/>
        <v>11</v>
      </c>
      <c r="M99" t="str">
        <f ca="1">VLOOKUP(L99,$AF$5:$AG$17,2)</f>
        <v>New truncwick</v>
      </c>
      <c r="N99">
        <f t="shared" ca="1" si="36"/>
        <v>203208</v>
      </c>
      <c r="O99">
        <f t="shared" ca="1" si="34"/>
        <v>147429.10690728601</v>
      </c>
      <c r="P99">
        <f t="shared" ca="1" si="37"/>
        <v>48327.645341485091</v>
      </c>
      <c r="Q99">
        <f t="shared" ca="1" si="35"/>
        <v>26610</v>
      </c>
      <c r="R99">
        <f t="shared" ca="1" si="38"/>
        <v>25291.09754860865</v>
      </c>
      <c r="S99">
        <f t="shared" ca="1" si="39"/>
        <v>48305.901002104198</v>
      </c>
      <c r="T99">
        <f t="shared" ca="1" si="40"/>
        <v>398943.0079093902</v>
      </c>
      <c r="U99">
        <f t="shared" ca="1" si="41"/>
        <v>199330.20445589465</v>
      </c>
      <c r="V99">
        <f t="shared" ca="1" si="42"/>
        <v>199612.80345349555</v>
      </c>
      <c r="X99" s="7">
        <f ca="1">IF(Table2[[#This Row],[Gender]]="men",1,0)</f>
        <v>1</v>
      </c>
      <c r="Y99" s="1">
        <f ca="1">IF(Table2[[#This Row],[Gender]]="women",1,0)</f>
        <v>0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>
        <f ca="1">IF(Table2[[#This Row],[Field of work]]="teaching",1,0)</f>
        <v>0</v>
      </c>
      <c r="AK99" s="1">
        <f ca="1">IF(Table2[[#This Row],[Field of work]]="health",1,0)</f>
        <v>1</v>
      </c>
      <c r="AL99" s="1">
        <f ca="1">IF(Table2[[#This Row],[Field of work]]="construction",1,0)</f>
        <v>0</v>
      </c>
      <c r="AM99" s="1">
        <f ca="1">IF(Table2[[#This Row],[Field of work]]="general work",1,0)</f>
        <v>0</v>
      </c>
      <c r="AN99" s="1">
        <f ca="1">IF(Table2[[#This Row],[Field of work]]="agriculture",1,0)</f>
        <v>0</v>
      </c>
      <c r="AO99" s="1">
        <f ca="1">IF(Table2[[#This Row],[Field of work]]="IT",1,0)</f>
        <v>0</v>
      </c>
      <c r="AP99" s="1"/>
      <c r="AQ99" s="1"/>
      <c r="AR99" s="1"/>
      <c r="AS99" s="1"/>
      <c r="AT99" s="1"/>
      <c r="AU99" s="1"/>
      <c r="AV99" s="1"/>
      <c r="AW99" s="1">
        <f ca="1">Table2[[#This Row],[Cars value]]/Table2[[#This Row],[Cars]]</f>
        <v>48327.645341485091</v>
      </c>
      <c r="AX99" s="1"/>
      <c r="AY99" s="1">
        <f ca="1">IF(Table2[[#This Row],[Value of debts of a person]]&gt;$AZ$4,1,0)</f>
        <v>1</v>
      </c>
      <c r="AZ99" s="1"/>
      <c r="BA99" s="1"/>
      <c r="BB99" s="9">
        <f ca="1">O99/Table2[[#This Row],[Value of house]]</f>
        <v>0.72550838011931618</v>
      </c>
      <c r="BC99" s="1">
        <f ca="1">IF(BB99&lt;$BD$4,1,0)</f>
        <v>0</v>
      </c>
      <c r="BD99" s="1"/>
      <c r="BE99" s="10"/>
      <c r="BF99">
        <f ca="1">IF(Table2[[#This Row],[Area]]="yukon",Table2[[#This Row],[Income]],0)</f>
        <v>0</v>
      </c>
    </row>
    <row r="100" spans="2:58" x14ac:dyDescent="0.3">
      <c r="B100">
        <f t="shared" ca="1" si="26"/>
        <v>1</v>
      </c>
      <c r="C100" t="str">
        <f t="shared" ca="1" si="27"/>
        <v>men</v>
      </c>
      <c r="D100">
        <f t="shared" ca="1" si="28"/>
        <v>33</v>
      </c>
      <c r="E100">
        <f t="shared" ca="1" si="29"/>
        <v>3</v>
      </c>
      <c r="F100" t="str">
        <f ca="1">VLOOKUP(E100,$AB$5:$AC$10,2)</f>
        <v>teaching</v>
      </c>
      <c r="G100">
        <f t="shared" ca="1" si="30"/>
        <v>1</v>
      </c>
      <c r="H100" t="str">
        <f ca="1">VLOOKUP(G100,$AD$5:$AE$9,2)</f>
        <v>High School</v>
      </c>
      <c r="I100">
        <f t="shared" ca="1" si="31"/>
        <v>1</v>
      </c>
      <c r="J100">
        <f t="shared" ca="1" si="25"/>
        <v>1</v>
      </c>
      <c r="K100">
        <f t="shared" ca="1" si="32"/>
        <v>30089</v>
      </c>
      <c r="L100">
        <f t="shared" ca="1" si="33"/>
        <v>3</v>
      </c>
      <c r="M100" t="str">
        <f ca="1">VLOOKUP(L100,$AF$5:$AG$17,2)</f>
        <v>Northwest Tef</v>
      </c>
      <c r="N100">
        <f t="shared" ca="1" si="36"/>
        <v>60178</v>
      </c>
      <c r="O100">
        <f t="shared" ca="1" si="34"/>
        <v>54115.802773992393</v>
      </c>
      <c r="P100">
        <f t="shared" ca="1" si="37"/>
        <v>9069.3987304837683</v>
      </c>
      <c r="Q100">
        <f t="shared" ca="1" si="35"/>
        <v>8220</v>
      </c>
      <c r="R100">
        <f t="shared" ca="1" si="38"/>
        <v>18375.866069265765</v>
      </c>
      <c r="S100">
        <f t="shared" ca="1" si="39"/>
        <v>14544.325802527888</v>
      </c>
      <c r="T100">
        <f t="shared" ca="1" si="40"/>
        <v>128838.12857652028</v>
      </c>
      <c r="U100">
        <f t="shared" ca="1" si="41"/>
        <v>80711.668843258158</v>
      </c>
      <c r="V100">
        <f t="shared" ca="1" si="42"/>
        <v>48126.45973326212</v>
      </c>
      <c r="X100" s="7">
        <f ca="1">IF(Table2[[#This Row],[Gender]]="men",1,0)</f>
        <v>1</v>
      </c>
      <c r="Y100" s="1">
        <f ca="1">IF(Table2[[#This Row],[Gender]]="women",1,0)</f>
        <v>0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>
        <f ca="1">IF(Table2[[#This Row],[Field of work]]="teaching",1,0)</f>
        <v>1</v>
      </c>
      <c r="AK100" s="1">
        <f ca="1">IF(Table2[[#This Row],[Field of work]]="health",1,0)</f>
        <v>0</v>
      </c>
      <c r="AL100" s="1">
        <f ca="1">IF(Table2[[#This Row],[Field of work]]="construction",1,0)</f>
        <v>0</v>
      </c>
      <c r="AM100" s="1">
        <f ca="1">IF(Table2[[#This Row],[Field of work]]="general work",1,0)</f>
        <v>0</v>
      </c>
      <c r="AN100" s="1">
        <f ca="1">IF(Table2[[#This Row],[Field of work]]="agriculture",1,0)</f>
        <v>0</v>
      </c>
      <c r="AO100" s="1">
        <f ca="1">IF(Table2[[#This Row],[Field of work]]="IT",1,0)</f>
        <v>0</v>
      </c>
      <c r="AP100" s="1"/>
      <c r="AQ100" s="1"/>
      <c r="AR100" s="1"/>
      <c r="AS100" s="1"/>
      <c r="AT100" s="1"/>
      <c r="AU100" s="1"/>
      <c r="AV100" s="1"/>
      <c r="AW100" s="1">
        <f ca="1">Table2[[#This Row],[Cars value]]/Table2[[#This Row],[Cars]]</f>
        <v>9069.3987304837683</v>
      </c>
      <c r="AX100" s="1"/>
      <c r="AY100" s="1">
        <f ca="1">IF(Table2[[#This Row],[Value of debts of a person]]&gt;$AZ$4,1,0)</f>
        <v>0</v>
      </c>
      <c r="AZ100" s="1"/>
      <c r="BA100" s="1"/>
      <c r="BB100" s="9">
        <f ca="1">O100/Table2[[#This Row],[Value of house]]</f>
        <v>0.89926223493622903</v>
      </c>
      <c r="BC100" s="1">
        <f ca="1">IF(BB100&lt;$BD$4,1,0)</f>
        <v>0</v>
      </c>
      <c r="BD100" s="1"/>
      <c r="BE100" s="10"/>
      <c r="BF100">
        <f ca="1">IF(Table2[[#This Row],[Area]]="yukon",Table2[[#This Row],[Income]],0)</f>
        <v>0</v>
      </c>
    </row>
    <row r="101" spans="2:58" x14ac:dyDescent="0.3">
      <c r="B101">
        <f t="shared" ca="1" si="26"/>
        <v>2</v>
      </c>
      <c r="C101" t="str">
        <f t="shared" ca="1" si="27"/>
        <v>women</v>
      </c>
      <c r="D101">
        <f t="shared" ca="1" si="28"/>
        <v>26</v>
      </c>
      <c r="E101">
        <f t="shared" ca="1" si="29"/>
        <v>6</v>
      </c>
      <c r="F101" t="str">
        <f ca="1">VLOOKUP(E101,$AB$5:$AC$10,2)</f>
        <v>agriculture</v>
      </c>
      <c r="G101">
        <f t="shared" ca="1" si="30"/>
        <v>1</v>
      </c>
      <c r="H101" t="str">
        <f ca="1">VLOOKUP(G101,$AD$5:$AE$9,2)</f>
        <v>High School</v>
      </c>
      <c r="I101">
        <f t="shared" ca="1" si="31"/>
        <v>2</v>
      </c>
      <c r="J101">
        <f t="shared" ca="1" si="25"/>
        <v>1</v>
      </c>
      <c r="K101">
        <f t="shared" ca="1" si="32"/>
        <v>50514</v>
      </c>
      <c r="L101">
        <f t="shared" ca="1" si="33"/>
        <v>8</v>
      </c>
      <c r="M101" t="str">
        <f ca="1">VLOOKUP(L101,$AF$5:$AG$17,2)</f>
        <v>Ontario</v>
      </c>
      <c r="N101">
        <f t="shared" ca="1" si="36"/>
        <v>202056</v>
      </c>
      <c r="O101">
        <f t="shared" ca="1" si="34"/>
        <v>101175.25502618337</v>
      </c>
      <c r="P101">
        <f t="shared" ca="1" si="37"/>
        <v>8154.8255029790207</v>
      </c>
      <c r="Q101">
        <f t="shared" ca="1" si="35"/>
        <v>4265</v>
      </c>
      <c r="R101">
        <f t="shared" ca="1" si="38"/>
        <v>3032.4456925027753</v>
      </c>
      <c r="S101">
        <f t="shared" ca="1" si="39"/>
        <v>22658.104048103378</v>
      </c>
      <c r="T101">
        <f t="shared" ca="1" si="40"/>
        <v>325889.35907428677</v>
      </c>
      <c r="U101">
        <f t="shared" ca="1" si="41"/>
        <v>108472.70071868614</v>
      </c>
      <c r="V101">
        <f t="shared" ca="1" si="42"/>
        <v>217416.65835560061</v>
      </c>
      <c r="X101" s="7">
        <f ca="1">IF(Table2[[#This Row],[Gender]]="men",1,0)</f>
        <v>0</v>
      </c>
      <c r="Y101" s="1">
        <f ca="1">IF(Table2[[#This Row],[Gender]]="women",1,0)</f>
        <v>1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>
        <f ca="1">IF(Table2[[#This Row],[Field of work]]="teaching",1,0)</f>
        <v>0</v>
      </c>
      <c r="AK101" s="1">
        <f ca="1">IF(Table2[[#This Row],[Field of work]]="health",1,0)</f>
        <v>0</v>
      </c>
      <c r="AL101" s="1">
        <f ca="1">IF(Table2[[#This Row],[Field of work]]="construction",1,0)</f>
        <v>0</v>
      </c>
      <c r="AM101" s="1">
        <f ca="1">IF(Table2[[#This Row],[Field of work]]="general work",1,0)</f>
        <v>0</v>
      </c>
      <c r="AN101" s="1">
        <f ca="1">IF(Table2[[#This Row],[Field of work]]="agriculture",1,0)</f>
        <v>1</v>
      </c>
      <c r="AO101" s="1">
        <f ca="1">IF(Table2[[#This Row],[Field of work]]="IT",1,0)</f>
        <v>0</v>
      </c>
      <c r="AP101" s="1"/>
      <c r="AQ101" s="1"/>
      <c r="AR101" s="1"/>
      <c r="AS101" s="1"/>
      <c r="AT101" s="1"/>
      <c r="AU101" s="1"/>
      <c r="AV101" s="1"/>
      <c r="AW101" s="1">
        <f ca="1">Table2[[#This Row],[Cars value]]/Table2[[#This Row],[Cars]]</f>
        <v>8154.8255029790207</v>
      </c>
      <c r="AX101" s="1"/>
      <c r="AY101" s="1">
        <f ca="1">IF(Table2[[#This Row],[Value of debts of a person]]&gt;$AZ$4,1,0)</f>
        <v>1</v>
      </c>
      <c r="AZ101" s="1"/>
      <c r="BA101" s="1"/>
      <c r="BB101" s="9">
        <f ca="1">O101/Table2[[#This Row],[Value of house]]</f>
        <v>0.50072878323921766</v>
      </c>
      <c r="BC101" s="1">
        <f ca="1">IF(BB101&lt;$BD$4,1,0)</f>
        <v>0</v>
      </c>
      <c r="BD101" s="1"/>
      <c r="BE101" s="10"/>
      <c r="BF101">
        <f ca="1">IF(Table2[[#This Row],[Area]]="yukon",Table2[[#This Row],[Income]],0)</f>
        <v>0</v>
      </c>
    </row>
    <row r="102" spans="2:58" x14ac:dyDescent="0.3">
      <c r="B102">
        <f t="shared" ca="1" si="26"/>
        <v>1</v>
      </c>
      <c r="C102" t="str">
        <f t="shared" ca="1" si="27"/>
        <v>men</v>
      </c>
      <c r="D102">
        <f t="shared" ca="1" si="28"/>
        <v>36</v>
      </c>
      <c r="E102">
        <f t="shared" ca="1" si="29"/>
        <v>5</v>
      </c>
      <c r="F102" t="str">
        <f ca="1">VLOOKUP(E102,$AB$5:$AC$10,2)</f>
        <v>general work</v>
      </c>
      <c r="G102">
        <f t="shared" ca="1" si="30"/>
        <v>3</v>
      </c>
      <c r="H102" t="str">
        <f ca="1">VLOOKUP(G102,$AD$5:$AE$9,2)</f>
        <v>university</v>
      </c>
      <c r="I102">
        <f t="shared" ca="1" si="31"/>
        <v>1</v>
      </c>
      <c r="J102">
        <f t="shared" ca="1" si="25"/>
        <v>2</v>
      </c>
      <c r="K102">
        <f t="shared" ca="1" si="32"/>
        <v>47644</v>
      </c>
      <c r="L102">
        <f t="shared" ca="1" si="33"/>
        <v>7</v>
      </c>
      <c r="M102" t="str">
        <f ca="1">VLOOKUP(L102,$AF$5:$AG$17,2)</f>
        <v>Manitoba</v>
      </c>
      <c r="N102">
        <f t="shared" ca="1" si="36"/>
        <v>285864</v>
      </c>
      <c r="O102">
        <f t="shared" ca="1" si="34"/>
        <v>213994.2080332996</v>
      </c>
      <c r="P102">
        <f t="shared" ca="1" si="37"/>
        <v>21140.696165697376</v>
      </c>
      <c r="Q102">
        <f t="shared" ca="1" si="35"/>
        <v>10430</v>
      </c>
      <c r="R102">
        <f t="shared" ca="1" si="38"/>
        <v>25368.103329452224</v>
      </c>
      <c r="S102">
        <f t="shared" ca="1" si="39"/>
        <v>35692.521869748147</v>
      </c>
      <c r="T102">
        <f t="shared" ca="1" si="40"/>
        <v>535550.72990304779</v>
      </c>
      <c r="U102">
        <f t="shared" ca="1" si="41"/>
        <v>249792.31136275182</v>
      </c>
      <c r="V102">
        <f t="shared" ca="1" si="42"/>
        <v>285758.41854029597</v>
      </c>
      <c r="X102" s="7">
        <f ca="1">IF(Table2[[#This Row],[Gender]]="men",1,0)</f>
        <v>1</v>
      </c>
      <c r="Y102" s="1">
        <f ca="1">IF(Table2[[#This Row],[Gender]]="women",1,0)</f>
        <v>0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>
        <f ca="1">IF(Table2[[#This Row],[Field of work]]="teaching",1,0)</f>
        <v>0</v>
      </c>
      <c r="AK102" s="1">
        <f ca="1">IF(Table2[[#This Row],[Field of work]]="health",1,0)</f>
        <v>0</v>
      </c>
      <c r="AL102" s="1">
        <f ca="1">IF(Table2[[#This Row],[Field of work]]="construction",1,0)</f>
        <v>0</v>
      </c>
      <c r="AM102" s="1">
        <f ca="1">IF(Table2[[#This Row],[Field of work]]="general work",1,0)</f>
        <v>1</v>
      </c>
      <c r="AN102" s="1">
        <f ca="1">IF(Table2[[#This Row],[Field of work]]="agriculture",1,0)</f>
        <v>0</v>
      </c>
      <c r="AO102" s="1">
        <f ca="1">IF(Table2[[#This Row],[Field of work]]="IT",1,0)</f>
        <v>0</v>
      </c>
      <c r="AP102" s="1"/>
      <c r="AQ102" s="1"/>
      <c r="AR102" s="1"/>
      <c r="AS102" s="1"/>
      <c r="AT102" s="1"/>
      <c r="AU102" s="1"/>
      <c r="AV102" s="1"/>
      <c r="AW102" s="1">
        <f ca="1">Table2[[#This Row],[Cars value]]/Table2[[#This Row],[Cars]]</f>
        <v>10570.348082848688</v>
      </c>
      <c r="AX102" s="1"/>
      <c r="AY102" s="1">
        <f ca="1">IF(Table2[[#This Row],[Value of debts of a person]]&gt;$AZ$4,1,0)</f>
        <v>1</v>
      </c>
      <c r="AZ102" s="1"/>
      <c r="BA102" s="1"/>
      <c r="BB102" s="9">
        <f ca="1">O102/Table2[[#This Row],[Value of house]]</f>
        <v>0.74858746828316824</v>
      </c>
      <c r="BC102" s="1">
        <f ca="1">IF(BB102&lt;$BD$4,1,0)</f>
        <v>0</v>
      </c>
      <c r="BD102" s="1"/>
      <c r="BE102" s="10"/>
      <c r="BF102">
        <f ca="1">IF(Table2[[#This Row],[Area]]="yukon",Table2[[#This Row],[Income]],0)</f>
        <v>0</v>
      </c>
    </row>
    <row r="103" spans="2:58" x14ac:dyDescent="0.3">
      <c r="B103">
        <f t="shared" ca="1" si="26"/>
        <v>2</v>
      </c>
      <c r="C103" t="str">
        <f t="shared" ca="1" si="27"/>
        <v>women</v>
      </c>
      <c r="D103">
        <f t="shared" ca="1" si="28"/>
        <v>43</v>
      </c>
      <c r="E103">
        <f t="shared" ca="1" si="29"/>
        <v>4</v>
      </c>
      <c r="F103" t="str">
        <f ca="1">VLOOKUP(E103,$AB$5:$AC$10,2)</f>
        <v>IT</v>
      </c>
      <c r="G103">
        <f t="shared" ca="1" si="30"/>
        <v>2</v>
      </c>
      <c r="H103" t="str">
        <f ca="1">VLOOKUP(G103,$AD$5:$AE$9,2)</f>
        <v>college</v>
      </c>
      <c r="I103">
        <f t="shared" ca="1" si="31"/>
        <v>3</v>
      </c>
      <c r="J103">
        <f t="shared" ca="1" si="25"/>
        <v>1</v>
      </c>
      <c r="K103">
        <f t="shared" ca="1" si="32"/>
        <v>30863</v>
      </c>
      <c r="L103">
        <f t="shared" ca="1" si="33"/>
        <v>1</v>
      </c>
      <c r="M103" t="str">
        <f ca="1">VLOOKUP(L103,$AF$5:$AG$17,2)</f>
        <v>yukon</v>
      </c>
      <c r="N103">
        <f t="shared" ca="1" si="36"/>
        <v>92589</v>
      </c>
      <c r="O103">
        <f t="shared" ca="1" si="34"/>
        <v>14927.614231617596</v>
      </c>
      <c r="P103">
        <f t="shared" ca="1" si="37"/>
        <v>20521.35656596069</v>
      </c>
      <c r="Q103">
        <f t="shared" ca="1" si="35"/>
        <v>5433</v>
      </c>
      <c r="R103">
        <f t="shared" ca="1" si="38"/>
        <v>23146.621135095862</v>
      </c>
      <c r="S103">
        <f t="shared" ca="1" si="39"/>
        <v>36043.037453514917</v>
      </c>
      <c r="T103">
        <f t="shared" ca="1" si="40"/>
        <v>143559.65168513253</v>
      </c>
      <c r="U103">
        <f t="shared" ca="1" si="41"/>
        <v>43507.235366713459</v>
      </c>
      <c r="V103">
        <f t="shared" ca="1" si="42"/>
        <v>100052.41631841907</v>
      </c>
      <c r="X103" s="7">
        <f ca="1">IF(Table2[[#This Row],[Gender]]="men",1,0)</f>
        <v>0</v>
      </c>
      <c r="Y103" s="1">
        <f ca="1">IF(Table2[[#This Row],[Gender]]="women",1,0)</f>
        <v>1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>
        <f ca="1">IF(Table2[[#This Row],[Field of work]]="teaching",1,0)</f>
        <v>0</v>
      </c>
      <c r="AK103" s="1">
        <f ca="1">IF(Table2[[#This Row],[Field of work]]="health",1,0)</f>
        <v>0</v>
      </c>
      <c r="AL103" s="1">
        <f ca="1">IF(Table2[[#This Row],[Field of work]]="construction",1,0)</f>
        <v>0</v>
      </c>
      <c r="AM103" s="1">
        <f ca="1">IF(Table2[[#This Row],[Field of work]]="general work",1,0)</f>
        <v>0</v>
      </c>
      <c r="AN103" s="1">
        <f ca="1">IF(Table2[[#This Row],[Field of work]]="agriculture",1,0)</f>
        <v>0</v>
      </c>
      <c r="AO103" s="1">
        <f ca="1">IF(Table2[[#This Row],[Field of work]]="IT",1,0)</f>
        <v>1</v>
      </c>
      <c r="AP103" s="1"/>
      <c r="AQ103" s="1"/>
      <c r="AR103" s="1"/>
      <c r="AS103" s="1"/>
      <c r="AT103" s="1"/>
      <c r="AU103" s="1"/>
      <c r="AV103" s="1"/>
      <c r="AW103" s="1">
        <f ca="1">Table2[[#This Row],[Cars value]]/Table2[[#This Row],[Cars]]</f>
        <v>20521.35656596069</v>
      </c>
      <c r="AX103" s="1"/>
      <c r="AY103" s="1">
        <f ca="1">IF(Table2[[#This Row],[Value of debts of a person]]&gt;$AZ$4,1,0)</f>
        <v>0</v>
      </c>
      <c r="AZ103" s="1"/>
      <c r="BA103" s="1"/>
      <c r="BB103" s="9">
        <f ca="1">O103/Table2[[#This Row],[Value of house]]</f>
        <v>0.16122448921165144</v>
      </c>
      <c r="BC103" s="1">
        <f ca="1">IF(BB103&lt;$BD$4,1,0)</f>
        <v>1</v>
      </c>
      <c r="BD103" s="1"/>
      <c r="BE103" s="10"/>
      <c r="BF103">
        <f ca="1">IF(Table2[[#This Row],[Area]]="yukon",Table2[[#This Row],[Income]],0)</f>
        <v>30863</v>
      </c>
    </row>
    <row r="104" spans="2:58" x14ac:dyDescent="0.3">
      <c r="B104">
        <f t="shared" ca="1" si="26"/>
        <v>2</v>
      </c>
      <c r="C104" t="str">
        <f t="shared" ca="1" si="27"/>
        <v>women</v>
      </c>
      <c r="D104">
        <f t="shared" ca="1" si="28"/>
        <v>36</v>
      </c>
      <c r="E104">
        <f t="shared" ca="1" si="29"/>
        <v>4</v>
      </c>
      <c r="F104" t="str">
        <f ca="1">VLOOKUP(E104,$AB$5:$AC$10,2)</f>
        <v>IT</v>
      </c>
      <c r="G104">
        <f t="shared" ca="1" si="30"/>
        <v>5</v>
      </c>
      <c r="H104" t="str">
        <f ca="1">VLOOKUP(G104,$AD$5:$AE$9,2)</f>
        <v>other</v>
      </c>
      <c r="I104">
        <f t="shared" ca="1" si="31"/>
        <v>3</v>
      </c>
      <c r="J104">
        <f t="shared" ca="1" si="25"/>
        <v>1</v>
      </c>
      <c r="K104">
        <f t="shared" ca="1" si="32"/>
        <v>50271</v>
      </c>
      <c r="L104">
        <f t="shared" ca="1" si="33"/>
        <v>7</v>
      </c>
      <c r="M104" t="str">
        <f ca="1">VLOOKUP(L104,$AF$5:$AG$17,2)</f>
        <v>Manitoba</v>
      </c>
      <c r="N104">
        <f t="shared" ca="1" si="36"/>
        <v>100542</v>
      </c>
      <c r="O104">
        <f t="shared" ca="1" si="34"/>
        <v>79026.825310795772</v>
      </c>
      <c r="P104">
        <f t="shared" ca="1" si="37"/>
        <v>41718.306905772341</v>
      </c>
      <c r="Q104">
        <f t="shared" ca="1" si="35"/>
        <v>28896</v>
      </c>
      <c r="R104">
        <f t="shared" ca="1" si="38"/>
        <v>16769.69836540852</v>
      </c>
      <c r="S104">
        <f t="shared" ca="1" si="39"/>
        <v>17123.335471658014</v>
      </c>
      <c r="T104">
        <f t="shared" ca="1" si="40"/>
        <v>196692.16078245378</v>
      </c>
      <c r="U104">
        <f t="shared" ca="1" si="41"/>
        <v>124692.52367620429</v>
      </c>
      <c r="V104">
        <f t="shared" ca="1" si="42"/>
        <v>71999.637106249487</v>
      </c>
      <c r="X104" s="7">
        <f ca="1">IF(Table2[[#This Row],[Gender]]="men",1,0)</f>
        <v>0</v>
      </c>
      <c r="Y104" s="1">
        <f ca="1">IF(Table2[[#This Row],[Gender]]="women",1,0)</f>
        <v>1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>
        <f ca="1">IF(Table2[[#This Row],[Field of work]]="teaching",1,0)</f>
        <v>0</v>
      </c>
      <c r="AK104" s="1">
        <f ca="1">IF(Table2[[#This Row],[Field of work]]="health",1,0)</f>
        <v>0</v>
      </c>
      <c r="AL104" s="1">
        <f ca="1">IF(Table2[[#This Row],[Field of work]]="construction",1,0)</f>
        <v>0</v>
      </c>
      <c r="AM104" s="1">
        <f ca="1">IF(Table2[[#This Row],[Field of work]]="general work",1,0)</f>
        <v>0</v>
      </c>
      <c r="AN104" s="1">
        <f ca="1">IF(Table2[[#This Row],[Field of work]]="agriculture",1,0)</f>
        <v>0</v>
      </c>
      <c r="AO104" s="1">
        <f ca="1">IF(Table2[[#This Row],[Field of work]]="IT",1,0)</f>
        <v>1</v>
      </c>
      <c r="AP104" s="1"/>
      <c r="AQ104" s="1"/>
      <c r="AR104" s="1"/>
      <c r="AS104" s="1"/>
      <c r="AT104" s="1"/>
      <c r="AU104" s="1"/>
      <c r="AV104" s="1"/>
      <c r="AW104" s="1">
        <f ca="1">Table2[[#This Row],[Cars value]]/Table2[[#This Row],[Cars]]</f>
        <v>41718.306905772341</v>
      </c>
      <c r="AX104" s="1"/>
      <c r="AY104" s="1">
        <f ca="1">IF(Table2[[#This Row],[Value of debts of a person]]&gt;$AZ$4,1,0)</f>
        <v>1</v>
      </c>
      <c r="AZ104" s="1"/>
      <c r="BA104" s="1"/>
      <c r="BB104" s="9">
        <f ca="1">O104/Table2[[#This Row],[Value of house]]</f>
        <v>0.786008089264146</v>
      </c>
      <c r="BC104" s="1">
        <f ca="1">IF(BB104&lt;$BD$4,1,0)</f>
        <v>0</v>
      </c>
      <c r="BD104" s="1"/>
      <c r="BE104" s="10"/>
      <c r="BF104">
        <f ca="1">IF(Table2[[#This Row],[Area]]="yukon",Table2[[#This Row],[Income]],0)</f>
        <v>0</v>
      </c>
    </row>
    <row r="105" spans="2:58" x14ac:dyDescent="0.3">
      <c r="B105">
        <f t="shared" ca="1" si="26"/>
        <v>2</v>
      </c>
      <c r="C105" t="str">
        <f t="shared" ca="1" si="27"/>
        <v>women</v>
      </c>
      <c r="D105">
        <f t="shared" ca="1" si="28"/>
        <v>33</v>
      </c>
      <c r="E105">
        <f t="shared" ca="1" si="29"/>
        <v>4</v>
      </c>
      <c r="F105" t="str">
        <f ca="1">VLOOKUP(E105,$AB$5:$AC$10,2)</f>
        <v>IT</v>
      </c>
      <c r="G105">
        <f t="shared" ca="1" si="30"/>
        <v>3</v>
      </c>
      <c r="H105" t="str">
        <f ca="1">VLOOKUP(G105,$AD$5:$AE$9,2)</f>
        <v>university</v>
      </c>
      <c r="I105">
        <f t="shared" ca="1" si="31"/>
        <v>2</v>
      </c>
      <c r="J105">
        <f t="shared" ca="1" si="25"/>
        <v>1</v>
      </c>
      <c r="K105">
        <f t="shared" ca="1" si="32"/>
        <v>63360</v>
      </c>
      <c r="L105">
        <f t="shared" ca="1" si="33"/>
        <v>3</v>
      </c>
      <c r="M105" t="str">
        <f ca="1">VLOOKUP(L105,$AF$5:$AG$17,2)</f>
        <v>Northwest Tef</v>
      </c>
      <c r="N105">
        <f t="shared" ca="1" si="36"/>
        <v>253440</v>
      </c>
      <c r="O105">
        <f t="shared" ca="1" si="34"/>
        <v>237686.63318771834</v>
      </c>
      <c r="P105">
        <f t="shared" ca="1" si="37"/>
        <v>48046.234145418421</v>
      </c>
      <c r="Q105">
        <f t="shared" ca="1" si="35"/>
        <v>13517</v>
      </c>
      <c r="R105">
        <f t="shared" ca="1" si="38"/>
        <v>25462.290607157302</v>
      </c>
      <c r="S105">
        <f t="shared" ca="1" si="39"/>
        <v>64534.96241584832</v>
      </c>
      <c r="T105">
        <f t="shared" ca="1" si="40"/>
        <v>555661.59560356662</v>
      </c>
      <c r="U105">
        <f t="shared" ca="1" si="41"/>
        <v>276665.92379487562</v>
      </c>
      <c r="V105">
        <f t="shared" ca="1" si="42"/>
        <v>278995.671808691</v>
      </c>
      <c r="X105" s="7">
        <f ca="1">IF(Table2[[#This Row],[Gender]]="men",1,0)</f>
        <v>0</v>
      </c>
      <c r="Y105" s="1">
        <f ca="1">IF(Table2[[#This Row],[Gender]]="women",1,0)</f>
        <v>1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>
        <f ca="1">IF(Table2[[#This Row],[Field of work]]="teaching",1,0)</f>
        <v>0</v>
      </c>
      <c r="AK105" s="1">
        <f ca="1">IF(Table2[[#This Row],[Field of work]]="health",1,0)</f>
        <v>0</v>
      </c>
      <c r="AL105" s="1">
        <f ca="1">IF(Table2[[#This Row],[Field of work]]="construction",1,0)</f>
        <v>0</v>
      </c>
      <c r="AM105" s="1">
        <f ca="1">IF(Table2[[#This Row],[Field of work]]="general work",1,0)</f>
        <v>0</v>
      </c>
      <c r="AN105" s="1">
        <f ca="1">IF(Table2[[#This Row],[Field of work]]="agriculture",1,0)</f>
        <v>0</v>
      </c>
      <c r="AO105" s="1">
        <f ca="1">IF(Table2[[#This Row],[Field of work]]="IT",1,0)</f>
        <v>1</v>
      </c>
      <c r="AP105" s="1"/>
      <c r="AQ105" s="1"/>
      <c r="AR105" s="1"/>
      <c r="AS105" s="1"/>
      <c r="AT105" s="1"/>
      <c r="AU105" s="1"/>
      <c r="AV105" s="1"/>
      <c r="AW105" s="1">
        <f ca="1">Table2[[#This Row],[Cars value]]/Table2[[#This Row],[Cars]]</f>
        <v>48046.234145418421</v>
      </c>
      <c r="AX105" s="1"/>
      <c r="AY105" s="1">
        <f ca="1">IF(Table2[[#This Row],[Value of debts of a person]]&gt;$AZ$4,1,0)</f>
        <v>1</v>
      </c>
      <c r="AZ105" s="1"/>
      <c r="BA105" s="1"/>
      <c r="BB105" s="9">
        <f ca="1">O105/Table2[[#This Row],[Value of house]]</f>
        <v>0.93784182918133818</v>
      </c>
      <c r="BC105" s="1">
        <f ca="1">IF(BB105&lt;$BD$4,1,0)</f>
        <v>0</v>
      </c>
      <c r="BD105" s="1"/>
      <c r="BE105" s="10"/>
      <c r="BF105">
        <f ca="1">IF(Table2[[#This Row],[Area]]="yukon",Table2[[#This Row],[Income]],0)</f>
        <v>0</v>
      </c>
    </row>
    <row r="106" spans="2:58" x14ac:dyDescent="0.3">
      <c r="B106">
        <f t="shared" ca="1" si="26"/>
        <v>1</v>
      </c>
      <c r="C106" t="str">
        <f t="shared" ca="1" si="27"/>
        <v>men</v>
      </c>
      <c r="D106">
        <f t="shared" ca="1" si="28"/>
        <v>35</v>
      </c>
      <c r="E106">
        <f t="shared" ca="1" si="29"/>
        <v>1</v>
      </c>
      <c r="F106" t="str">
        <f ca="1">VLOOKUP(E106,$AB$5:$AC$10,2)</f>
        <v>health</v>
      </c>
      <c r="G106">
        <f t="shared" ca="1" si="30"/>
        <v>4</v>
      </c>
      <c r="H106" t="str">
        <f ca="1">VLOOKUP(G106,$AD$5:$AE$9,2)</f>
        <v>technical</v>
      </c>
      <c r="I106">
        <f t="shared" ca="1" si="31"/>
        <v>2</v>
      </c>
      <c r="J106">
        <f t="shared" ca="1" si="25"/>
        <v>1</v>
      </c>
      <c r="K106">
        <f t="shared" ca="1" si="32"/>
        <v>29246</v>
      </c>
      <c r="L106">
        <f t="shared" ca="1" si="33"/>
        <v>8</v>
      </c>
      <c r="M106" t="str">
        <f ca="1">VLOOKUP(L106,$AF$5:$AG$17,2)</f>
        <v>Ontario</v>
      </c>
      <c r="N106">
        <f t="shared" ca="1" si="36"/>
        <v>58492</v>
      </c>
      <c r="O106">
        <f t="shared" ca="1" si="34"/>
        <v>37185.775700026781</v>
      </c>
      <c r="P106">
        <f t="shared" ca="1" si="37"/>
        <v>11286.396554255351</v>
      </c>
      <c r="Q106">
        <f t="shared" ca="1" si="35"/>
        <v>9414</v>
      </c>
      <c r="R106">
        <f t="shared" ca="1" si="38"/>
        <v>16817.505231972511</v>
      </c>
      <c r="S106">
        <f t="shared" ca="1" si="39"/>
        <v>3129.0887085603063</v>
      </c>
      <c r="T106">
        <f t="shared" ca="1" si="40"/>
        <v>98806.864408587076</v>
      </c>
      <c r="U106">
        <f t="shared" ca="1" si="41"/>
        <v>63417.280931999296</v>
      </c>
      <c r="V106">
        <f t="shared" ca="1" si="42"/>
        <v>35389.583476587781</v>
      </c>
      <c r="X106" s="7">
        <f ca="1">IF(Table2[[#This Row],[Gender]]="men",1,0)</f>
        <v>1</v>
      </c>
      <c r="Y106" s="1">
        <f ca="1">IF(Table2[[#This Row],[Gender]]="women",1,0)</f>
        <v>0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>
        <f ca="1">IF(Table2[[#This Row],[Field of work]]="teaching",1,0)</f>
        <v>0</v>
      </c>
      <c r="AK106" s="1">
        <f ca="1">IF(Table2[[#This Row],[Field of work]]="health",1,0)</f>
        <v>1</v>
      </c>
      <c r="AL106" s="1">
        <f ca="1">IF(Table2[[#This Row],[Field of work]]="construction",1,0)</f>
        <v>0</v>
      </c>
      <c r="AM106" s="1">
        <f ca="1">IF(Table2[[#This Row],[Field of work]]="general work",1,0)</f>
        <v>0</v>
      </c>
      <c r="AN106" s="1">
        <f ca="1">IF(Table2[[#This Row],[Field of work]]="agriculture",1,0)</f>
        <v>0</v>
      </c>
      <c r="AO106" s="1">
        <f ca="1">IF(Table2[[#This Row],[Field of work]]="IT",1,0)</f>
        <v>0</v>
      </c>
      <c r="AP106" s="1"/>
      <c r="AQ106" s="1"/>
      <c r="AR106" s="1"/>
      <c r="AS106" s="1"/>
      <c r="AT106" s="1"/>
      <c r="AU106" s="1"/>
      <c r="AV106" s="1"/>
      <c r="AW106" s="1">
        <f ca="1">Table2[[#This Row],[Cars value]]/Table2[[#This Row],[Cars]]</f>
        <v>11286.396554255351</v>
      </c>
      <c r="AX106" s="1"/>
      <c r="AY106" s="1">
        <f ca="1">IF(Table2[[#This Row],[Value of debts of a person]]&gt;$AZ$4,1,0)</f>
        <v>0</v>
      </c>
      <c r="AZ106" s="1"/>
      <c r="BA106" s="1"/>
      <c r="BB106" s="9">
        <f ca="1">O106/Table2[[#This Row],[Value of house]]</f>
        <v>0.63574122444140702</v>
      </c>
      <c r="BC106" s="1">
        <f ca="1">IF(BB106&lt;$BD$4,1,0)</f>
        <v>0</v>
      </c>
      <c r="BD106" s="1"/>
      <c r="BE106" s="10"/>
      <c r="BF106">
        <f ca="1">IF(Table2[[#This Row],[Area]]="yukon",Table2[[#This Row],[Income]],0)</f>
        <v>0</v>
      </c>
    </row>
    <row r="107" spans="2:58" x14ac:dyDescent="0.3">
      <c r="B107">
        <f t="shared" ca="1" si="26"/>
        <v>1</v>
      </c>
      <c r="C107" t="str">
        <f t="shared" ca="1" si="27"/>
        <v>men</v>
      </c>
      <c r="D107">
        <f t="shared" ca="1" si="28"/>
        <v>33</v>
      </c>
      <c r="E107">
        <f t="shared" ca="1" si="29"/>
        <v>4</v>
      </c>
      <c r="F107" t="str">
        <f ca="1">VLOOKUP(E107,$AB$5:$AC$10,2)</f>
        <v>IT</v>
      </c>
      <c r="G107">
        <f t="shared" ca="1" si="30"/>
        <v>5</v>
      </c>
      <c r="H107" t="str">
        <f ca="1">VLOOKUP(G107,$AD$5:$AE$9,2)</f>
        <v>other</v>
      </c>
      <c r="I107">
        <f t="shared" ca="1" si="31"/>
        <v>4</v>
      </c>
      <c r="J107">
        <f t="shared" ca="1" si="25"/>
        <v>2</v>
      </c>
      <c r="K107">
        <f t="shared" ca="1" si="32"/>
        <v>29194</v>
      </c>
      <c r="L107">
        <f t="shared" ca="1" si="33"/>
        <v>12</v>
      </c>
      <c r="M107" t="str">
        <f ca="1">VLOOKUP(L107,$AF$5:$AG$17,2)</f>
        <v>Nova scotia</v>
      </c>
      <c r="N107">
        <f t="shared" ca="1" si="36"/>
        <v>116776</v>
      </c>
      <c r="O107">
        <f t="shared" ca="1" si="34"/>
        <v>37947.976933404963</v>
      </c>
      <c r="P107">
        <f t="shared" ca="1" si="37"/>
        <v>19594.939095746213</v>
      </c>
      <c r="Q107">
        <f t="shared" ca="1" si="35"/>
        <v>14312</v>
      </c>
      <c r="R107">
        <f t="shared" ca="1" si="38"/>
        <v>12196.593556713247</v>
      </c>
      <c r="S107">
        <f t="shared" ca="1" si="39"/>
        <v>18105.162741873039</v>
      </c>
      <c r="T107">
        <f t="shared" ca="1" si="40"/>
        <v>172829.13967527801</v>
      </c>
      <c r="U107">
        <f t="shared" ca="1" si="41"/>
        <v>64456.570490118211</v>
      </c>
      <c r="V107">
        <f t="shared" ca="1" si="42"/>
        <v>108372.56918515981</v>
      </c>
      <c r="X107" s="7">
        <f ca="1">IF(Table2[[#This Row],[Gender]]="men",1,0)</f>
        <v>1</v>
      </c>
      <c r="Y107" s="1">
        <f ca="1">IF(Table2[[#This Row],[Gender]]="women",1,0)</f>
        <v>0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>
        <f ca="1">IF(Table2[[#This Row],[Field of work]]="teaching",1,0)</f>
        <v>0</v>
      </c>
      <c r="AK107" s="1">
        <f ca="1">IF(Table2[[#This Row],[Field of work]]="health",1,0)</f>
        <v>0</v>
      </c>
      <c r="AL107" s="1">
        <f ca="1">IF(Table2[[#This Row],[Field of work]]="construction",1,0)</f>
        <v>0</v>
      </c>
      <c r="AM107" s="1">
        <f ca="1">IF(Table2[[#This Row],[Field of work]]="general work",1,0)</f>
        <v>0</v>
      </c>
      <c r="AN107" s="1">
        <f ca="1">IF(Table2[[#This Row],[Field of work]]="agriculture",1,0)</f>
        <v>0</v>
      </c>
      <c r="AO107" s="1">
        <f ca="1">IF(Table2[[#This Row],[Field of work]]="IT",1,0)</f>
        <v>1</v>
      </c>
      <c r="AP107" s="1"/>
      <c r="AQ107" s="1"/>
      <c r="AR107" s="1"/>
      <c r="AS107" s="1"/>
      <c r="AT107" s="1"/>
      <c r="AU107" s="1"/>
      <c r="AV107" s="1"/>
      <c r="AW107" s="1">
        <f ca="1">Table2[[#This Row],[Cars value]]/Table2[[#This Row],[Cars]]</f>
        <v>9797.4695478731064</v>
      </c>
      <c r="AX107" s="1"/>
      <c r="AY107" s="1">
        <f ca="1">IF(Table2[[#This Row],[Value of debts of a person]]&gt;$AZ$4,1,0)</f>
        <v>0</v>
      </c>
      <c r="AZ107" s="1"/>
      <c r="BA107" s="1"/>
      <c r="BB107" s="9">
        <f ca="1">O107/Table2[[#This Row],[Value of house]]</f>
        <v>0.32496383617699665</v>
      </c>
      <c r="BC107" s="1">
        <f ca="1">IF(BB107&lt;$BD$4,1,0)</f>
        <v>0</v>
      </c>
      <c r="BD107" s="1"/>
      <c r="BE107" s="10"/>
      <c r="BF107">
        <f ca="1">IF(Table2[[#This Row],[Area]]="yukon",Table2[[#This Row],[Income]],0)</f>
        <v>0</v>
      </c>
    </row>
    <row r="108" spans="2:58" x14ac:dyDescent="0.3">
      <c r="B108">
        <f t="shared" ca="1" si="26"/>
        <v>1</v>
      </c>
      <c r="C108" t="str">
        <f t="shared" ca="1" si="27"/>
        <v>men</v>
      </c>
      <c r="D108">
        <f t="shared" ca="1" si="28"/>
        <v>40</v>
      </c>
      <c r="E108">
        <f t="shared" ca="1" si="29"/>
        <v>3</v>
      </c>
      <c r="F108" t="str">
        <f ca="1">VLOOKUP(E108,$AB$5:$AC$10,2)</f>
        <v>teaching</v>
      </c>
      <c r="G108">
        <f t="shared" ca="1" si="30"/>
        <v>3</v>
      </c>
      <c r="H108" t="str">
        <f ca="1">VLOOKUP(G108,$AD$5:$AE$9,2)</f>
        <v>university</v>
      </c>
      <c r="I108">
        <f t="shared" ca="1" si="31"/>
        <v>3</v>
      </c>
      <c r="J108">
        <f t="shared" ca="1" si="25"/>
        <v>1</v>
      </c>
      <c r="K108">
        <f t="shared" ca="1" si="32"/>
        <v>73868</v>
      </c>
      <c r="L108">
        <f t="shared" ca="1" si="33"/>
        <v>2</v>
      </c>
      <c r="M108" t="str">
        <f ca="1">VLOOKUP(L108,$AF$5:$AG$17,2)</f>
        <v>BC</v>
      </c>
      <c r="N108">
        <f t="shared" ca="1" si="36"/>
        <v>295472</v>
      </c>
      <c r="O108">
        <f t="shared" ca="1" si="34"/>
        <v>45350.272076421788</v>
      </c>
      <c r="P108">
        <f t="shared" ca="1" si="37"/>
        <v>18247.129431646004</v>
      </c>
      <c r="Q108">
        <f t="shared" ca="1" si="35"/>
        <v>6245</v>
      </c>
      <c r="R108">
        <f t="shared" ca="1" si="38"/>
        <v>73573.33340062511</v>
      </c>
      <c r="S108">
        <f t="shared" ca="1" si="39"/>
        <v>6809.7269778164464</v>
      </c>
      <c r="T108">
        <f t="shared" ca="1" si="40"/>
        <v>347631.9990542382</v>
      </c>
      <c r="U108">
        <f t="shared" ca="1" si="41"/>
        <v>125168.60547704689</v>
      </c>
      <c r="V108">
        <f t="shared" ca="1" si="42"/>
        <v>222463.39357719131</v>
      </c>
      <c r="X108" s="7">
        <f ca="1">IF(Table2[[#This Row],[Gender]]="men",1,0)</f>
        <v>1</v>
      </c>
      <c r="Y108" s="1">
        <f ca="1">IF(Table2[[#This Row],[Gender]]="women",1,0)</f>
        <v>0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>
        <f ca="1">IF(Table2[[#This Row],[Field of work]]="teaching",1,0)</f>
        <v>1</v>
      </c>
      <c r="AK108" s="1">
        <f ca="1">IF(Table2[[#This Row],[Field of work]]="health",1,0)</f>
        <v>0</v>
      </c>
      <c r="AL108" s="1">
        <f ca="1">IF(Table2[[#This Row],[Field of work]]="construction",1,0)</f>
        <v>0</v>
      </c>
      <c r="AM108" s="1">
        <f ca="1">IF(Table2[[#This Row],[Field of work]]="general work",1,0)</f>
        <v>0</v>
      </c>
      <c r="AN108" s="1">
        <f ca="1">IF(Table2[[#This Row],[Field of work]]="agriculture",1,0)</f>
        <v>0</v>
      </c>
      <c r="AO108" s="1">
        <f ca="1">IF(Table2[[#This Row],[Field of work]]="IT",1,0)</f>
        <v>0</v>
      </c>
      <c r="AP108" s="1"/>
      <c r="AQ108" s="1"/>
      <c r="AR108" s="1"/>
      <c r="AS108" s="1"/>
      <c r="AT108" s="1"/>
      <c r="AU108" s="1"/>
      <c r="AV108" s="1"/>
      <c r="AW108" s="1">
        <f ca="1">Table2[[#This Row],[Cars value]]/Table2[[#This Row],[Cars]]</f>
        <v>18247.129431646004</v>
      </c>
      <c r="AX108" s="1"/>
      <c r="AY108" s="1">
        <f ca="1">IF(Table2[[#This Row],[Value of debts of a person]]&gt;$AZ$4,1,0)</f>
        <v>1</v>
      </c>
      <c r="AZ108" s="1"/>
      <c r="BA108" s="1"/>
      <c r="BB108" s="9">
        <f ca="1">O108/Table2[[#This Row],[Value of house]]</f>
        <v>0.15348416119436625</v>
      </c>
      <c r="BC108" s="1">
        <f ca="1">IF(BB108&lt;$BD$4,1,0)</f>
        <v>1</v>
      </c>
      <c r="BD108" s="1"/>
      <c r="BE108" s="10"/>
      <c r="BF108">
        <f ca="1">IF(Table2[[#This Row],[Area]]="yukon",Table2[[#This Row],[Income]],0)</f>
        <v>0</v>
      </c>
    </row>
    <row r="109" spans="2:58" x14ac:dyDescent="0.3">
      <c r="B109">
        <f t="shared" ca="1" si="26"/>
        <v>2</v>
      </c>
      <c r="C109" t="str">
        <f t="shared" ca="1" si="27"/>
        <v>women</v>
      </c>
      <c r="D109">
        <f t="shared" ca="1" si="28"/>
        <v>37</v>
      </c>
      <c r="E109">
        <f t="shared" ca="1" si="29"/>
        <v>2</v>
      </c>
      <c r="F109" t="str">
        <f ca="1">VLOOKUP(E109,$AB$5:$AC$10,2)</f>
        <v>construction</v>
      </c>
      <c r="G109">
        <f t="shared" ca="1" si="30"/>
        <v>6</v>
      </c>
      <c r="H109" t="str">
        <f ca="1">VLOOKUP(G109,$AD$5:$AE$9,2)</f>
        <v>other</v>
      </c>
      <c r="I109">
        <f t="shared" ca="1" si="31"/>
        <v>3</v>
      </c>
      <c r="J109">
        <f t="shared" ca="1" si="25"/>
        <v>2</v>
      </c>
      <c r="K109">
        <f t="shared" ca="1" si="32"/>
        <v>65104</v>
      </c>
      <c r="L109">
        <f t="shared" ca="1" si="33"/>
        <v>13</v>
      </c>
      <c r="M109" t="str">
        <f ca="1">VLOOKUP(L109,$AF$5:$AG$17,2)</f>
        <v>Prince edward Island</v>
      </c>
      <c r="N109">
        <f t="shared" ca="1" si="36"/>
        <v>260416</v>
      </c>
      <c r="O109">
        <f t="shared" ca="1" si="34"/>
        <v>104628.33796282296</v>
      </c>
      <c r="P109">
        <f t="shared" ca="1" si="37"/>
        <v>98882.61683113937</v>
      </c>
      <c r="Q109">
        <f t="shared" ca="1" si="35"/>
        <v>43619</v>
      </c>
      <c r="R109">
        <f t="shared" ca="1" si="38"/>
        <v>30921.996229984543</v>
      </c>
      <c r="S109">
        <f t="shared" ca="1" si="39"/>
        <v>79644.799016226956</v>
      </c>
      <c r="T109">
        <f t="shared" ca="1" si="40"/>
        <v>444689.13697904994</v>
      </c>
      <c r="U109">
        <f t="shared" ca="1" si="41"/>
        <v>179169.3341928075</v>
      </c>
      <c r="V109">
        <f t="shared" ca="1" si="42"/>
        <v>265519.80278624245</v>
      </c>
      <c r="X109" s="7">
        <f ca="1">IF(Table2[[#This Row],[Gender]]="men",1,0)</f>
        <v>0</v>
      </c>
      <c r="Y109" s="1">
        <f ca="1">IF(Table2[[#This Row],[Gender]]="women",1,0)</f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>
        <f ca="1">IF(Table2[[#This Row],[Field of work]]="teaching",1,0)</f>
        <v>0</v>
      </c>
      <c r="AK109" s="1">
        <f ca="1">IF(Table2[[#This Row],[Field of work]]="health",1,0)</f>
        <v>0</v>
      </c>
      <c r="AL109" s="1">
        <f ca="1">IF(Table2[[#This Row],[Field of work]]="construction",1,0)</f>
        <v>1</v>
      </c>
      <c r="AM109" s="1">
        <f ca="1">IF(Table2[[#This Row],[Field of work]]="general work",1,0)</f>
        <v>0</v>
      </c>
      <c r="AN109" s="1">
        <f ca="1">IF(Table2[[#This Row],[Field of work]]="agriculture",1,0)</f>
        <v>0</v>
      </c>
      <c r="AO109" s="1">
        <f ca="1">IF(Table2[[#This Row],[Field of work]]="IT",1,0)</f>
        <v>0</v>
      </c>
      <c r="AP109" s="1"/>
      <c r="AQ109" s="1"/>
      <c r="AR109" s="1"/>
      <c r="AS109" s="1"/>
      <c r="AT109" s="1"/>
      <c r="AU109" s="1"/>
      <c r="AV109" s="1"/>
      <c r="AW109" s="1">
        <f ca="1">Table2[[#This Row],[Cars value]]/Table2[[#This Row],[Cars]]</f>
        <v>49441.308415569685</v>
      </c>
      <c r="AX109" s="1"/>
      <c r="AY109" s="1">
        <f ca="1">IF(Table2[[#This Row],[Value of debts of a person]]&gt;$AZ$4,1,0)</f>
        <v>1</v>
      </c>
      <c r="AZ109" s="1"/>
      <c r="BA109" s="1"/>
      <c r="BB109" s="9">
        <f ca="1">O109/Table2[[#This Row],[Value of house]]</f>
        <v>0.40177384631828672</v>
      </c>
      <c r="BC109" s="1">
        <f ca="1">IF(BB109&lt;$BD$4,1,0)</f>
        <v>0</v>
      </c>
      <c r="BD109" s="1"/>
      <c r="BE109" s="10"/>
      <c r="BF109">
        <f ca="1">IF(Table2[[#This Row],[Area]]="yukon",Table2[[#This Row],[Income]],0)</f>
        <v>0</v>
      </c>
    </row>
    <row r="110" spans="2:58" x14ac:dyDescent="0.3">
      <c r="B110">
        <f t="shared" ca="1" si="26"/>
        <v>2</v>
      </c>
      <c r="C110" t="str">
        <f t="shared" ca="1" si="27"/>
        <v>women</v>
      </c>
      <c r="D110">
        <f t="shared" ca="1" si="28"/>
        <v>30</v>
      </c>
      <c r="E110">
        <f t="shared" ca="1" si="29"/>
        <v>1</v>
      </c>
      <c r="F110" t="str">
        <f ca="1">VLOOKUP(E110,$AB$5:$AC$10,2)</f>
        <v>health</v>
      </c>
      <c r="G110">
        <f t="shared" ca="1" si="30"/>
        <v>5</v>
      </c>
      <c r="H110" t="str">
        <f ca="1">VLOOKUP(G110,$AD$5:$AE$9,2)</f>
        <v>other</v>
      </c>
      <c r="I110">
        <f t="shared" ca="1" si="31"/>
        <v>0</v>
      </c>
      <c r="J110">
        <f t="shared" ca="1" si="25"/>
        <v>2</v>
      </c>
      <c r="K110">
        <f t="shared" ca="1" si="32"/>
        <v>45163</v>
      </c>
      <c r="L110">
        <f t="shared" ca="1" si="33"/>
        <v>11</v>
      </c>
      <c r="M110" t="str">
        <f ca="1">VLOOKUP(L110,$AF$5:$AG$17,2)</f>
        <v>New truncwick</v>
      </c>
      <c r="N110">
        <f t="shared" ca="1" si="36"/>
        <v>135489</v>
      </c>
      <c r="O110">
        <f t="shared" ca="1" si="34"/>
        <v>65183.608884490313</v>
      </c>
      <c r="P110">
        <f t="shared" ca="1" si="37"/>
        <v>69401.551459867667</v>
      </c>
      <c r="Q110">
        <f t="shared" ca="1" si="35"/>
        <v>27904</v>
      </c>
      <c r="R110">
        <f t="shared" ca="1" si="38"/>
        <v>2226.7151922883045</v>
      </c>
      <c r="S110">
        <f t="shared" ca="1" si="39"/>
        <v>52061.719768545663</v>
      </c>
      <c r="T110">
        <f t="shared" ca="1" si="40"/>
        <v>252734.32865303598</v>
      </c>
      <c r="U110">
        <f t="shared" ca="1" si="41"/>
        <v>95314.324076778619</v>
      </c>
      <c r="V110">
        <f t="shared" ca="1" si="42"/>
        <v>157420.00457625737</v>
      </c>
      <c r="X110" s="7">
        <f ca="1">IF(Table2[[#This Row],[Gender]]="men",1,0)</f>
        <v>0</v>
      </c>
      <c r="Y110" s="1">
        <f ca="1">IF(Table2[[#This Row],[Gender]]="women",1,0)</f>
        <v>1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>
        <f ca="1">IF(Table2[[#This Row],[Field of work]]="teaching",1,0)</f>
        <v>0</v>
      </c>
      <c r="AK110" s="1">
        <f ca="1">IF(Table2[[#This Row],[Field of work]]="health",1,0)</f>
        <v>1</v>
      </c>
      <c r="AL110" s="1">
        <f ca="1">IF(Table2[[#This Row],[Field of work]]="construction",1,0)</f>
        <v>0</v>
      </c>
      <c r="AM110" s="1">
        <f ca="1">IF(Table2[[#This Row],[Field of work]]="general work",1,0)</f>
        <v>0</v>
      </c>
      <c r="AN110" s="1">
        <f ca="1">IF(Table2[[#This Row],[Field of work]]="agriculture",1,0)</f>
        <v>0</v>
      </c>
      <c r="AO110" s="1">
        <f ca="1">IF(Table2[[#This Row],[Field of work]]="IT",1,0)</f>
        <v>0</v>
      </c>
      <c r="AP110" s="1"/>
      <c r="AQ110" s="1"/>
      <c r="AR110" s="1"/>
      <c r="AS110" s="1"/>
      <c r="AT110" s="1"/>
      <c r="AU110" s="1"/>
      <c r="AV110" s="1"/>
      <c r="AW110" s="1">
        <f ca="1">Table2[[#This Row],[Cars value]]/Table2[[#This Row],[Cars]]</f>
        <v>34700.775729933834</v>
      </c>
      <c r="AX110" s="1"/>
      <c r="AY110" s="1">
        <f ca="1">IF(Table2[[#This Row],[Value of debts of a person]]&gt;$AZ$4,1,0)</f>
        <v>0</v>
      </c>
      <c r="AZ110" s="1"/>
      <c r="BA110" s="1"/>
      <c r="BB110" s="9">
        <f ca="1">O110/Table2[[#This Row],[Value of house]]</f>
        <v>0.48109890016525558</v>
      </c>
      <c r="BC110" s="1">
        <f ca="1">IF(BB110&lt;$BD$4,1,0)</f>
        <v>0</v>
      </c>
      <c r="BD110" s="1"/>
      <c r="BE110" s="10"/>
      <c r="BF110">
        <f ca="1">IF(Table2[[#This Row],[Area]]="yukon",Table2[[#This Row],[Income]],0)</f>
        <v>0</v>
      </c>
    </row>
    <row r="111" spans="2:58" x14ac:dyDescent="0.3">
      <c r="B111">
        <f t="shared" ca="1" si="26"/>
        <v>1</v>
      </c>
      <c r="C111" t="str">
        <f t="shared" ca="1" si="27"/>
        <v>men</v>
      </c>
      <c r="D111">
        <f t="shared" ca="1" si="28"/>
        <v>37</v>
      </c>
      <c r="E111">
        <f t="shared" ca="1" si="29"/>
        <v>3</v>
      </c>
      <c r="F111" t="str">
        <f ca="1">VLOOKUP(E111,$AB$5:$AC$10,2)</f>
        <v>teaching</v>
      </c>
      <c r="G111">
        <f t="shared" ca="1" si="30"/>
        <v>6</v>
      </c>
      <c r="H111" t="str">
        <f ca="1">VLOOKUP(G111,$AD$5:$AE$9,2)</f>
        <v>other</v>
      </c>
      <c r="I111">
        <f t="shared" ca="1" si="31"/>
        <v>1</v>
      </c>
      <c r="J111">
        <f t="shared" ca="1" si="25"/>
        <v>1</v>
      </c>
      <c r="K111">
        <f t="shared" ca="1" si="32"/>
        <v>63292</v>
      </c>
      <c r="L111">
        <f t="shared" ca="1" si="33"/>
        <v>12</v>
      </c>
      <c r="M111" t="str">
        <f ca="1">VLOOKUP(L111,$AF$5:$AG$17,2)</f>
        <v>Nova scotia</v>
      </c>
      <c r="N111">
        <f t="shared" ca="1" si="36"/>
        <v>316460</v>
      </c>
      <c r="O111">
        <f t="shared" ca="1" si="34"/>
        <v>271032.4961536327</v>
      </c>
      <c r="P111">
        <f t="shared" ca="1" si="37"/>
        <v>7368.2319111289589</v>
      </c>
      <c r="Q111">
        <f t="shared" ca="1" si="35"/>
        <v>2474</v>
      </c>
      <c r="R111">
        <f t="shared" ca="1" si="38"/>
        <v>14167.080652701345</v>
      </c>
      <c r="S111">
        <f t="shared" ca="1" si="39"/>
        <v>93553.28067636957</v>
      </c>
      <c r="T111">
        <f t="shared" ca="1" si="40"/>
        <v>681045.7768300022</v>
      </c>
      <c r="U111">
        <f t="shared" ca="1" si="41"/>
        <v>287673.57680633402</v>
      </c>
      <c r="V111">
        <f t="shared" ca="1" si="42"/>
        <v>393372.20002366818</v>
      </c>
      <c r="X111" s="7">
        <f ca="1">IF(Table2[[#This Row],[Gender]]="men",1,0)</f>
        <v>1</v>
      </c>
      <c r="Y111" s="1">
        <f ca="1">IF(Table2[[#This Row],[Gender]]="women",1,0)</f>
        <v>0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>
        <f ca="1">IF(Table2[[#This Row],[Field of work]]="teaching",1,0)</f>
        <v>1</v>
      </c>
      <c r="AK111" s="1">
        <f ca="1">IF(Table2[[#This Row],[Field of work]]="health",1,0)</f>
        <v>0</v>
      </c>
      <c r="AL111" s="1">
        <f ca="1">IF(Table2[[#This Row],[Field of work]]="construction",1,0)</f>
        <v>0</v>
      </c>
      <c r="AM111" s="1">
        <f ca="1">IF(Table2[[#This Row],[Field of work]]="general work",1,0)</f>
        <v>0</v>
      </c>
      <c r="AN111" s="1">
        <f ca="1">IF(Table2[[#This Row],[Field of work]]="agriculture",1,0)</f>
        <v>0</v>
      </c>
      <c r="AO111" s="1">
        <f ca="1">IF(Table2[[#This Row],[Field of work]]="IT",1,0)</f>
        <v>0</v>
      </c>
      <c r="AP111" s="1"/>
      <c r="AQ111" s="1"/>
      <c r="AR111" s="1"/>
      <c r="AS111" s="1"/>
      <c r="AT111" s="1"/>
      <c r="AU111" s="1"/>
      <c r="AV111" s="1"/>
      <c r="AW111" s="1">
        <f ca="1">Table2[[#This Row],[Cars value]]/Table2[[#This Row],[Cars]]</f>
        <v>7368.2319111289589</v>
      </c>
      <c r="AX111" s="1"/>
      <c r="AY111" s="1">
        <f ca="1">IF(Table2[[#This Row],[Value of debts of a person]]&gt;$AZ$4,1,0)</f>
        <v>1</v>
      </c>
      <c r="AZ111" s="1"/>
      <c r="BA111" s="1"/>
      <c r="BB111" s="9">
        <f ca="1">O111/Table2[[#This Row],[Value of house]]</f>
        <v>0.85645104011133377</v>
      </c>
      <c r="BC111" s="1">
        <f ca="1">IF(BB111&lt;$BD$4,1,0)</f>
        <v>0</v>
      </c>
      <c r="BD111" s="1"/>
      <c r="BE111" s="10"/>
      <c r="BF111">
        <f ca="1">IF(Table2[[#This Row],[Area]]="yukon",Table2[[#This Row],[Income]],0)</f>
        <v>0</v>
      </c>
    </row>
    <row r="112" spans="2:58" x14ac:dyDescent="0.3">
      <c r="B112">
        <f t="shared" ca="1" si="26"/>
        <v>1</v>
      </c>
      <c r="C112" t="str">
        <f t="shared" ca="1" si="27"/>
        <v>men</v>
      </c>
      <c r="D112">
        <f t="shared" ca="1" si="28"/>
        <v>29</v>
      </c>
      <c r="E112">
        <f t="shared" ca="1" si="29"/>
        <v>2</v>
      </c>
      <c r="F112" t="str">
        <f ca="1">VLOOKUP(E112,$AB$5:$AC$10,2)</f>
        <v>construction</v>
      </c>
      <c r="G112">
        <f t="shared" ca="1" si="30"/>
        <v>1</v>
      </c>
      <c r="H112" t="str">
        <f ca="1">VLOOKUP(G112,$AD$5:$AE$9,2)</f>
        <v>High School</v>
      </c>
      <c r="I112">
        <f t="shared" ca="1" si="31"/>
        <v>4</v>
      </c>
      <c r="J112">
        <f t="shared" ca="1" si="25"/>
        <v>1</v>
      </c>
      <c r="K112">
        <f t="shared" ca="1" si="32"/>
        <v>39493</v>
      </c>
      <c r="L112">
        <f t="shared" ca="1" si="33"/>
        <v>3</v>
      </c>
      <c r="M112" t="str">
        <f ca="1">VLOOKUP(L112,$AF$5:$AG$17,2)</f>
        <v>Northwest Tef</v>
      </c>
      <c r="N112">
        <f t="shared" ca="1" si="36"/>
        <v>157972</v>
      </c>
      <c r="O112">
        <f t="shared" ca="1" si="34"/>
        <v>148141.13177309296</v>
      </c>
      <c r="P112">
        <f t="shared" ca="1" si="37"/>
        <v>14054.16685451079</v>
      </c>
      <c r="Q112">
        <f t="shared" ca="1" si="35"/>
        <v>4756</v>
      </c>
      <c r="R112">
        <f t="shared" ca="1" si="38"/>
        <v>3071.360638895319</v>
      </c>
      <c r="S112">
        <f t="shared" ca="1" si="39"/>
        <v>13515.78997657965</v>
      </c>
      <c r="T112">
        <f t="shared" ca="1" si="40"/>
        <v>319628.92174967262</v>
      </c>
      <c r="U112">
        <f t="shared" ca="1" si="41"/>
        <v>155968.49241198826</v>
      </c>
      <c r="V112">
        <f t="shared" ca="1" si="42"/>
        <v>163660.42933768436</v>
      </c>
      <c r="X112" s="7">
        <f ca="1">IF(Table2[[#This Row],[Gender]]="men",1,0)</f>
        <v>1</v>
      </c>
      <c r="Y112" s="1">
        <f ca="1">IF(Table2[[#This Row],[Gender]]="women",1,0)</f>
        <v>0</v>
      </c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>
        <f ca="1">IF(Table2[[#This Row],[Field of work]]="teaching",1,0)</f>
        <v>0</v>
      </c>
      <c r="AK112" s="1">
        <f ca="1">IF(Table2[[#This Row],[Field of work]]="health",1,0)</f>
        <v>0</v>
      </c>
      <c r="AL112" s="1">
        <f ca="1">IF(Table2[[#This Row],[Field of work]]="construction",1,0)</f>
        <v>1</v>
      </c>
      <c r="AM112" s="1">
        <f ca="1">IF(Table2[[#This Row],[Field of work]]="general work",1,0)</f>
        <v>0</v>
      </c>
      <c r="AN112" s="1">
        <f ca="1">IF(Table2[[#This Row],[Field of work]]="agriculture",1,0)</f>
        <v>0</v>
      </c>
      <c r="AO112" s="1">
        <f ca="1">IF(Table2[[#This Row],[Field of work]]="IT",1,0)</f>
        <v>0</v>
      </c>
      <c r="AP112" s="1"/>
      <c r="AQ112" s="1"/>
      <c r="AR112" s="1"/>
      <c r="AS112" s="1"/>
      <c r="AT112" s="1"/>
      <c r="AU112" s="1"/>
      <c r="AV112" s="1"/>
      <c r="AW112" s="1">
        <f ca="1">Table2[[#This Row],[Cars value]]/Table2[[#This Row],[Cars]]</f>
        <v>14054.16685451079</v>
      </c>
      <c r="AX112" s="1"/>
      <c r="AY112" s="1">
        <f ca="1">IF(Table2[[#This Row],[Value of debts of a person]]&gt;$AZ$4,1,0)</f>
        <v>1</v>
      </c>
      <c r="AZ112" s="1"/>
      <c r="BA112" s="1"/>
      <c r="BB112" s="9">
        <f ca="1">O112/Table2[[#This Row],[Value of house]]</f>
        <v>0.93776828661467193</v>
      </c>
      <c r="BC112" s="1">
        <f ca="1">IF(BB112&lt;$BD$4,1,0)</f>
        <v>0</v>
      </c>
      <c r="BD112" s="1"/>
      <c r="BE112" s="10"/>
      <c r="BF112">
        <f ca="1">IF(Table2[[#This Row],[Area]]="yukon",Table2[[#This Row],[Income]],0)</f>
        <v>0</v>
      </c>
    </row>
    <row r="113" spans="2:58" x14ac:dyDescent="0.3">
      <c r="B113">
        <f t="shared" ca="1" si="26"/>
        <v>1</v>
      </c>
      <c r="C113" t="str">
        <f t="shared" ca="1" si="27"/>
        <v>men</v>
      </c>
      <c r="D113">
        <f t="shared" ca="1" si="28"/>
        <v>44</v>
      </c>
      <c r="E113">
        <f t="shared" ca="1" si="29"/>
        <v>3</v>
      </c>
      <c r="F113" t="str">
        <f ca="1">VLOOKUP(E113,$AB$5:$AC$10,2)</f>
        <v>teaching</v>
      </c>
      <c r="G113">
        <f t="shared" ca="1" si="30"/>
        <v>6</v>
      </c>
      <c r="H113" t="str">
        <f ca="1">VLOOKUP(G113,$AD$5:$AE$9,2)</f>
        <v>other</v>
      </c>
      <c r="I113">
        <f t="shared" ca="1" si="31"/>
        <v>2</v>
      </c>
      <c r="J113">
        <f t="shared" ca="1" si="25"/>
        <v>1</v>
      </c>
      <c r="K113">
        <f t="shared" ca="1" si="32"/>
        <v>37266</v>
      </c>
      <c r="L113">
        <f t="shared" ca="1" si="33"/>
        <v>13</v>
      </c>
      <c r="M113" t="str">
        <f ca="1">VLOOKUP(L113,$AF$5:$AG$17,2)</f>
        <v>Prince edward Island</v>
      </c>
      <c r="N113">
        <f t="shared" ca="1" si="36"/>
        <v>74532</v>
      </c>
      <c r="O113">
        <f t="shared" ca="1" si="34"/>
        <v>65390.399509604234</v>
      </c>
      <c r="P113">
        <f t="shared" ca="1" si="37"/>
        <v>26295.861598161628</v>
      </c>
      <c r="Q113">
        <f t="shared" ca="1" si="35"/>
        <v>16650</v>
      </c>
      <c r="R113">
        <f t="shared" ca="1" si="38"/>
        <v>29919.762862251602</v>
      </c>
      <c r="S113">
        <f t="shared" ca="1" si="39"/>
        <v>8691.8294825811099</v>
      </c>
      <c r="T113">
        <f t="shared" ca="1" si="40"/>
        <v>148614.22899218535</v>
      </c>
      <c r="U113">
        <f t="shared" ca="1" si="41"/>
        <v>111960.16237185584</v>
      </c>
      <c r="V113">
        <f t="shared" ca="1" si="42"/>
        <v>36654.066620329511</v>
      </c>
      <c r="X113" s="7">
        <f ca="1">IF(Table2[[#This Row],[Gender]]="men",1,0)</f>
        <v>1</v>
      </c>
      <c r="Y113" s="1">
        <f ca="1">IF(Table2[[#This Row],[Gender]]="women",1,0)</f>
        <v>0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>
        <f ca="1">IF(Table2[[#This Row],[Field of work]]="teaching",1,0)</f>
        <v>1</v>
      </c>
      <c r="AK113" s="1">
        <f ca="1">IF(Table2[[#This Row],[Field of work]]="health",1,0)</f>
        <v>0</v>
      </c>
      <c r="AL113" s="1">
        <f ca="1">IF(Table2[[#This Row],[Field of work]]="construction",1,0)</f>
        <v>0</v>
      </c>
      <c r="AM113" s="1">
        <f ca="1">IF(Table2[[#This Row],[Field of work]]="general work",1,0)</f>
        <v>0</v>
      </c>
      <c r="AN113" s="1">
        <f ca="1">IF(Table2[[#This Row],[Field of work]]="agriculture",1,0)</f>
        <v>0</v>
      </c>
      <c r="AO113" s="1">
        <f ca="1">IF(Table2[[#This Row],[Field of work]]="IT",1,0)</f>
        <v>0</v>
      </c>
      <c r="AP113" s="1"/>
      <c r="AQ113" s="1"/>
      <c r="AR113" s="1"/>
      <c r="AS113" s="1"/>
      <c r="AT113" s="1"/>
      <c r="AU113" s="1"/>
      <c r="AV113" s="1"/>
      <c r="AW113" s="1">
        <f ca="1">Table2[[#This Row],[Cars value]]/Table2[[#This Row],[Cars]]</f>
        <v>26295.861598161628</v>
      </c>
      <c r="AX113" s="1"/>
      <c r="AY113" s="1">
        <f ca="1">IF(Table2[[#This Row],[Value of debts of a person]]&gt;$AZ$4,1,0)</f>
        <v>1</v>
      </c>
      <c r="AZ113" s="1"/>
      <c r="BA113" s="1"/>
      <c r="BB113" s="9">
        <f ca="1">O113/Table2[[#This Row],[Value of house]]</f>
        <v>0.87734663647298117</v>
      </c>
      <c r="BC113" s="1">
        <f ca="1">IF(BB113&lt;$BD$4,1,0)</f>
        <v>0</v>
      </c>
      <c r="BD113" s="1"/>
      <c r="BE113" s="10"/>
      <c r="BF113">
        <f ca="1">IF(Table2[[#This Row],[Area]]="yukon",Table2[[#This Row],[Income]],0)</f>
        <v>0</v>
      </c>
    </row>
    <row r="114" spans="2:58" x14ac:dyDescent="0.3">
      <c r="B114">
        <f t="shared" ca="1" si="26"/>
        <v>2</v>
      </c>
      <c r="C114" t="str">
        <f t="shared" ca="1" si="27"/>
        <v>women</v>
      </c>
      <c r="D114">
        <f t="shared" ca="1" si="28"/>
        <v>41</v>
      </c>
      <c r="E114">
        <f t="shared" ca="1" si="29"/>
        <v>4</v>
      </c>
      <c r="F114" t="str">
        <f ca="1">VLOOKUP(E114,$AB$5:$AC$10,2)</f>
        <v>IT</v>
      </c>
      <c r="G114">
        <f t="shared" ca="1" si="30"/>
        <v>1</v>
      </c>
      <c r="H114" t="str">
        <f ca="1">VLOOKUP(G114,$AD$5:$AE$9,2)</f>
        <v>High School</v>
      </c>
      <c r="I114">
        <f t="shared" ca="1" si="31"/>
        <v>2</v>
      </c>
      <c r="J114">
        <f t="shared" ca="1" si="25"/>
        <v>2</v>
      </c>
      <c r="K114">
        <f t="shared" ca="1" si="32"/>
        <v>39934</v>
      </c>
      <c r="L114">
        <f t="shared" ca="1" si="33"/>
        <v>4</v>
      </c>
      <c r="M114" t="str">
        <f ca="1">VLOOKUP(L114,$AF$5:$AG$17,2)</f>
        <v>Alberta</v>
      </c>
      <c r="N114">
        <f t="shared" ca="1" si="36"/>
        <v>119802</v>
      </c>
      <c r="O114">
        <f t="shared" ca="1" si="34"/>
        <v>3630.1113340359734</v>
      </c>
      <c r="P114">
        <f t="shared" ca="1" si="37"/>
        <v>7749.2239771310587</v>
      </c>
      <c r="Q114">
        <f t="shared" ca="1" si="35"/>
        <v>7173</v>
      </c>
      <c r="R114">
        <f t="shared" ca="1" si="38"/>
        <v>27965.663331842596</v>
      </c>
      <c r="S114">
        <f t="shared" ca="1" si="39"/>
        <v>39022.55206558996</v>
      </c>
      <c r="T114">
        <f t="shared" ca="1" si="40"/>
        <v>162454.66339962592</v>
      </c>
      <c r="U114">
        <f t="shared" ca="1" si="41"/>
        <v>38768.774665878569</v>
      </c>
      <c r="V114">
        <f t="shared" ca="1" si="42"/>
        <v>123685.88873374736</v>
      </c>
      <c r="X114" s="7">
        <f ca="1">IF(Table2[[#This Row],[Gender]]="men",1,0)</f>
        <v>0</v>
      </c>
      <c r="Y114" s="1">
        <f ca="1">IF(Table2[[#This Row],[Gender]]="women",1,0)</f>
        <v>1</v>
      </c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>
        <f ca="1">IF(Table2[[#This Row],[Field of work]]="teaching",1,0)</f>
        <v>0</v>
      </c>
      <c r="AK114" s="1">
        <f ca="1">IF(Table2[[#This Row],[Field of work]]="health",1,0)</f>
        <v>0</v>
      </c>
      <c r="AL114" s="1">
        <f ca="1">IF(Table2[[#This Row],[Field of work]]="construction",1,0)</f>
        <v>0</v>
      </c>
      <c r="AM114" s="1">
        <f ca="1">IF(Table2[[#This Row],[Field of work]]="general work",1,0)</f>
        <v>0</v>
      </c>
      <c r="AN114" s="1">
        <f ca="1">IF(Table2[[#This Row],[Field of work]]="agriculture",1,0)</f>
        <v>0</v>
      </c>
      <c r="AO114" s="1">
        <f ca="1">IF(Table2[[#This Row],[Field of work]]="IT",1,0)</f>
        <v>1</v>
      </c>
      <c r="AP114" s="1"/>
      <c r="AQ114" s="1"/>
      <c r="AR114" s="1"/>
      <c r="AS114" s="1"/>
      <c r="AT114" s="1"/>
      <c r="AU114" s="1"/>
      <c r="AV114" s="1"/>
      <c r="AW114" s="1">
        <f ca="1">Table2[[#This Row],[Cars value]]/Table2[[#This Row],[Cars]]</f>
        <v>3874.6119885655294</v>
      </c>
      <c r="AX114" s="1"/>
      <c r="AY114" s="1">
        <f ca="1">IF(Table2[[#This Row],[Value of debts of a person]]&gt;$AZ$4,1,0)</f>
        <v>0</v>
      </c>
      <c r="AZ114" s="1"/>
      <c r="BA114" s="1"/>
      <c r="BB114" s="9">
        <f ca="1">O114/Table2[[#This Row],[Value of house]]</f>
        <v>3.0300924308742538E-2</v>
      </c>
      <c r="BC114" s="1">
        <f ca="1">IF(BB114&lt;$BD$4,1,0)</f>
        <v>1</v>
      </c>
      <c r="BD114" s="1"/>
      <c r="BE114" s="10"/>
      <c r="BF114">
        <f ca="1">IF(Table2[[#This Row],[Area]]="yukon",Table2[[#This Row],[Income]],0)</f>
        <v>0</v>
      </c>
    </row>
    <row r="115" spans="2:58" x14ac:dyDescent="0.3">
      <c r="B115">
        <f t="shared" ca="1" si="26"/>
        <v>1</v>
      </c>
      <c r="C115" t="str">
        <f t="shared" ca="1" si="27"/>
        <v>men</v>
      </c>
      <c r="D115">
        <f t="shared" ca="1" si="28"/>
        <v>25</v>
      </c>
      <c r="E115">
        <f t="shared" ca="1" si="29"/>
        <v>2</v>
      </c>
      <c r="F115" t="str">
        <f ca="1">VLOOKUP(E115,$AB$5:$AC$10,2)</f>
        <v>construction</v>
      </c>
      <c r="G115">
        <f t="shared" ca="1" si="30"/>
        <v>5</v>
      </c>
      <c r="H115" t="str">
        <f ca="1">VLOOKUP(G115,$AD$5:$AE$9,2)</f>
        <v>other</v>
      </c>
      <c r="I115">
        <f t="shared" ca="1" si="31"/>
        <v>2</v>
      </c>
      <c r="J115">
        <f t="shared" ca="1" si="25"/>
        <v>2</v>
      </c>
      <c r="K115">
        <f t="shared" ca="1" si="32"/>
        <v>33338</v>
      </c>
      <c r="L115">
        <f t="shared" ca="1" si="33"/>
        <v>6</v>
      </c>
      <c r="M115" t="str">
        <f ca="1">VLOOKUP(L115,$AF$5:$AG$17,2)</f>
        <v>Saskanchewan</v>
      </c>
      <c r="N115">
        <f t="shared" ca="1" si="36"/>
        <v>133352</v>
      </c>
      <c r="O115">
        <f t="shared" ca="1" si="34"/>
        <v>54564.443581144682</v>
      </c>
      <c r="P115">
        <f t="shared" ca="1" si="37"/>
        <v>24417.963876763479</v>
      </c>
      <c r="Q115">
        <f t="shared" ca="1" si="35"/>
        <v>17123</v>
      </c>
      <c r="R115">
        <f t="shared" ca="1" si="38"/>
        <v>31907.734312116991</v>
      </c>
      <c r="S115">
        <f t="shared" ca="1" si="39"/>
        <v>10322.466831125261</v>
      </c>
      <c r="T115">
        <f t="shared" ca="1" si="40"/>
        <v>198238.91041226994</v>
      </c>
      <c r="U115">
        <f t="shared" ca="1" si="41"/>
        <v>103595.17789326166</v>
      </c>
      <c r="V115">
        <f t="shared" ca="1" si="42"/>
        <v>94643.732519008277</v>
      </c>
      <c r="X115" s="7">
        <f ca="1">IF(Table2[[#This Row],[Gender]]="men",1,0)</f>
        <v>1</v>
      </c>
      <c r="Y115" s="1">
        <f ca="1">IF(Table2[[#This Row],[Gender]]="women",1,0)</f>
        <v>0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>
        <f ca="1">IF(Table2[[#This Row],[Field of work]]="teaching",1,0)</f>
        <v>0</v>
      </c>
      <c r="AK115" s="1">
        <f ca="1">IF(Table2[[#This Row],[Field of work]]="health",1,0)</f>
        <v>0</v>
      </c>
      <c r="AL115" s="1">
        <f ca="1">IF(Table2[[#This Row],[Field of work]]="construction",1,0)</f>
        <v>1</v>
      </c>
      <c r="AM115" s="1">
        <f ca="1">IF(Table2[[#This Row],[Field of work]]="general work",1,0)</f>
        <v>0</v>
      </c>
      <c r="AN115" s="1">
        <f ca="1">IF(Table2[[#This Row],[Field of work]]="agriculture",1,0)</f>
        <v>0</v>
      </c>
      <c r="AO115" s="1">
        <f ca="1">IF(Table2[[#This Row],[Field of work]]="IT",1,0)</f>
        <v>0</v>
      </c>
      <c r="AP115" s="1"/>
      <c r="AQ115" s="1"/>
      <c r="AR115" s="1"/>
      <c r="AS115" s="1"/>
      <c r="AT115" s="1"/>
      <c r="AU115" s="1"/>
      <c r="AV115" s="1"/>
      <c r="AW115" s="1">
        <f ca="1">Table2[[#This Row],[Cars value]]/Table2[[#This Row],[Cars]]</f>
        <v>12208.981938381739</v>
      </c>
      <c r="AX115" s="1"/>
      <c r="AY115" s="1">
        <f ca="1">IF(Table2[[#This Row],[Value of debts of a person]]&gt;$AZ$4,1,0)</f>
        <v>1</v>
      </c>
      <c r="AZ115" s="1"/>
      <c r="BA115" s="1"/>
      <c r="BB115" s="9">
        <f ca="1">O115/Table2[[#This Row],[Value of house]]</f>
        <v>0.40917604221267534</v>
      </c>
      <c r="BC115" s="1">
        <f ca="1">IF(BB115&lt;$BD$4,1,0)</f>
        <v>0</v>
      </c>
      <c r="BD115" s="1"/>
      <c r="BE115" s="10"/>
      <c r="BF115">
        <f ca="1">IF(Table2[[#This Row],[Area]]="yukon",Table2[[#This Row],[Income]],0)</f>
        <v>0</v>
      </c>
    </row>
    <row r="116" spans="2:58" x14ac:dyDescent="0.3">
      <c r="B116">
        <f t="shared" ca="1" si="26"/>
        <v>1</v>
      </c>
      <c r="C116" t="str">
        <f t="shared" ca="1" si="27"/>
        <v>men</v>
      </c>
      <c r="D116">
        <f t="shared" ca="1" si="28"/>
        <v>28</v>
      </c>
      <c r="E116">
        <f t="shared" ca="1" si="29"/>
        <v>5</v>
      </c>
      <c r="F116" t="str">
        <f ca="1">VLOOKUP(E116,$AB$5:$AC$10,2)</f>
        <v>general work</v>
      </c>
      <c r="G116">
        <f t="shared" ca="1" si="30"/>
        <v>6</v>
      </c>
      <c r="H116" t="str">
        <f ca="1">VLOOKUP(G116,$AD$5:$AE$9,2)</f>
        <v>other</v>
      </c>
      <c r="I116">
        <f t="shared" ca="1" si="31"/>
        <v>2</v>
      </c>
      <c r="J116">
        <f t="shared" ca="1" si="25"/>
        <v>2</v>
      </c>
      <c r="K116">
        <f t="shared" ca="1" si="32"/>
        <v>86428</v>
      </c>
      <c r="L116">
        <f t="shared" ca="1" si="33"/>
        <v>10</v>
      </c>
      <c r="M116" t="str">
        <f ca="1">VLOOKUP(L116,$AF$5:$AG$17,2)</f>
        <v>Newfounland</v>
      </c>
      <c r="N116">
        <f t="shared" ca="1" si="36"/>
        <v>86428</v>
      </c>
      <c r="O116">
        <f t="shared" ca="1" si="34"/>
        <v>86041.208618966033</v>
      </c>
      <c r="P116">
        <f t="shared" ca="1" si="37"/>
        <v>115279.52665365425</v>
      </c>
      <c r="Q116">
        <f t="shared" ca="1" si="35"/>
        <v>81043</v>
      </c>
      <c r="R116">
        <f t="shared" ca="1" si="38"/>
        <v>16533.981026021116</v>
      </c>
      <c r="S116">
        <f t="shared" ca="1" si="39"/>
        <v>105132.48736373076</v>
      </c>
      <c r="T116">
        <f t="shared" ca="1" si="40"/>
        <v>277601.69598269684</v>
      </c>
      <c r="U116">
        <f t="shared" ca="1" si="41"/>
        <v>183618.18964498717</v>
      </c>
      <c r="V116">
        <f t="shared" ca="1" si="42"/>
        <v>93983.506337709667</v>
      </c>
      <c r="X116" s="7">
        <f ca="1">IF(Table2[[#This Row],[Gender]]="men",1,0)</f>
        <v>1</v>
      </c>
      <c r="Y116" s="1">
        <f ca="1">IF(Table2[[#This Row],[Gender]]="women",1,0)</f>
        <v>0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>
        <f ca="1">IF(Table2[[#This Row],[Field of work]]="teaching",1,0)</f>
        <v>0</v>
      </c>
      <c r="AK116" s="1">
        <f ca="1">IF(Table2[[#This Row],[Field of work]]="health",1,0)</f>
        <v>0</v>
      </c>
      <c r="AL116" s="1">
        <f ca="1">IF(Table2[[#This Row],[Field of work]]="construction",1,0)</f>
        <v>0</v>
      </c>
      <c r="AM116" s="1">
        <f ca="1">IF(Table2[[#This Row],[Field of work]]="general work",1,0)</f>
        <v>1</v>
      </c>
      <c r="AN116" s="1">
        <f ca="1">IF(Table2[[#This Row],[Field of work]]="agriculture",1,0)</f>
        <v>0</v>
      </c>
      <c r="AO116" s="1">
        <f ca="1">IF(Table2[[#This Row],[Field of work]]="IT",1,0)</f>
        <v>0</v>
      </c>
      <c r="AP116" s="1"/>
      <c r="AQ116" s="1"/>
      <c r="AR116" s="1"/>
      <c r="AS116" s="1"/>
      <c r="AT116" s="1"/>
      <c r="AU116" s="1"/>
      <c r="AV116" s="1"/>
      <c r="AW116" s="1">
        <f ca="1">Table2[[#This Row],[Cars value]]/Table2[[#This Row],[Cars]]</f>
        <v>57639.763326827124</v>
      </c>
      <c r="AX116" s="1"/>
      <c r="AY116" s="1">
        <f ca="1">IF(Table2[[#This Row],[Value of debts of a person]]&gt;$AZ$4,1,0)</f>
        <v>1</v>
      </c>
      <c r="AZ116" s="1"/>
      <c r="BA116" s="1"/>
      <c r="BB116" s="9">
        <f ca="1">O116/Table2[[#This Row],[Value of house]]</f>
        <v>0.99552469823397549</v>
      </c>
      <c r="BC116" s="1">
        <f ca="1">IF(BB116&lt;$BD$4,1,0)</f>
        <v>0</v>
      </c>
      <c r="BD116" s="1"/>
      <c r="BE116" s="10"/>
      <c r="BF116">
        <f ca="1">IF(Table2[[#This Row],[Area]]="yukon",Table2[[#This Row],[Income]],0)</f>
        <v>0</v>
      </c>
    </row>
    <row r="117" spans="2:58" x14ac:dyDescent="0.3">
      <c r="B117">
        <f t="shared" ca="1" si="26"/>
        <v>2</v>
      </c>
      <c r="C117" t="str">
        <f t="shared" ca="1" si="27"/>
        <v>women</v>
      </c>
      <c r="D117">
        <f t="shared" ca="1" si="28"/>
        <v>43</v>
      </c>
      <c r="E117">
        <f t="shared" ca="1" si="29"/>
        <v>4</v>
      </c>
      <c r="F117" t="str">
        <f ca="1">VLOOKUP(E117,$AB$5:$AC$10,2)</f>
        <v>IT</v>
      </c>
      <c r="G117">
        <f t="shared" ca="1" si="30"/>
        <v>2</v>
      </c>
      <c r="H117" t="str">
        <f ca="1">VLOOKUP(G117,$AD$5:$AE$9,2)</f>
        <v>college</v>
      </c>
      <c r="I117">
        <f t="shared" ca="1" si="31"/>
        <v>3</v>
      </c>
      <c r="J117">
        <f t="shared" ca="1" si="25"/>
        <v>2</v>
      </c>
      <c r="K117">
        <f t="shared" ca="1" si="32"/>
        <v>87463</v>
      </c>
      <c r="L117">
        <f t="shared" ca="1" si="33"/>
        <v>4</v>
      </c>
      <c r="M117" t="str">
        <f ca="1">VLOOKUP(L117,$AF$5:$AG$17,2)</f>
        <v>Alberta</v>
      </c>
      <c r="N117">
        <f t="shared" ca="1" si="36"/>
        <v>349852</v>
      </c>
      <c r="O117">
        <f t="shared" ca="1" si="34"/>
        <v>203507.35705552952</v>
      </c>
      <c r="P117">
        <f t="shared" ca="1" si="37"/>
        <v>38879.232396464424</v>
      </c>
      <c r="Q117">
        <f t="shared" ca="1" si="35"/>
        <v>10418</v>
      </c>
      <c r="R117">
        <f t="shared" ca="1" si="38"/>
        <v>25487.59754747761</v>
      </c>
      <c r="S117">
        <f t="shared" ca="1" si="39"/>
        <v>31158.828572102997</v>
      </c>
      <c r="T117">
        <f t="shared" ca="1" si="40"/>
        <v>584518.18562763254</v>
      </c>
      <c r="U117">
        <f t="shared" ca="1" si="41"/>
        <v>239412.95460300712</v>
      </c>
      <c r="V117">
        <f t="shared" ca="1" si="42"/>
        <v>345105.23102462542</v>
      </c>
      <c r="X117" s="7">
        <f ca="1">IF(Table2[[#This Row],[Gender]]="men",1,0)</f>
        <v>0</v>
      </c>
      <c r="Y117" s="1">
        <f ca="1">IF(Table2[[#This Row],[Gender]]="women",1,0)</f>
        <v>1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>
        <f ca="1">IF(Table2[[#This Row],[Field of work]]="teaching",1,0)</f>
        <v>0</v>
      </c>
      <c r="AK117" s="1">
        <f ca="1">IF(Table2[[#This Row],[Field of work]]="health",1,0)</f>
        <v>0</v>
      </c>
      <c r="AL117" s="1">
        <f ca="1">IF(Table2[[#This Row],[Field of work]]="construction",1,0)</f>
        <v>0</v>
      </c>
      <c r="AM117" s="1">
        <f ca="1">IF(Table2[[#This Row],[Field of work]]="general work",1,0)</f>
        <v>0</v>
      </c>
      <c r="AN117" s="1">
        <f ca="1">IF(Table2[[#This Row],[Field of work]]="agriculture",1,0)</f>
        <v>0</v>
      </c>
      <c r="AO117" s="1">
        <f ca="1">IF(Table2[[#This Row],[Field of work]]="IT",1,0)</f>
        <v>1</v>
      </c>
      <c r="AP117" s="1"/>
      <c r="AQ117" s="1"/>
      <c r="AR117" s="1"/>
      <c r="AS117" s="1"/>
      <c r="AT117" s="1"/>
      <c r="AU117" s="1"/>
      <c r="AV117" s="1"/>
      <c r="AW117" s="1">
        <f ca="1">Table2[[#This Row],[Cars value]]/Table2[[#This Row],[Cars]]</f>
        <v>19439.616198232212</v>
      </c>
      <c r="AX117" s="1"/>
      <c r="AY117" s="1">
        <f ca="1">IF(Table2[[#This Row],[Value of debts of a person]]&gt;$AZ$4,1,0)</f>
        <v>1</v>
      </c>
      <c r="AZ117" s="1"/>
      <c r="BA117" s="1"/>
      <c r="BB117" s="9">
        <f ca="1">O117/Table2[[#This Row],[Value of house]]</f>
        <v>0.58169556571215686</v>
      </c>
      <c r="BC117" s="1">
        <f ca="1">IF(BB117&lt;$BD$4,1,0)</f>
        <v>0</v>
      </c>
      <c r="BD117" s="1"/>
      <c r="BE117" s="10"/>
      <c r="BF117">
        <f ca="1">IF(Table2[[#This Row],[Area]]="yukon",Table2[[#This Row],[Income]],0)</f>
        <v>0</v>
      </c>
    </row>
    <row r="118" spans="2:58" x14ac:dyDescent="0.3">
      <c r="B118">
        <f t="shared" ca="1" si="26"/>
        <v>1</v>
      </c>
      <c r="C118" t="str">
        <f t="shared" ca="1" si="27"/>
        <v>men</v>
      </c>
      <c r="D118">
        <f t="shared" ca="1" si="28"/>
        <v>29</v>
      </c>
      <c r="E118">
        <f t="shared" ca="1" si="29"/>
        <v>5</v>
      </c>
      <c r="F118" t="str">
        <f ca="1">VLOOKUP(E118,$AB$5:$AC$10,2)</f>
        <v>general work</v>
      </c>
      <c r="G118">
        <f t="shared" ca="1" si="30"/>
        <v>2</v>
      </c>
      <c r="H118" t="str">
        <f ca="1">VLOOKUP(G118,$AD$5:$AE$9,2)</f>
        <v>college</v>
      </c>
      <c r="I118">
        <f t="shared" ca="1" si="31"/>
        <v>4</v>
      </c>
      <c r="J118">
        <f t="shared" ca="1" si="25"/>
        <v>1</v>
      </c>
      <c r="K118">
        <f t="shared" ca="1" si="32"/>
        <v>36195</v>
      </c>
      <c r="L118">
        <f t="shared" ca="1" si="33"/>
        <v>5</v>
      </c>
      <c r="M118" t="str">
        <f ca="1">VLOOKUP(L118,$AF$5:$AG$17,2)</f>
        <v>Nunavut</v>
      </c>
      <c r="N118">
        <f t="shared" ca="1" si="36"/>
        <v>144780</v>
      </c>
      <c r="O118">
        <f t="shared" ca="1" si="34"/>
        <v>45393.133004070631</v>
      </c>
      <c r="P118">
        <f t="shared" ca="1" si="37"/>
        <v>4187.4968961112609</v>
      </c>
      <c r="Q118">
        <f t="shared" ca="1" si="35"/>
        <v>140</v>
      </c>
      <c r="R118">
        <f t="shared" ca="1" si="38"/>
        <v>5256.526248399754</v>
      </c>
      <c r="S118">
        <f t="shared" ca="1" si="39"/>
        <v>11098.099585821004</v>
      </c>
      <c r="T118">
        <f t="shared" ca="1" si="40"/>
        <v>201271.23258989165</v>
      </c>
      <c r="U118">
        <f t="shared" ca="1" si="41"/>
        <v>50789.659252470388</v>
      </c>
      <c r="V118">
        <f t="shared" ca="1" si="42"/>
        <v>150481.57333742126</v>
      </c>
      <c r="X118" s="7">
        <f ca="1">IF(Table2[[#This Row],[Gender]]="men",1,0)</f>
        <v>1</v>
      </c>
      <c r="Y118" s="1">
        <f ca="1">IF(Table2[[#This Row],[Gender]]="women",1,0)</f>
        <v>0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>
        <f ca="1">IF(Table2[[#This Row],[Field of work]]="teaching",1,0)</f>
        <v>0</v>
      </c>
      <c r="AK118" s="1">
        <f ca="1">IF(Table2[[#This Row],[Field of work]]="health",1,0)</f>
        <v>0</v>
      </c>
      <c r="AL118" s="1">
        <f ca="1">IF(Table2[[#This Row],[Field of work]]="construction",1,0)</f>
        <v>0</v>
      </c>
      <c r="AM118" s="1">
        <f ca="1">IF(Table2[[#This Row],[Field of work]]="general work",1,0)</f>
        <v>1</v>
      </c>
      <c r="AN118" s="1">
        <f ca="1">IF(Table2[[#This Row],[Field of work]]="agriculture",1,0)</f>
        <v>0</v>
      </c>
      <c r="AO118" s="1">
        <f ca="1">IF(Table2[[#This Row],[Field of work]]="IT",1,0)</f>
        <v>0</v>
      </c>
      <c r="AP118" s="1"/>
      <c r="AQ118" s="1"/>
      <c r="AR118" s="1"/>
      <c r="AS118" s="1"/>
      <c r="AT118" s="1"/>
      <c r="AU118" s="1"/>
      <c r="AV118" s="1"/>
      <c r="AW118" s="1">
        <f ca="1">Table2[[#This Row],[Cars value]]/Table2[[#This Row],[Cars]]</f>
        <v>4187.4968961112609</v>
      </c>
      <c r="AX118" s="1"/>
      <c r="AY118" s="1">
        <f ca="1">IF(Table2[[#This Row],[Value of debts of a person]]&gt;$AZ$4,1,0)</f>
        <v>0</v>
      </c>
      <c r="AZ118" s="1"/>
      <c r="BA118" s="1"/>
      <c r="BB118" s="9">
        <f ca="1">O118/Table2[[#This Row],[Value of house]]</f>
        <v>0.31353179309345647</v>
      </c>
      <c r="BC118" s="1">
        <f ca="1">IF(BB118&lt;$BD$4,1,0)</f>
        <v>0</v>
      </c>
      <c r="BD118" s="1"/>
      <c r="BE118" s="10"/>
      <c r="BF118">
        <f ca="1">IF(Table2[[#This Row],[Area]]="yukon",Table2[[#This Row],[Income]],0)</f>
        <v>0</v>
      </c>
    </row>
    <row r="119" spans="2:58" x14ac:dyDescent="0.3">
      <c r="B119">
        <f t="shared" ca="1" si="26"/>
        <v>1</v>
      </c>
      <c r="C119" t="str">
        <f t="shared" ca="1" si="27"/>
        <v>men</v>
      </c>
      <c r="D119">
        <f t="shared" ca="1" si="28"/>
        <v>29</v>
      </c>
      <c r="E119">
        <f t="shared" ca="1" si="29"/>
        <v>6</v>
      </c>
      <c r="F119" t="str">
        <f ca="1">VLOOKUP(E119,$AB$5:$AC$10,2)</f>
        <v>agriculture</v>
      </c>
      <c r="G119">
        <f t="shared" ca="1" si="30"/>
        <v>2</v>
      </c>
      <c r="H119" t="str">
        <f ca="1">VLOOKUP(G119,$AD$5:$AE$9,2)</f>
        <v>college</v>
      </c>
      <c r="I119">
        <f t="shared" ca="1" si="31"/>
        <v>4</v>
      </c>
      <c r="J119">
        <f t="shared" ca="1" si="25"/>
        <v>1</v>
      </c>
      <c r="K119">
        <f t="shared" ca="1" si="32"/>
        <v>58951</v>
      </c>
      <c r="L119">
        <f t="shared" ca="1" si="33"/>
        <v>1</v>
      </c>
      <c r="M119" t="str">
        <f ca="1">VLOOKUP(L119,$AF$5:$AG$17,2)</f>
        <v>yukon</v>
      </c>
      <c r="N119">
        <f t="shared" ca="1" si="36"/>
        <v>58951</v>
      </c>
      <c r="O119">
        <f t="shared" ca="1" si="34"/>
        <v>49416.377263190676</v>
      </c>
      <c r="P119">
        <f t="shared" ca="1" si="37"/>
        <v>12409.956291333616</v>
      </c>
      <c r="Q119">
        <f t="shared" ca="1" si="35"/>
        <v>1568</v>
      </c>
      <c r="R119">
        <f t="shared" ca="1" si="38"/>
        <v>43878.371730232553</v>
      </c>
      <c r="S119">
        <f t="shared" ca="1" si="39"/>
        <v>47973.025411640665</v>
      </c>
      <c r="T119">
        <f t="shared" ca="1" si="40"/>
        <v>156340.40267483133</v>
      </c>
      <c r="U119">
        <f t="shared" ca="1" si="41"/>
        <v>94862.748993423229</v>
      </c>
      <c r="V119">
        <f t="shared" ca="1" si="42"/>
        <v>61477.653681408105</v>
      </c>
      <c r="X119" s="7">
        <f ca="1">IF(Table2[[#This Row],[Gender]]="men",1,0)</f>
        <v>1</v>
      </c>
      <c r="Y119" s="1">
        <f ca="1">IF(Table2[[#This Row],[Gender]]="women",1,0)</f>
        <v>0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>
        <f ca="1">IF(Table2[[#This Row],[Field of work]]="teaching",1,0)</f>
        <v>0</v>
      </c>
      <c r="AK119" s="1">
        <f ca="1">IF(Table2[[#This Row],[Field of work]]="health",1,0)</f>
        <v>0</v>
      </c>
      <c r="AL119" s="1">
        <f ca="1">IF(Table2[[#This Row],[Field of work]]="construction",1,0)</f>
        <v>0</v>
      </c>
      <c r="AM119" s="1">
        <f ca="1">IF(Table2[[#This Row],[Field of work]]="general work",1,0)</f>
        <v>0</v>
      </c>
      <c r="AN119" s="1">
        <f ca="1">IF(Table2[[#This Row],[Field of work]]="agriculture",1,0)</f>
        <v>1</v>
      </c>
      <c r="AO119" s="1">
        <f ca="1">IF(Table2[[#This Row],[Field of work]]="IT",1,0)</f>
        <v>0</v>
      </c>
      <c r="AP119" s="1"/>
      <c r="AQ119" s="1"/>
      <c r="AR119" s="1"/>
      <c r="AS119" s="1"/>
      <c r="AT119" s="1"/>
      <c r="AU119" s="1"/>
      <c r="AV119" s="1"/>
      <c r="AW119" s="1">
        <f ca="1">Table2[[#This Row],[Cars value]]/Table2[[#This Row],[Cars]]</f>
        <v>12409.956291333616</v>
      </c>
      <c r="AX119" s="1"/>
      <c r="AY119" s="1">
        <f ca="1">IF(Table2[[#This Row],[Value of debts of a person]]&gt;$AZ$4,1,0)</f>
        <v>0</v>
      </c>
      <c r="AZ119" s="1"/>
      <c r="BA119" s="1"/>
      <c r="BB119" s="9">
        <f ca="1">O119/Table2[[#This Row],[Value of house]]</f>
        <v>0.83826189993707789</v>
      </c>
      <c r="BC119" s="1">
        <f ca="1">IF(BB119&lt;$BD$4,1,0)</f>
        <v>0</v>
      </c>
      <c r="BD119" s="1"/>
      <c r="BE119" s="10"/>
      <c r="BF119">
        <f ca="1">IF(Table2[[#This Row],[Area]]="yukon",Table2[[#This Row],[Income]],0)</f>
        <v>58951</v>
      </c>
    </row>
    <row r="120" spans="2:58" x14ac:dyDescent="0.3">
      <c r="B120">
        <f t="shared" ca="1" si="26"/>
        <v>1</v>
      </c>
      <c r="C120" t="str">
        <f t="shared" ca="1" si="27"/>
        <v>men</v>
      </c>
      <c r="D120">
        <f t="shared" ca="1" si="28"/>
        <v>40</v>
      </c>
      <c r="E120">
        <f t="shared" ca="1" si="29"/>
        <v>4</v>
      </c>
      <c r="F120" t="str">
        <f ca="1">VLOOKUP(E120,$AB$5:$AC$10,2)</f>
        <v>IT</v>
      </c>
      <c r="G120">
        <f t="shared" ca="1" si="30"/>
        <v>5</v>
      </c>
      <c r="H120" t="str">
        <f ca="1">VLOOKUP(G120,$AD$5:$AE$9,2)</f>
        <v>other</v>
      </c>
      <c r="I120">
        <f t="shared" ca="1" si="31"/>
        <v>4</v>
      </c>
      <c r="J120">
        <f t="shared" ca="1" si="25"/>
        <v>2</v>
      </c>
      <c r="K120">
        <f t="shared" ca="1" si="32"/>
        <v>25909</v>
      </c>
      <c r="L120">
        <f t="shared" ca="1" si="33"/>
        <v>8</v>
      </c>
      <c r="M120" t="str">
        <f ca="1">VLOOKUP(L120,$AF$5:$AG$17,2)</f>
        <v>Ontario</v>
      </c>
      <c r="N120">
        <f t="shared" ca="1" si="36"/>
        <v>103636</v>
      </c>
      <c r="O120">
        <f t="shared" ca="1" si="34"/>
        <v>91110.45837316403</v>
      </c>
      <c r="P120">
        <f t="shared" ca="1" si="37"/>
        <v>2393.924279777179</v>
      </c>
      <c r="Q120">
        <f t="shared" ca="1" si="35"/>
        <v>133</v>
      </c>
      <c r="R120">
        <f t="shared" ca="1" si="38"/>
        <v>25587.227058046043</v>
      </c>
      <c r="S120">
        <f t="shared" ca="1" si="39"/>
        <v>37070.632120958471</v>
      </c>
      <c r="T120">
        <f t="shared" ca="1" si="40"/>
        <v>231817.0904941225</v>
      </c>
      <c r="U120">
        <f t="shared" ca="1" si="41"/>
        <v>116830.68543121008</v>
      </c>
      <c r="V120">
        <f t="shared" ca="1" si="42"/>
        <v>114986.40506291242</v>
      </c>
      <c r="X120" s="7">
        <f ca="1">IF(Table2[[#This Row],[Gender]]="men",1,0)</f>
        <v>1</v>
      </c>
      <c r="Y120" s="1">
        <f ca="1">IF(Table2[[#This Row],[Gender]]="women",1,0)</f>
        <v>0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>
        <f ca="1">IF(Table2[[#This Row],[Field of work]]="teaching",1,0)</f>
        <v>0</v>
      </c>
      <c r="AK120" s="1">
        <f ca="1">IF(Table2[[#This Row],[Field of work]]="health",1,0)</f>
        <v>0</v>
      </c>
      <c r="AL120" s="1">
        <f ca="1">IF(Table2[[#This Row],[Field of work]]="construction",1,0)</f>
        <v>0</v>
      </c>
      <c r="AM120" s="1">
        <f ca="1">IF(Table2[[#This Row],[Field of work]]="general work",1,0)</f>
        <v>0</v>
      </c>
      <c r="AN120" s="1">
        <f ca="1">IF(Table2[[#This Row],[Field of work]]="agriculture",1,0)</f>
        <v>0</v>
      </c>
      <c r="AO120" s="1">
        <f ca="1">IF(Table2[[#This Row],[Field of work]]="IT",1,0)</f>
        <v>1</v>
      </c>
      <c r="AP120" s="1"/>
      <c r="AQ120" s="1"/>
      <c r="AR120" s="1"/>
      <c r="AS120" s="1"/>
      <c r="AT120" s="1"/>
      <c r="AU120" s="1"/>
      <c r="AV120" s="1"/>
      <c r="AW120" s="1">
        <f ca="1">Table2[[#This Row],[Cars value]]/Table2[[#This Row],[Cars]]</f>
        <v>1196.9621398885895</v>
      </c>
      <c r="AX120" s="1"/>
      <c r="AY120" s="1">
        <f ca="1">IF(Table2[[#This Row],[Value of debts of a person]]&gt;$AZ$4,1,0)</f>
        <v>1</v>
      </c>
      <c r="AZ120" s="1"/>
      <c r="BA120" s="1"/>
      <c r="BB120" s="9">
        <f ca="1">O120/Table2[[#This Row],[Value of house]]</f>
        <v>0.87913908654486883</v>
      </c>
      <c r="BC120" s="1">
        <f ca="1">IF(BB120&lt;$BD$4,1,0)</f>
        <v>0</v>
      </c>
      <c r="BD120" s="1"/>
      <c r="BE120" s="10"/>
      <c r="BF120">
        <f ca="1">IF(Table2[[#This Row],[Area]]="yukon",Table2[[#This Row],[Income]],0)</f>
        <v>0</v>
      </c>
    </row>
    <row r="121" spans="2:58" x14ac:dyDescent="0.3">
      <c r="B121">
        <f t="shared" ca="1" si="26"/>
        <v>2</v>
      </c>
      <c r="C121" t="str">
        <f t="shared" ca="1" si="27"/>
        <v>women</v>
      </c>
      <c r="D121">
        <f t="shared" ca="1" si="28"/>
        <v>43</v>
      </c>
      <c r="E121">
        <f t="shared" ca="1" si="29"/>
        <v>2</v>
      </c>
      <c r="F121" t="str">
        <f ca="1">VLOOKUP(E121,$AB$5:$AC$10,2)</f>
        <v>construction</v>
      </c>
      <c r="G121">
        <f t="shared" ca="1" si="30"/>
        <v>4</v>
      </c>
      <c r="H121" t="str">
        <f ca="1">VLOOKUP(G121,$AD$5:$AE$9,2)</f>
        <v>technical</v>
      </c>
      <c r="I121">
        <f t="shared" ca="1" si="31"/>
        <v>1</v>
      </c>
      <c r="J121">
        <f t="shared" ca="1" si="25"/>
        <v>2</v>
      </c>
      <c r="K121">
        <f t="shared" ca="1" si="32"/>
        <v>38778</v>
      </c>
      <c r="L121">
        <f t="shared" ca="1" si="33"/>
        <v>4</v>
      </c>
      <c r="M121" t="str">
        <f ca="1">VLOOKUP(L121,$AF$5:$AG$17,2)</f>
        <v>Alberta</v>
      </c>
      <c r="N121">
        <f t="shared" ca="1" si="36"/>
        <v>232668</v>
      </c>
      <c r="O121">
        <f t="shared" ca="1" si="34"/>
        <v>189584.4134766348</v>
      </c>
      <c r="P121">
        <f t="shared" ca="1" si="37"/>
        <v>8497.8704604399682</v>
      </c>
      <c r="Q121">
        <f t="shared" ca="1" si="35"/>
        <v>3360</v>
      </c>
      <c r="R121">
        <f t="shared" ca="1" si="38"/>
        <v>25918.865292074232</v>
      </c>
      <c r="S121">
        <f t="shared" ca="1" si="39"/>
        <v>52691.31628178135</v>
      </c>
      <c r="T121">
        <f t="shared" ca="1" si="40"/>
        <v>474943.72975841613</v>
      </c>
      <c r="U121">
        <f t="shared" ca="1" si="41"/>
        <v>218863.27876870905</v>
      </c>
      <c r="V121">
        <f t="shared" ca="1" si="42"/>
        <v>256080.45098970708</v>
      </c>
      <c r="X121" s="7">
        <f ca="1">IF(Table2[[#This Row],[Gender]]="men",1,0)</f>
        <v>0</v>
      </c>
      <c r="Y121" s="1">
        <f ca="1">IF(Table2[[#This Row],[Gender]]="women",1,0)</f>
        <v>1</v>
      </c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>
        <f ca="1">IF(Table2[[#This Row],[Field of work]]="teaching",1,0)</f>
        <v>0</v>
      </c>
      <c r="AK121" s="1">
        <f ca="1">IF(Table2[[#This Row],[Field of work]]="health",1,0)</f>
        <v>0</v>
      </c>
      <c r="AL121" s="1">
        <f ca="1">IF(Table2[[#This Row],[Field of work]]="construction",1,0)</f>
        <v>1</v>
      </c>
      <c r="AM121" s="1">
        <f ca="1">IF(Table2[[#This Row],[Field of work]]="general work",1,0)</f>
        <v>0</v>
      </c>
      <c r="AN121" s="1">
        <f ca="1">IF(Table2[[#This Row],[Field of work]]="agriculture",1,0)</f>
        <v>0</v>
      </c>
      <c r="AO121" s="1">
        <f ca="1">IF(Table2[[#This Row],[Field of work]]="IT",1,0)</f>
        <v>0</v>
      </c>
      <c r="AP121" s="1"/>
      <c r="AQ121" s="1"/>
      <c r="AR121" s="1"/>
      <c r="AS121" s="1"/>
      <c r="AT121" s="1"/>
      <c r="AU121" s="1"/>
      <c r="AV121" s="1"/>
      <c r="AW121" s="1">
        <f ca="1">Table2[[#This Row],[Cars value]]/Table2[[#This Row],[Cars]]</f>
        <v>4248.9352302199841</v>
      </c>
      <c r="AX121" s="1"/>
      <c r="AY121" s="1">
        <f ca="1">IF(Table2[[#This Row],[Value of debts of a person]]&gt;$AZ$4,1,0)</f>
        <v>1</v>
      </c>
      <c r="AZ121" s="1"/>
      <c r="BA121" s="1"/>
      <c r="BB121" s="9">
        <f ca="1">O121/Table2[[#This Row],[Value of house]]</f>
        <v>0.81482805317720874</v>
      </c>
      <c r="BC121" s="1">
        <f ca="1">IF(BB121&lt;$BD$4,1,0)</f>
        <v>0</v>
      </c>
      <c r="BD121" s="1"/>
      <c r="BE121" s="10"/>
      <c r="BF121">
        <f ca="1">IF(Table2[[#This Row],[Area]]="yukon",Table2[[#This Row],[Income]],0)</f>
        <v>0</v>
      </c>
    </row>
    <row r="122" spans="2:58" x14ac:dyDescent="0.3">
      <c r="B122">
        <f t="shared" ca="1" si="26"/>
        <v>1</v>
      </c>
      <c r="C122" t="str">
        <f t="shared" ca="1" si="27"/>
        <v>men</v>
      </c>
      <c r="D122">
        <f t="shared" ca="1" si="28"/>
        <v>37</v>
      </c>
      <c r="E122">
        <f t="shared" ca="1" si="29"/>
        <v>2</v>
      </c>
      <c r="F122" t="str">
        <f ca="1">VLOOKUP(E122,$AB$5:$AC$10,2)</f>
        <v>construction</v>
      </c>
      <c r="G122">
        <f t="shared" ca="1" si="30"/>
        <v>3</v>
      </c>
      <c r="H122" t="str">
        <f ca="1">VLOOKUP(G122,$AD$5:$AE$9,2)</f>
        <v>university</v>
      </c>
      <c r="I122">
        <f t="shared" ca="1" si="31"/>
        <v>4</v>
      </c>
      <c r="J122">
        <f t="shared" ca="1" si="25"/>
        <v>2</v>
      </c>
      <c r="K122">
        <f t="shared" ca="1" si="32"/>
        <v>58711</v>
      </c>
      <c r="L122">
        <f t="shared" ca="1" si="33"/>
        <v>11</v>
      </c>
      <c r="M122" t="str">
        <f ca="1">VLOOKUP(L122,$AF$5:$AG$17,2)</f>
        <v>New truncwick</v>
      </c>
      <c r="N122">
        <f t="shared" ca="1" si="36"/>
        <v>293555</v>
      </c>
      <c r="O122">
        <f t="shared" ca="1" si="34"/>
        <v>20656.173325252552</v>
      </c>
      <c r="P122">
        <f t="shared" ca="1" si="37"/>
        <v>60254.787367522898</v>
      </c>
      <c r="Q122">
        <f t="shared" ca="1" si="35"/>
        <v>31026</v>
      </c>
      <c r="R122">
        <f t="shared" ca="1" si="38"/>
        <v>56517.614228475344</v>
      </c>
      <c r="S122">
        <f t="shared" ca="1" si="39"/>
        <v>38114.31759063786</v>
      </c>
      <c r="T122">
        <f t="shared" ca="1" si="40"/>
        <v>352325.49091589043</v>
      </c>
      <c r="U122">
        <f t="shared" ca="1" si="41"/>
        <v>108199.78755372789</v>
      </c>
      <c r="V122">
        <f t="shared" ca="1" si="42"/>
        <v>244125.70336216255</v>
      </c>
      <c r="X122" s="7">
        <f ca="1">IF(Table2[[#This Row],[Gender]]="men",1,0)</f>
        <v>1</v>
      </c>
      <c r="Y122" s="1">
        <f ca="1">IF(Table2[[#This Row],[Gender]]="women",1,0)</f>
        <v>0</v>
      </c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>
        <f ca="1">IF(Table2[[#This Row],[Field of work]]="teaching",1,0)</f>
        <v>0</v>
      </c>
      <c r="AK122" s="1">
        <f ca="1">IF(Table2[[#This Row],[Field of work]]="health",1,0)</f>
        <v>0</v>
      </c>
      <c r="AL122" s="1">
        <f ca="1">IF(Table2[[#This Row],[Field of work]]="construction",1,0)</f>
        <v>1</v>
      </c>
      <c r="AM122" s="1">
        <f ca="1">IF(Table2[[#This Row],[Field of work]]="general work",1,0)</f>
        <v>0</v>
      </c>
      <c r="AN122" s="1">
        <f ca="1">IF(Table2[[#This Row],[Field of work]]="agriculture",1,0)</f>
        <v>0</v>
      </c>
      <c r="AO122" s="1">
        <f ca="1">IF(Table2[[#This Row],[Field of work]]="IT",1,0)</f>
        <v>0</v>
      </c>
      <c r="AP122" s="1"/>
      <c r="AQ122" s="1"/>
      <c r="AR122" s="1"/>
      <c r="AS122" s="1"/>
      <c r="AT122" s="1"/>
      <c r="AU122" s="1"/>
      <c r="AV122" s="1"/>
      <c r="AW122" s="1">
        <f ca="1">Table2[[#This Row],[Cars value]]/Table2[[#This Row],[Cars]]</f>
        <v>30127.393683761449</v>
      </c>
      <c r="AX122" s="1"/>
      <c r="AY122" s="1">
        <f ca="1">IF(Table2[[#This Row],[Value of debts of a person]]&gt;$AZ$4,1,0)</f>
        <v>1</v>
      </c>
      <c r="AZ122" s="1"/>
      <c r="BA122" s="1"/>
      <c r="BB122" s="9">
        <f ca="1">O122/Table2[[#This Row],[Value of house]]</f>
        <v>7.0365598696164433E-2</v>
      </c>
      <c r="BC122" s="1">
        <f ca="1">IF(BB122&lt;$BD$4,1,0)</f>
        <v>1</v>
      </c>
      <c r="BD122" s="1"/>
      <c r="BE122" s="10"/>
      <c r="BF122">
        <f ca="1">IF(Table2[[#This Row],[Area]]="yukon",Table2[[#This Row],[Income]],0)</f>
        <v>0</v>
      </c>
    </row>
    <row r="123" spans="2:58" x14ac:dyDescent="0.3">
      <c r="B123">
        <f t="shared" ca="1" si="26"/>
        <v>2</v>
      </c>
      <c r="C123" t="str">
        <f t="shared" ca="1" si="27"/>
        <v>women</v>
      </c>
      <c r="D123">
        <f t="shared" ca="1" si="28"/>
        <v>33</v>
      </c>
      <c r="E123">
        <f t="shared" ca="1" si="29"/>
        <v>2</v>
      </c>
      <c r="F123" t="str">
        <f ca="1">VLOOKUP(E123,$AB$5:$AC$10,2)</f>
        <v>construction</v>
      </c>
      <c r="G123">
        <f t="shared" ca="1" si="30"/>
        <v>3</v>
      </c>
      <c r="H123" t="str">
        <f ca="1">VLOOKUP(G123,$AD$5:$AE$9,2)</f>
        <v>university</v>
      </c>
      <c r="I123">
        <f t="shared" ca="1" si="31"/>
        <v>0</v>
      </c>
      <c r="J123">
        <f t="shared" ca="1" si="25"/>
        <v>1</v>
      </c>
      <c r="K123">
        <f t="shared" ca="1" si="32"/>
        <v>87851</v>
      </c>
      <c r="L123">
        <f t="shared" ca="1" si="33"/>
        <v>12</v>
      </c>
      <c r="M123" t="str">
        <f ca="1">VLOOKUP(L123,$AF$5:$AG$17,2)</f>
        <v>Nova scotia</v>
      </c>
      <c r="N123">
        <f t="shared" ca="1" si="36"/>
        <v>175702</v>
      </c>
      <c r="O123">
        <f t="shared" ca="1" si="34"/>
        <v>63539.735993690614</v>
      </c>
      <c r="P123">
        <f t="shared" ca="1" si="37"/>
        <v>31993.561603021608</v>
      </c>
      <c r="Q123">
        <f t="shared" ca="1" si="35"/>
        <v>603</v>
      </c>
      <c r="R123">
        <f t="shared" ca="1" si="38"/>
        <v>64998.208330999558</v>
      </c>
      <c r="S123">
        <f t="shared" ca="1" si="39"/>
        <v>114512.83234762478</v>
      </c>
      <c r="T123">
        <f t="shared" ca="1" si="40"/>
        <v>353754.56834131537</v>
      </c>
      <c r="U123">
        <f t="shared" ca="1" si="41"/>
        <v>129140.94432469018</v>
      </c>
      <c r="V123">
        <f t="shared" ca="1" si="42"/>
        <v>224613.6240166252</v>
      </c>
      <c r="X123" s="7">
        <f ca="1">IF(Table2[[#This Row],[Gender]]="men",1,0)</f>
        <v>0</v>
      </c>
      <c r="Y123" s="1">
        <f ca="1">IF(Table2[[#This Row],[Gender]]="women",1,0)</f>
        <v>1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>
        <f ca="1">IF(Table2[[#This Row],[Field of work]]="teaching",1,0)</f>
        <v>0</v>
      </c>
      <c r="AK123" s="1">
        <f ca="1">IF(Table2[[#This Row],[Field of work]]="health",1,0)</f>
        <v>0</v>
      </c>
      <c r="AL123" s="1">
        <f ca="1">IF(Table2[[#This Row],[Field of work]]="construction",1,0)</f>
        <v>1</v>
      </c>
      <c r="AM123" s="1">
        <f ca="1">IF(Table2[[#This Row],[Field of work]]="general work",1,0)</f>
        <v>0</v>
      </c>
      <c r="AN123" s="1">
        <f ca="1">IF(Table2[[#This Row],[Field of work]]="agriculture",1,0)</f>
        <v>0</v>
      </c>
      <c r="AO123" s="1">
        <f ca="1">IF(Table2[[#This Row],[Field of work]]="IT",1,0)</f>
        <v>0</v>
      </c>
      <c r="AP123" s="1"/>
      <c r="AQ123" s="1"/>
      <c r="AR123" s="1"/>
      <c r="AS123" s="1"/>
      <c r="AT123" s="1"/>
      <c r="AU123" s="1"/>
      <c r="AV123" s="1"/>
      <c r="AW123" s="1">
        <f ca="1">Table2[[#This Row],[Cars value]]/Table2[[#This Row],[Cars]]</f>
        <v>31993.561603021608</v>
      </c>
      <c r="AX123" s="1"/>
      <c r="AY123" s="1">
        <f ca="1">IF(Table2[[#This Row],[Value of debts of a person]]&gt;$AZ$4,1,0)</f>
        <v>1</v>
      </c>
      <c r="AZ123" s="1"/>
      <c r="BA123" s="1"/>
      <c r="BB123" s="9">
        <f ca="1">O123/Table2[[#This Row],[Value of house]]</f>
        <v>0.36163353856922864</v>
      </c>
      <c r="BC123" s="1">
        <f ca="1">IF(BB123&lt;$BD$4,1,0)</f>
        <v>0</v>
      </c>
      <c r="BD123" s="1"/>
      <c r="BE123" s="10"/>
      <c r="BF123">
        <f ca="1">IF(Table2[[#This Row],[Area]]="yukon",Table2[[#This Row],[Income]],0)</f>
        <v>0</v>
      </c>
    </row>
    <row r="124" spans="2:58" x14ac:dyDescent="0.3">
      <c r="B124">
        <f t="shared" ca="1" si="26"/>
        <v>1</v>
      </c>
      <c r="C124" t="str">
        <f t="shared" ca="1" si="27"/>
        <v>men</v>
      </c>
      <c r="D124">
        <f t="shared" ca="1" si="28"/>
        <v>42</v>
      </c>
      <c r="E124">
        <f t="shared" ca="1" si="29"/>
        <v>3</v>
      </c>
      <c r="F124" t="str">
        <f ca="1">VLOOKUP(E124,$AB$5:$AC$10,2)</f>
        <v>teaching</v>
      </c>
      <c r="G124">
        <f t="shared" ca="1" si="30"/>
        <v>5</v>
      </c>
      <c r="H124" t="str">
        <f ca="1">VLOOKUP(G124,$AD$5:$AE$9,2)</f>
        <v>other</v>
      </c>
      <c r="I124">
        <f t="shared" ca="1" si="31"/>
        <v>2</v>
      </c>
      <c r="J124">
        <f t="shared" ca="1" si="25"/>
        <v>1</v>
      </c>
      <c r="K124">
        <f t="shared" ca="1" si="32"/>
        <v>88543</v>
      </c>
      <c r="L124">
        <f t="shared" ca="1" si="33"/>
        <v>11</v>
      </c>
      <c r="M124" t="str">
        <f ca="1">VLOOKUP(L124,$AF$5:$AG$17,2)</f>
        <v>New truncwick</v>
      </c>
      <c r="N124">
        <f t="shared" ca="1" si="36"/>
        <v>442715</v>
      </c>
      <c r="O124">
        <f t="shared" ca="1" si="34"/>
        <v>299829.71661209961</v>
      </c>
      <c r="P124">
        <f t="shared" ca="1" si="37"/>
        <v>77123.465000971657</v>
      </c>
      <c r="Q124">
        <f t="shared" ca="1" si="35"/>
        <v>37631</v>
      </c>
      <c r="R124">
        <f t="shared" ca="1" si="38"/>
        <v>68577.757002834405</v>
      </c>
      <c r="S124">
        <f t="shared" ca="1" si="39"/>
        <v>120790.85726827939</v>
      </c>
      <c r="T124">
        <f t="shared" ca="1" si="40"/>
        <v>863335.57388037909</v>
      </c>
      <c r="U124">
        <f t="shared" ca="1" si="41"/>
        <v>406038.47361493402</v>
      </c>
      <c r="V124">
        <f t="shared" ca="1" si="42"/>
        <v>457297.10026544507</v>
      </c>
      <c r="X124" s="7">
        <f ca="1">IF(Table2[[#This Row],[Gender]]="men",1,0)</f>
        <v>1</v>
      </c>
      <c r="Y124" s="1">
        <f ca="1">IF(Table2[[#This Row],[Gender]]="women",1,0)</f>
        <v>0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>
        <f ca="1">IF(Table2[[#This Row],[Field of work]]="teaching",1,0)</f>
        <v>1</v>
      </c>
      <c r="AK124" s="1">
        <f ca="1">IF(Table2[[#This Row],[Field of work]]="health",1,0)</f>
        <v>0</v>
      </c>
      <c r="AL124" s="1">
        <f ca="1">IF(Table2[[#This Row],[Field of work]]="construction",1,0)</f>
        <v>0</v>
      </c>
      <c r="AM124" s="1">
        <f ca="1">IF(Table2[[#This Row],[Field of work]]="general work",1,0)</f>
        <v>0</v>
      </c>
      <c r="AN124" s="1">
        <f ca="1">IF(Table2[[#This Row],[Field of work]]="agriculture",1,0)</f>
        <v>0</v>
      </c>
      <c r="AO124" s="1">
        <f ca="1">IF(Table2[[#This Row],[Field of work]]="IT",1,0)</f>
        <v>0</v>
      </c>
      <c r="AP124" s="1"/>
      <c r="AQ124" s="1"/>
      <c r="AR124" s="1"/>
      <c r="AS124" s="1"/>
      <c r="AT124" s="1"/>
      <c r="AU124" s="1"/>
      <c r="AV124" s="1"/>
      <c r="AW124" s="1">
        <f ca="1">Table2[[#This Row],[Cars value]]/Table2[[#This Row],[Cars]]</f>
        <v>77123.465000971657</v>
      </c>
      <c r="AX124" s="1"/>
      <c r="AY124" s="1">
        <f ca="1">IF(Table2[[#This Row],[Value of debts of a person]]&gt;$AZ$4,1,0)</f>
        <v>1</v>
      </c>
      <c r="AZ124" s="1"/>
      <c r="BA124" s="1"/>
      <c r="BB124" s="9">
        <f ca="1">O124/Table2[[#This Row],[Value of house]]</f>
        <v>0.67725222007860497</v>
      </c>
      <c r="BC124" s="1">
        <f ca="1">IF(BB124&lt;$BD$4,1,0)</f>
        <v>0</v>
      </c>
      <c r="BD124" s="1"/>
      <c r="BE124" s="10"/>
      <c r="BF124">
        <f ca="1">IF(Table2[[#This Row],[Area]]="yukon",Table2[[#This Row],[Income]],0)</f>
        <v>0</v>
      </c>
    </row>
    <row r="125" spans="2:58" x14ac:dyDescent="0.3">
      <c r="B125">
        <f t="shared" ca="1" si="26"/>
        <v>2</v>
      </c>
      <c r="C125" t="str">
        <f t="shared" ca="1" si="27"/>
        <v>women</v>
      </c>
      <c r="D125">
        <f t="shared" ca="1" si="28"/>
        <v>30</v>
      </c>
      <c r="E125">
        <f t="shared" ca="1" si="29"/>
        <v>5</v>
      </c>
      <c r="F125" t="str">
        <f ca="1">VLOOKUP(E125,$AB$5:$AC$10,2)</f>
        <v>general work</v>
      </c>
      <c r="G125">
        <f t="shared" ca="1" si="30"/>
        <v>5</v>
      </c>
      <c r="H125" t="str">
        <f ca="1">VLOOKUP(G125,$AD$5:$AE$9,2)</f>
        <v>other</v>
      </c>
      <c r="I125">
        <f t="shared" ca="1" si="31"/>
        <v>2</v>
      </c>
      <c r="J125">
        <f t="shared" ca="1" si="25"/>
        <v>2</v>
      </c>
      <c r="K125">
        <f t="shared" ca="1" si="32"/>
        <v>40304</v>
      </c>
      <c r="L125">
        <f t="shared" ca="1" si="33"/>
        <v>1</v>
      </c>
      <c r="M125" t="str">
        <f ca="1">VLOOKUP(L125,$AF$5:$AG$17,2)</f>
        <v>yukon</v>
      </c>
      <c r="N125">
        <f t="shared" ca="1" si="36"/>
        <v>161216</v>
      </c>
      <c r="O125">
        <f t="shared" ca="1" si="34"/>
        <v>59003.94252543222</v>
      </c>
      <c r="P125">
        <f t="shared" ca="1" si="37"/>
        <v>56511.049769549405</v>
      </c>
      <c r="Q125">
        <f t="shared" ca="1" si="35"/>
        <v>25796</v>
      </c>
      <c r="R125">
        <f t="shared" ca="1" si="38"/>
        <v>16415.926501983442</v>
      </c>
      <c r="S125">
        <f t="shared" ca="1" si="39"/>
        <v>1362.2248624877718</v>
      </c>
      <c r="T125">
        <f t="shared" ca="1" si="40"/>
        <v>221582.16738792</v>
      </c>
      <c r="U125">
        <f t="shared" ca="1" si="41"/>
        <v>101215.86902741565</v>
      </c>
      <c r="V125">
        <f t="shared" ca="1" si="42"/>
        <v>120366.29836050434</v>
      </c>
      <c r="X125" s="7">
        <f ca="1">IF(Table2[[#This Row],[Gender]]="men",1,0)</f>
        <v>0</v>
      </c>
      <c r="Y125" s="1">
        <f ca="1">IF(Table2[[#This Row],[Gender]]="women",1,0)</f>
        <v>1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>
        <f ca="1">IF(Table2[[#This Row],[Field of work]]="teaching",1,0)</f>
        <v>0</v>
      </c>
      <c r="AK125" s="1">
        <f ca="1">IF(Table2[[#This Row],[Field of work]]="health",1,0)</f>
        <v>0</v>
      </c>
      <c r="AL125" s="1">
        <f ca="1">IF(Table2[[#This Row],[Field of work]]="construction",1,0)</f>
        <v>0</v>
      </c>
      <c r="AM125" s="1">
        <f ca="1">IF(Table2[[#This Row],[Field of work]]="general work",1,0)</f>
        <v>1</v>
      </c>
      <c r="AN125" s="1">
        <f ca="1">IF(Table2[[#This Row],[Field of work]]="agriculture",1,0)</f>
        <v>0</v>
      </c>
      <c r="AO125" s="1">
        <f ca="1">IF(Table2[[#This Row],[Field of work]]="IT",1,0)</f>
        <v>0</v>
      </c>
      <c r="AP125" s="1"/>
      <c r="AQ125" s="1"/>
      <c r="AR125" s="1"/>
      <c r="AS125" s="1"/>
      <c r="AT125" s="1"/>
      <c r="AU125" s="1"/>
      <c r="AV125" s="1"/>
      <c r="AW125" s="1">
        <f ca="1">Table2[[#This Row],[Cars value]]/Table2[[#This Row],[Cars]]</f>
        <v>28255.524884774703</v>
      </c>
      <c r="AX125" s="1"/>
      <c r="AY125" s="1">
        <f ca="1">IF(Table2[[#This Row],[Value of debts of a person]]&gt;$AZ$4,1,0)</f>
        <v>1</v>
      </c>
      <c r="AZ125" s="1"/>
      <c r="BA125" s="1"/>
      <c r="BB125" s="9">
        <f ca="1">O125/Table2[[#This Row],[Value of house]]</f>
        <v>0.36599309327506091</v>
      </c>
      <c r="BC125" s="1">
        <f ca="1">IF(BB125&lt;$BD$4,1,0)</f>
        <v>0</v>
      </c>
      <c r="BD125" s="1"/>
      <c r="BE125" s="10"/>
      <c r="BF125">
        <f ca="1">IF(Table2[[#This Row],[Area]]="yukon",Table2[[#This Row],[Income]],0)</f>
        <v>40304</v>
      </c>
    </row>
    <row r="126" spans="2:58" x14ac:dyDescent="0.3">
      <c r="B126">
        <f t="shared" ca="1" si="26"/>
        <v>2</v>
      </c>
      <c r="C126" t="str">
        <f t="shared" ca="1" si="27"/>
        <v>women</v>
      </c>
      <c r="D126">
        <f t="shared" ca="1" si="28"/>
        <v>32</v>
      </c>
      <c r="E126">
        <f t="shared" ca="1" si="29"/>
        <v>5</v>
      </c>
      <c r="F126" t="str">
        <f ca="1">VLOOKUP(E126,$AB$5:$AC$10,2)</f>
        <v>general work</v>
      </c>
      <c r="G126">
        <f t="shared" ca="1" si="30"/>
        <v>3</v>
      </c>
      <c r="H126" t="str">
        <f ca="1">VLOOKUP(G126,$AD$5:$AE$9,2)</f>
        <v>university</v>
      </c>
      <c r="I126">
        <f t="shared" ca="1" si="31"/>
        <v>3</v>
      </c>
      <c r="J126">
        <f t="shared" ca="1" si="25"/>
        <v>1</v>
      </c>
      <c r="K126">
        <f t="shared" ca="1" si="32"/>
        <v>37390</v>
      </c>
      <c r="L126">
        <f t="shared" ca="1" si="33"/>
        <v>10</v>
      </c>
      <c r="M126" t="str">
        <f ca="1">VLOOKUP(L126,$AF$5:$AG$17,2)</f>
        <v>Newfounland</v>
      </c>
      <c r="N126">
        <f t="shared" ca="1" si="36"/>
        <v>74780</v>
      </c>
      <c r="O126">
        <f t="shared" ca="1" si="34"/>
        <v>62905.382333456131</v>
      </c>
      <c r="P126">
        <f t="shared" ca="1" si="37"/>
        <v>35922.012012237232</v>
      </c>
      <c r="Q126">
        <f t="shared" ca="1" si="35"/>
        <v>6684</v>
      </c>
      <c r="R126">
        <f t="shared" ca="1" si="38"/>
        <v>23711.22905827839</v>
      </c>
      <c r="S126">
        <f t="shared" ca="1" si="39"/>
        <v>51686.56901235511</v>
      </c>
      <c r="T126">
        <f t="shared" ca="1" si="40"/>
        <v>189371.95134581125</v>
      </c>
      <c r="U126">
        <f t="shared" ca="1" si="41"/>
        <v>93300.611391734521</v>
      </c>
      <c r="V126">
        <f t="shared" ca="1" si="42"/>
        <v>96071.339954076728</v>
      </c>
      <c r="X126" s="7">
        <f ca="1">IF(Table2[[#This Row],[Gender]]="men",1,0)</f>
        <v>0</v>
      </c>
      <c r="Y126" s="1">
        <f ca="1">IF(Table2[[#This Row],[Gender]]="women",1,0)</f>
        <v>1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>
        <f ca="1">IF(Table2[[#This Row],[Field of work]]="teaching",1,0)</f>
        <v>0</v>
      </c>
      <c r="AK126" s="1">
        <f ca="1">IF(Table2[[#This Row],[Field of work]]="health",1,0)</f>
        <v>0</v>
      </c>
      <c r="AL126" s="1">
        <f ca="1">IF(Table2[[#This Row],[Field of work]]="construction",1,0)</f>
        <v>0</v>
      </c>
      <c r="AM126" s="1">
        <f ca="1">IF(Table2[[#This Row],[Field of work]]="general work",1,0)</f>
        <v>1</v>
      </c>
      <c r="AN126" s="1">
        <f ca="1">IF(Table2[[#This Row],[Field of work]]="agriculture",1,0)</f>
        <v>0</v>
      </c>
      <c r="AO126" s="1">
        <f ca="1">IF(Table2[[#This Row],[Field of work]]="IT",1,0)</f>
        <v>0</v>
      </c>
      <c r="AP126" s="1"/>
      <c r="AQ126" s="1"/>
      <c r="AR126" s="1"/>
      <c r="AS126" s="1"/>
      <c r="AT126" s="1"/>
      <c r="AU126" s="1"/>
      <c r="AV126" s="1"/>
      <c r="AW126" s="1">
        <f ca="1">Table2[[#This Row],[Cars value]]/Table2[[#This Row],[Cars]]</f>
        <v>35922.012012237232</v>
      </c>
      <c r="AX126" s="1"/>
      <c r="AY126" s="1">
        <f ca="1">IF(Table2[[#This Row],[Value of debts of a person]]&gt;$AZ$4,1,0)</f>
        <v>0</v>
      </c>
      <c r="AZ126" s="1"/>
      <c r="BA126" s="1"/>
      <c r="BB126" s="9">
        <f ca="1">O126/Table2[[#This Row],[Value of house]]</f>
        <v>0.84120596862070252</v>
      </c>
      <c r="BC126" s="1">
        <f ca="1">IF(BB126&lt;$BD$4,1,0)</f>
        <v>0</v>
      </c>
      <c r="BD126" s="1"/>
      <c r="BE126" s="10"/>
      <c r="BF126">
        <f ca="1">IF(Table2[[#This Row],[Area]]="yukon",Table2[[#This Row],[Income]],0)</f>
        <v>0</v>
      </c>
    </row>
    <row r="127" spans="2:58" x14ac:dyDescent="0.3">
      <c r="B127">
        <f t="shared" ca="1" si="26"/>
        <v>2</v>
      </c>
      <c r="C127" t="str">
        <f t="shared" ca="1" si="27"/>
        <v>women</v>
      </c>
      <c r="D127">
        <f t="shared" ca="1" si="28"/>
        <v>25</v>
      </c>
      <c r="E127">
        <f t="shared" ca="1" si="29"/>
        <v>3</v>
      </c>
      <c r="F127" t="str">
        <f ca="1">VLOOKUP(E127,$AB$5:$AC$10,2)</f>
        <v>teaching</v>
      </c>
      <c r="G127">
        <f t="shared" ca="1" si="30"/>
        <v>4</v>
      </c>
      <c r="H127" t="str">
        <f ca="1">VLOOKUP(G127,$AD$5:$AE$9,2)</f>
        <v>technical</v>
      </c>
      <c r="I127">
        <f t="shared" ca="1" si="31"/>
        <v>2</v>
      </c>
      <c r="J127">
        <f t="shared" ca="1" si="25"/>
        <v>1</v>
      </c>
      <c r="K127">
        <f t="shared" ca="1" si="32"/>
        <v>41280</v>
      </c>
      <c r="L127">
        <f t="shared" ca="1" si="33"/>
        <v>4</v>
      </c>
      <c r="M127" t="str">
        <f ca="1">VLOOKUP(L127,$AF$5:$AG$17,2)</f>
        <v>Alberta</v>
      </c>
      <c r="N127">
        <f t="shared" ca="1" si="36"/>
        <v>123840</v>
      </c>
      <c r="O127">
        <f t="shared" ca="1" si="34"/>
        <v>9029.7111414468964</v>
      </c>
      <c r="P127">
        <f t="shared" ca="1" si="37"/>
        <v>7727.2258961815824</v>
      </c>
      <c r="Q127">
        <f t="shared" ca="1" si="35"/>
        <v>4868</v>
      </c>
      <c r="R127">
        <f t="shared" ca="1" si="38"/>
        <v>17188.384361354994</v>
      </c>
      <c r="S127">
        <f t="shared" ca="1" si="39"/>
        <v>31940.21362366659</v>
      </c>
      <c r="T127">
        <f t="shared" ca="1" si="40"/>
        <v>164809.92476511348</v>
      </c>
      <c r="U127">
        <f t="shared" ca="1" si="41"/>
        <v>31086.095502801891</v>
      </c>
      <c r="V127">
        <f t="shared" ca="1" si="42"/>
        <v>133723.8292623116</v>
      </c>
      <c r="X127" s="7">
        <f ca="1">IF(Table2[[#This Row],[Gender]]="men",1,0)</f>
        <v>0</v>
      </c>
      <c r="Y127" s="1">
        <f ca="1">IF(Table2[[#This Row],[Gender]]="women",1,0)</f>
        <v>1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>
        <f ca="1">IF(Table2[[#This Row],[Field of work]]="teaching",1,0)</f>
        <v>1</v>
      </c>
      <c r="AK127" s="1">
        <f ca="1">IF(Table2[[#This Row],[Field of work]]="health",1,0)</f>
        <v>0</v>
      </c>
      <c r="AL127" s="1">
        <f ca="1">IF(Table2[[#This Row],[Field of work]]="construction",1,0)</f>
        <v>0</v>
      </c>
      <c r="AM127" s="1">
        <f ca="1">IF(Table2[[#This Row],[Field of work]]="general work",1,0)</f>
        <v>0</v>
      </c>
      <c r="AN127" s="1">
        <f ca="1">IF(Table2[[#This Row],[Field of work]]="agriculture",1,0)</f>
        <v>0</v>
      </c>
      <c r="AO127" s="1">
        <f ca="1">IF(Table2[[#This Row],[Field of work]]="IT",1,0)</f>
        <v>0</v>
      </c>
      <c r="AP127" s="1"/>
      <c r="AQ127" s="1"/>
      <c r="AR127" s="1"/>
      <c r="AS127" s="1"/>
      <c r="AT127" s="1"/>
      <c r="AU127" s="1"/>
      <c r="AV127" s="1"/>
      <c r="AW127" s="1">
        <f ca="1">Table2[[#This Row],[Cars value]]/Table2[[#This Row],[Cars]]</f>
        <v>7727.2258961815824</v>
      </c>
      <c r="AX127" s="1"/>
      <c r="AY127" s="1">
        <f ca="1">IF(Table2[[#This Row],[Value of debts of a person]]&gt;$AZ$4,1,0)</f>
        <v>0</v>
      </c>
      <c r="AZ127" s="1"/>
      <c r="BA127" s="1"/>
      <c r="BB127" s="9">
        <f ca="1">O127/Table2[[#This Row],[Value of house]]</f>
        <v>7.2914334152510474E-2</v>
      </c>
      <c r="BC127" s="1">
        <f ca="1">IF(BB127&lt;$BD$4,1,0)</f>
        <v>1</v>
      </c>
      <c r="BD127" s="1"/>
      <c r="BE127" s="10"/>
      <c r="BF127">
        <f ca="1">IF(Table2[[#This Row],[Area]]="yukon",Table2[[#This Row],[Income]],0)</f>
        <v>0</v>
      </c>
    </row>
    <row r="128" spans="2:58" x14ac:dyDescent="0.3">
      <c r="B128">
        <f t="shared" ca="1" si="26"/>
        <v>2</v>
      </c>
      <c r="C128" t="str">
        <f t="shared" ca="1" si="27"/>
        <v>women</v>
      </c>
      <c r="D128">
        <f t="shared" ca="1" si="28"/>
        <v>38</v>
      </c>
      <c r="E128">
        <f t="shared" ca="1" si="29"/>
        <v>3</v>
      </c>
      <c r="F128" t="str">
        <f ca="1">VLOOKUP(E128,$AB$5:$AC$10,2)</f>
        <v>teaching</v>
      </c>
      <c r="G128">
        <f t="shared" ca="1" si="30"/>
        <v>2</v>
      </c>
      <c r="H128" t="str">
        <f ca="1">VLOOKUP(G128,$AD$5:$AE$9,2)</f>
        <v>college</v>
      </c>
      <c r="I128">
        <f t="shared" ca="1" si="31"/>
        <v>1</v>
      </c>
      <c r="J128">
        <f t="shared" ca="1" si="25"/>
        <v>1</v>
      </c>
      <c r="K128">
        <f t="shared" ca="1" si="32"/>
        <v>72945</v>
      </c>
      <c r="L128">
        <f t="shared" ca="1" si="33"/>
        <v>11</v>
      </c>
      <c r="M128" t="str">
        <f ca="1">VLOOKUP(L128,$AF$5:$AG$17,2)</f>
        <v>New truncwick</v>
      </c>
      <c r="N128">
        <f t="shared" ca="1" si="36"/>
        <v>364725</v>
      </c>
      <c r="O128">
        <f t="shared" ca="1" si="34"/>
        <v>193297.8420235393</v>
      </c>
      <c r="P128">
        <f t="shared" ca="1" si="37"/>
        <v>38402.740433786981</v>
      </c>
      <c r="Q128">
        <f t="shared" ca="1" si="35"/>
        <v>12743</v>
      </c>
      <c r="R128">
        <f t="shared" ca="1" si="38"/>
        <v>59959.432990968213</v>
      </c>
      <c r="S128">
        <f t="shared" ca="1" si="39"/>
        <v>35727.880360658448</v>
      </c>
      <c r="T128">
        <f t="shared" ca="1" si="40"/>
        <v>593750.72238419775</v>
      </c>
      <c r="U128">
        <f t="shared" ca="1" si="41"/>
        <v>266000.27501450753</v>
      </c>
      <c r="V128">
        <f t="shared" ca="1" si="42"/>
        <v>327750.44736969023</v>
      </c>
      <c r="X128" s="7">
        <f ca="1">IF(Table2[[#This Row],[Gender]]="men",1,0)</f>
        <v>0</v>
      </c>
      <c r="Y128" s="1">
        <f ca="1">IF(Table2[[#This Row],[Gender]]="women",1,0)</f>
        <v>1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>
        <f ca="1">IF(Table2[[#This Row],[Field of work]]="teaching",1,0)</f>
        <v>1</v>
      </c>
      <c r="AK128" s="1">
        <f ca="1">IF(Table2[[#This Row],[Field of work]]="health",1,0)</f>
        <v>0</v>
      </c>
      <c r="AL128" s="1">
        <f ca="1">IF(Table2[[#This Row],[Field of work]]="construction",1,0)</f>
        <v>0</v>
      </c>
      <c r="AM128" s="1">
        <f ca="1">IF(Table2[[#This Row],[Field of work]]="general work",1,0)</f>
        <v>0</v>
      </c>
      <c r="AN128" s="1">
        <f ca="1">IF(Table2[[#This Row],[Field of work]]="agriculture",1,0)</f>
        <v>0</v>
      </c>
      <c r="AO128" s="1">
        <f ca="1">IF(Table2[[#This Row],[Field of work]]="IT",1,0)</f>
        <v>0</v>
      </c>
      <c r="AP128" s="1"/>
      <c r="AQ128" s="1"/>
      <c r="AR128" s="1"/>
      <c r="AS128" s="1"/>
      <c r="AT128" s="1"/>
      <c r="AU128" s="1"/>
      <c r="AV128" s="1"/>
      <c r="AW128" s="1">
        <f ca="1">Table2[[#This Row],[Cars value]]/Table2[[#This Row],[Cars]]</f>
        <v>38402.740433786981</v>
      </c>
      <c r="AX128" s="1"/>
      <c r="AY128" s="1">
        <f ca="1">IF(Table2[[#This Row],[Value of debts of a person]]&gt;$AZ$4,1,0)</f>
        <v>1</v>
      </c>
      <c r="AZ128" s="1"/>
      <c r="BA128" s="1"/>
      <c r="BB128" s="9">
        <f ca="1">O128/Table2[[#This Row],[Value of house]]</f>
        <v>0.52998243066293593</v>
      </c>
      <c r="BC128" s="1">
        <f ca="1">IF(BB128&lt;$BD$4,1,0)</f>
        <v>0</v>
      </c>
      <c r="BD128" s="1"/>
      <c r="BE128" s="10"/>
      <c r="BF128">
        <f ca="1">IF(Table2[[#This Row],[Area]]="yukon",Table2[[#This Row],[Income]],0)</f>
        <v>0</v>
      </c>
    </row>
    <row r="129" spans="2:58" x14ac:dyDescent="0.3">
      <c r="B129">
        <f t="shared" ca="1" si="26"/>
        <v>1</v>
      </c>
      <c r="C129" t="str">
        <f t="shared" ca="1" si="27"/>
        <v>men</v>
      </c>
      <c r="D129">
        <f t="shared" ca="1" si="28"/>
        <v>26</v>
      </c>
      <c r="E129">
        <f t="shared" ca="1" si="29"/>
        <v>4</v>
      </c>
      <c r="F129" t="str">
        <f ca="1">VLOOKUP(E129,$AB$5:$AC$10,2)</f>
        <v>IT</v>
      </c>
      <c r="G129">
        <f t="shared" ca="1" si="30"/>
        <v>6</v>
      </c>
      <c r="H129" t="str">
        <f ca="1">VLOOKUP(G129,$AD$5:$AE$9,2)</f>
        <v>other</v>
      </c>
      <c r="I129">
        <f t="shared" ca="1" si="31"/>
        <v>1</v>
      </c>
      <c r="J129">
        <f t="shared" ca="1" si="25"/>
        <v>2</v>
      </c>
      <c r="K129">
        <f t="shared" ca="1" si="32"/>
        <v>80612</v>
      </c>
      <c r="L129">
        <f t="shared" ca="1" si="33"/>
        <v>12</v>
      </c>
      <c r="M129" t="str">
        <f ca="1">VLOOKUP(L129,$AF$5:$AG$17,2)</f>
        <v>Nova scotia</v>
      </c>
      <c r="N129">
        <f t="shared" ca="1" si="36"/>
        <v>322448</v>
      </c>
      <c r="O129">
        <f t="shared" ca="1" si="34"/>
        <v>52944.974751506546</v>
      </c>
      <c r="P129">
        <f t="shared" ca="1" si="37"/>
        <v>75252.185593648581</v>
      </c>
      <c r="Q129">
        <f t="shared" ca="1" si="35"/>
        <v>26631</v>
      </c>
      <c r="R129">
        <f t="shared" ca="1" si="38"/>
        <v>10085.730264732027</v>
      </c>
      <c r="S129">
        <f t="shared" ca="1" si="39"/>
        <v>56441.559724343279</v>
      </c>
      <c r="T129">
        <f t="shared" ca="1" si="40"/>
        <v>431834.53447584982</v>
      </c>
      <c r="U129">
        <f t="shared" ca="1" si="41"/>
        <v>89661.705016238586</v>
      </c>
      <c r="V129">
        <f t="shared" ca="1" si="42"/>
        <v>342172.82945961121</v>
      </c>
      <c r="X129" s="7">
        <f ca="1">IF(Table2[[#This Row],[Gender]]="men",1,0)</f>
        <v>1</v>
      </c>
      <c r="Y129" s="1">
        <f ca="1">IF(Table2[[#This Row],[Gender]]="women",1,0)</f>
        <v>0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>
        <f ca="1">IF(Table2[[#This Row],[Field of work]]="teaching",1,0)</f>
        <v>0</v>
      </c>
      <c r="AK129" s="1">
        <f ca="1">IF(Table2[[#This Row],[Field of work]]="health",1,0)</f>
        <v>0</v>
      </c>
      <c r="AL129" s="1">
        <f ca="1">IF(Table2[[#This Row],[Field of work]]="construction",1,0)</f>
        <v>0</v>
      </c>
      <c r="AM129" s="1">
        <f ca="1">IF(Table2[[#This Row],[Field of work]]="general work",1,0)</f>
        <v>0</v>
      </c>
      <c r="AN129" s="1">
        <f ca="1">IF(Table2[[#This Row],[Field of work]]="agriculture",1,0)</f>
        <v>0</v>
      </c>
      <c r="AO129" s="1">
        <f ca="1">IF(Table2[[#This Row],[Field of work]]="IT",1,0)</f>
        <v>1</v>
      </c>
      <c r="AP129" s="1"/>
      <c r="AQ129" s="1"/>
      <c r="AR129" s="1"/>
      <c r="AS129" s="1"/>
      <c r="AT129" s="1"/>
      <c r="AU129" s="1"/>
      <c r="AV129" s="1"/>
      <c r="AW129" s="1">
        <f ca="1">Table2[[#This Row],[Cars value]]/Table2[[#This Row],[Cars]]</f>
        <v>37626.09279682429</v>
      </c>
      <c r="AX129" s="1"/>
      <c r="AY129" s="1">
        <f ca="1">IF(Table2[[#This Row],[Value of debts of a person]]&gt;$AZ$4,1,0)</f>
        <v>0</v>
      </c>
      <c r="AZ129" s="1"/>
      <c r="BA129" s="1"/>
      <c r="BB129" s="9">
        <f ca="1">O129/Table2[[#This Row],[Value of house]]</f>
        <v>0.16419693951119729</v>
      </c>
      <c r="BC129" s="1">
        <f ca="1">IF(BB129&lt;$BD$4,1,0)</f>
        <v>1</v>
      </c>
      <c r="BD129" s="1"/>
      <c r="BE129" s="10"/>
      <c r="BF129">
        <f ca="1">IF(Table2[[#This Row],[Area]]="yukon",Table2[[#This Row],[Income]],0)</f>
        <v>0</v>
      </c>
    </row>
    <row r="130" spans="2:58" x14ac:dyDescent="0.3">
      <c r="B130">
        <f t="shared" ca="1" si="26"/>
        <v>1</v>
      </c>
      <c r="C130" t="str">
        <f t="shared" ca="1" si="27"/>
        <v>men</v>
      </c>
      <c r="D130">
        <f t="shared" ca="1" si="28"/>
        <v>43</v>
      </c>
      <c r="E130">
        <f t="shared" ca="1" si="29"/>
        <v>4</v>
      </c>
      <c r="F130" t="str">
        <f ca="1">VLOOKUP(E130,$AB$5:$AC$10,2)</f>
        <v>IT</v>
      </c>
      <c r="G130">
        <f t="shared" ca="1" si="30"/>
        <v>2</v>
      </c>
      <c r="H130" t="str">
        <f ca="1">VLOOKUP(G130,$AD$5:$AE$9,2)</f>
        <v>college</v>
      </c>
      <c r="I130">
        <f t="shared" ca="1" si="31"/>
        <v>4</v>
      </c>
      <c r="J130">
        <f t="shared" ca="1" si="25"/>
        <v>1</v>
      </c>
      <c r="K130">
        <f t="shared" ca="1" si="32"/>
        <v>57792</v>
      </c>
      <c r="L130">
        <f t="shared" ca="1" si="33"/>
        <v>1</v>
      </c>
      <c r="M130" t="str">
        <f ca="1">VLOOKUP(L130,$AF$5:$AG$17,2)</f>
        <v>yukon</v>
      </c>
      <c r="N130">
        <f t="shared" ca="1" si="36"/>
        <v>231168</v>
      </c>
      <c r="O130">
        <f t="shared" ca="1" si="34"/>
        <v>142188.75340128771</v>
      </c>
      <c r="P130">
        <f t="shared" ca="1" si="37"/>
        <v>35350.71491528795</v>
      </c>
      <c r="Q130">
        <f t="shared" ca="1" si="35"/>
        <v>16883</v>
      </c>
      <c r="R130">
        <f t="shared" ca="1" si="38"/>
        <v>35733.172912277128</v>
      </c>
      <c r="S130">
        <f t="shared" ca="1" si="39"/>
        <v>7395.6229833262159</v>
      </c>
      <c r="T130">
        <f t="shared" ca="1" si="40"/>
        <v>380752.37638461392</v>
      </c>
      <c r="U130">
        <f t="shared" ca="1" si="41"/>
        <v>194804.92631356485</v>
      </c>
      <c r="V130">
        <f t="shared" ca="1" si="42"/>
        <v>185947.45007104907</v>
      </c>
      <c r="X130" s="7">
        <f ca="1">IF(Table2[[#This Row],[Gender]]="men",1,0)</f>
        <v>1</v>
      </c>
      <c r="Y130" s="1">
        <f ca="1">IF(Table2[[#This Row],[Gender]]="women",1,0)</f>
        <v>0</v>
      </c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>
        <f ca="1">IF(Table2[[#This Row],[Field of work]]="teaching",1,0)</f>
        <v>0</v>
      </c>
      <c r="AK130" s="1">
        <f ca="1">IF(Table2[[#This Row],[Field of work]]="health",1,0)</f>
        <v>0</v>
      </c>
      <c r="AL130" s="1">
        <f ca="1">IF(Table2[[#This Row],[Field of work]]="construction",1,0)</f>
        <v>0</v>
      </c>
      <c r="AM130" s="1">
        <f ca="1">IF(Table2[[#This Row],[Field of work]]="general work",1,0)</f>
        <v>0</v>
      </c>
      <c r="AN130" s="1">
        <f ca="1">IF(Table2[[#This Row],[Field of work]]="agriculture",1,0)</f>
        <v>0</v>
      </c>
      <c r="AO130" s="1">
        <f ca="1">IF(Table2[[#This Row],[Field of work]]="IT",1,0)</f>
        <v>1</v>
      </c>
      <c r="AP130" s="1"/>
      <c r="AQ130" s="1"/>
      <c r="AR130" s="1"/>
      <c r="AS130" s="1"/>
      <c r="AT130" s="1"/>
      <c r="AU130" s="1"/>
      <c r="AV130" s="1"/>
      <c r="AW130" s="1">
        <f ca="1">Table2[[#This Row],[Cars value]]/Table2[[#This Row],[Cars]]</f>
        <v>35350.71491528795</v>
      </c>
      <c r="AX130" s="1"/>
      <c r="AY130" s="1">
        <f ca="1">IF(Table2[[#This Row],[Value of debts of a person]]&gt;$AZ$4,1,0)</f>
        <v>1</v>
      </c>
      <c r="AZ130" s="1"/>
      <c r="BA130" s="1"/>
      <c r="BB130" s="9">
        <f ca="1">O130/Table2[[#This Row],[Value of house]]</f>
        <v>0.61508839199754173</v>
      </c>
      <c r="BC130" s="1">
        <f ca="1">IF(BB130&lt;$BD$4,1,0)</f>
        <v>0</v>
      </c>
      <c r="BD130" s="1"/>
      <c r="BE130" s="10"/>
      <c r="BF130">
        <f ca="1">IF(Table2[[#This Row],[Area]]="yukon",Table2[[#This Row],[Income]],0)</f>
        <v>57792</v>
      </c>
    </row>
    <row r="131" spans="2:58" x14ac:dyDescent="0.3">
      <c r="B131">
        <f t="shared" ca="1" si="26"/>
        <v>2</v>
      </c>
      <c r="C131" t="str">
        <f t="shared" ca="1" si="27"/>
        <v>women</v>
      </c>
      <c r="D131">
        <f t="shared" ca="1" si="28"/>
        <v>43</v>
      </c>
      <c r="E131">
        <f t="shared" ca="1" si="29"/>
        <v>6</v>
      </c>
      <c r="F131" t="str">
        <f ca="1">VLOOKUP(E131,$AB$5:$AC$10,2)</f>
        <v>agriculture</v>
      </c>
      <c r="G131">
        <f t="shared" ca="1" si="30"/>
        <v>4</v>
      </c>
      <c r="H131" t="str">
        <f ca="1">VLOOKUP(G131,$AD$5:$AE$9,2)</f>
        <v>technical</v>
      </c>
      <c r="I131">
        <f t="shared" ca="1" si="31"/>
        <v>3</v>
      </c>
      <c r="J131">
        <f t="shared" ca="1" si="25"/>
        <v>1</v>
      </c>
      <c r="K131">
        <f t="shared" ca="1" si="32"/>
        <v>70948</v>
      </c>
      <c r="L131">
        <f t="shared" ca="1" si="33"/>
        <v>2</v>
      </c>
      <c r="M131" t="str">
        <f ca="1">VLOOKUP(L131,$AF$5:$AG$17,2)</f>
        <v>BC</v>
      </c>
      <c r="N131">
        <f t="shared" ca="1" si="36"/>
        <v>141896</v>
      </c>
      <c r="O131">
        <f t="shared" ca="1" si="34"/>
        <v>46028.598727266821</v>
      </c>
      <c r="P131">
        <f t="shared" ca="1" si="37"/>
        <v>1108.6763501750668</v>
      </c>
      <c r="Q131">
        <f t="shared" ca="1" si="35"/>
        <v>575</v>
      </c>
      <c r="R131">
        <f t="shared" ca="1" si="38"/>
        <v>27974.839904807268</v>
      </c>
      <c r="S131">
        <f t="shared" ca="1" si="39"/>
        <v>38293.607194805998</v>
      </c>
      <c r="T131">
        <f t="shared" ca="1" si="40"/>
        <v>226218.20592207281</v>
      </c>
      <c r="U131">
        <f t="shared" ca="1" si="41"/>
        <v>74578.438632074089</v>
      </c>
      <c r="V131">
        <f t="shared" ca="1" si="42"/>
        <v>151639.76728999871</v>
      </c>
      <c r="X131" s="7">
        <f ca="1">IF(Table2[[#This Row],[Gender]]="men",1,0)</f>
        <v>0</v>
      </c>
      <c r="Y131" s="1">
        <f ca="1">IF(Table2[[#This Row],[Gender]]="women",1,0)</f>
        <v>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>
        <f ca="1">IF(Table2[[#This Row],[Field of work]]="teaching",1,0)</f>
        <v>0</v>
      </c>
      <c r="AK131" s="1">
        <f ca="1">IF(Table2[[#This Row],[Field of work]]="health",1,0)</f>
        <v>0</v>
      </c>
      <c r="AL131" s="1">
        <f ca="1">IF(Table2[[#This Row],[Field of work]]="construction",1,0)</f>
        <v>0</v>
      </c>
      <c r="AM131" s="1">
        <f ca="1">IF(Table2[[#This Row],[Field of work]]="general work",1,0)</f>
        <v>0</v>
      </c>
      <c r="AN131" s="1">
        <f ca="1">IF(Table2[[#This Row],[Field of work]]="agriculture",1,0)</f>
        <v>1</v>
      </c>
      <c r="AO131" s="1">
        <f ca="1">IF(Table2[[#This Row],[Field of work]]="IT",1,0)</f>
        <v>0</v>
      </c>
      <c r="AP131" s="1"/>
      <c r="AQ131" s="1"/>
      <c r="AR131" s="1"/>
      <c r="AS131" s="1"/>
      <c r="AT131" s="1"/>
      <c r="AU131" s="1"/>
      <c r="AV131" s="1"/>
      <c r="AW131" s="1">
        <f ca="1">Table2[[#This Row],[Cars value]]/Table2[[#This Row],[Cars]]</f>
        <v>1108.6763501750668</v>
      </c>
      <c r="AX131" s="1"/>
      <c r="AY131" s="1">
        <f ca="1">IF(Table2[[#This Row],[Value of debts of a person]]&gt;$AZ$4,1,0)</f>
        <v>0</v>
      </c>
      <c r="AZ131" s="1"/>
      <c r="BA131" s="1"/>
      <c r="BB131" s="9">
        <f ca="1">O131/Table2[[#This Row],[Value of house]]</f>
        <v>0.32438263747580498</v>
      </c>
      <c r="BC131" s="1">
        <f ca="1">IF(BB131&lt;$BD$4,1,0)</f>
        <v>0</v>
      </c>
      <c r="BD131" s="1"/>
      <c r="BE131" s="10"/>
      <c r="BF131">
        <f ca="1">IF(Table2[[#This Row],[Area]]="yukon",Table2[[#This Row],[Income]],0)</f>
        <v>0</v>
      </c>
    </row>
    <row r="132" spans="2:58" x14ac:dyDescent="0.3">
      <c r="B132">
        <f t="shared" ca="1" si="26"/>
        <v>1</v>
      </c>
      <c r="C132" t="str">
        <f t="shared" ca="1" si="27"/>
        <v>men</v>
      </c>
      <c r="D132">
        <f t="shared" ca="1" si="28"/>
        <v>39</v>
      </c>
      <c r="E132">
        <f t="shared" ca="1" si="29"/>
        <v>6</v>
      </c>
      <c r="F132" t="str">
        <f ca="1">VLOOKUP(E132,$AB$5:$AC$10,2)</f>
        <v>agriculture</v>
      </c>
      <c r="G132">
        <f t="shared" ca="1" si="30"/>
        <v>1</v>
      </c>
      <c r="H132" t="str">
        <f ca="1">VLOOKUP(G132,$AD$5:$AE$9,2)</f>
        <v>High School</v>
      </c>
      <c r="I132">
        <f t="shared" ca="1" si="31"/>
        <v>2</v>
      </c>
      <c r="J132">
        <f t="shared" ca="1" si="25"/>
        <v>1</v>
      </c>
      <c r="K132">
        <f t="shared" ca="1" si="32"/>
        <v>60797</v>
      </c>
      <c r="L132">
        <f t="shared" ca="1" si="33"/>
        <v>13</v>
      </c>
      <c r="M132" t="str">
        <f ca="1">VLOOKUP(L132,$AF$5:$AG$17,2)</f>
        <v>Prince edward Island</v>
      </c>
      <c r="N132">
        <f t="shared" ca="1" si="36"/>
        <v>182391</v>
      </c>
      <c r="O132">
        <f t="shared" ca="1" si="34"/>
        <v>98058.454346981438</v>
      </c>
      <c r="P132">
        <f t="shared" ca="1" si="37"/>
        <v>46290.260147112771</v>
      </c>
      <c r="Q132">
        <f t="shared" ca="1" si="35"/>
        <v>40191</v>
      </c>
      <c r="R132">
        <f t="shared" ca="1" si="38"/>
        <v>46969.516270530381</v>
      </c>
      <c r="S132">
        <f t="shared" ca="1" si="39"/>
        <v>12834.342625394564</v>
      </c>
      <c r="T132">
        <f t="shared" ca="1" si="40"/>
        <v>293283.796972376</v>
      </c>
      <c r="U132">
        <f t="shared" ca="1" si="41"/>
        <v>185218.9706175118</v>
      </c>
      <c r="V132">
        <f t="shared" ca="1" si="42"/>
        <v>108064.8263548642</v>
      </c>
      <c r="X132" s="7">
        <f ca="1">IF(Table2[[#This Row],[Gender]]="men",1,0)</f>
        <v>1</v>
      </c>
      <c r="Y132" s="1">
        <f ca="1">IF(Table2[[#This Row],[Gender]]="women",1,0)</f>
        <v>0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>
        <f ca="1">IF(Table2[[#This Row],[Field of work]]="teaching",1,0)</f>
        <v>0</v>
      </c>
      <c r="AK132" s="1">
        <f ca="1">IF(Table2[[#This Row],[Field of work]]="health",1,0)</f>
        <v>0</v>
      </c>
      <c r="AL132" s="1">
        <f ca="1">IF(Table2[[#This Row],[Field of work]]="construction",1,0)</f>
        <v>0</v>
      </c>
      <c r="AM132" s="1">
        <f ca="1">IF(Table2[[#This Row],[Field of work]]="general work",1,0)</f>
        <v>0</v>
      </c>
      <c r="AN132" s="1">
        <f ca="1">IF(Table2[[#This Row],[Field of work]]="agriculture",1,0)</f>
        <v>1</v>
      </c>
      <c r="AO132" s="1">
        <f ca="1">IF(Table2[[#This Row],[Field of work]]="IT",1,0)</f>
        <v>0</v>
      </c>
      <c r="AP132" s="1"/>
      <c r="AQ132" s="1"/>
      <c r="AR132" s="1"/>
      <c r="AS132" s="1"/>
      <c r="AT132" s="1"/>
      <c r="AU132" s="1"/>
      <c r="AV132" s="1"/>
      <c r="AW132" s="1">
        <f ca="1">Table2[[#This Row],[Cars value]]/Table2[[#This Row],[Cars]]</f>
        <v>46290.260147112771</v>
      </c>
      <c r="AX132" s="1"/>
      <c r="AY132" s="1">
        <f ca="1">IF(Table2[[#This Row],[Value of debts of a person]]&gt;$AZ$4,1,0)</f>
        <v>1</v>
      </c>
      <c r="AZ132" s="1"/>
      <c r="BA132" s="1"/>
      <c r="BB132" s="9">
        <f ca="1">O132/Table2[[#This Row],[Value of house]]</f>
        <v>0.53762770283062999</v>
      </c>
      <c r="BC132" s="1">
        <f ca="1">IF(BB132&lt;$BD$4,1,0)</f>
        <v>0</v>
      </c>
      <c r="BD132" s="1"/>
      <c r="BE132" s="10"/>
      <c r="BF132">
        <f ca="1">IF(Table2[[#This Row],[Area]]="yukon",Table2[[#This Row],[Income]],0)</f>
        <v>0</v>
      </c>
    </row>
    <row r="133" spans="2:58" x14ac:dyDescent="0.3">
      <c r="B133">
        <f t="shared" ca="1" si="26"/>
        <v>1</v>
      </c>
      <c r="C133" t="str">
        <f t="shared" ca="1" si="27"/>
        <v>men</v>
      </c>
      <c r="D133">
        <f t="shared" ca="1" si="28"/>
        <v>43</v>
      </c>
      <c r="E133">
        <f t="shared" ca="1" si="29"/>
        <v>6</v>
      </c>
      <c r="F133" t="str">
        <f ca="1">VLOOKUP(E133,$AB$5:$AC$10,2)</f>
        <v>agriculture</v>
      </c>
      <c r="G133">
        <f t="shared" ca="1" si="30"/>
        <v>3</v>
      </c>
      <c r="H133" t="str">
        <f ca="1">VLOOKUP(G133,$AD$5:$AE$9,2)</f>
        <v>university</v>
      </c>
      <c r="I133">
        <f t="shared" ca="1" si="31"/>
        <v>1</v>
      </c>
      <c r="J133">
        <f t="shared" ref="J133:J196" ca="1" si="43">RANDBETWEEN(1,2)</f>
        <v>1</v>
      </c>
      <c r="K133">
        <f t="shared" ca="1" si="32"/>
        <v>58130</v>
      </c>
      <c r="L133">
        <f t="shared" ca="1" si="33"/>
        <v>1</v>
      </c>
      <c r="M133" t="str">
        <f ca="1">VLOOKUP(L133,$AF$5:$AG$17,2)</f>
        <v>yukon</v>
      </c>
      <c r="N133">
        <f t="shared" ca="1" si="36"/>
        <v>58130</v>
      </c>
      <c r="O133">
        <f t="shared" ca="1" si="34"/>
        <v>1529.7879727880802</v>
      </c>
      <c r="P133">
        <f t="shared" ca="1" si="37"/>
        <v>51068.729898584934</v>
      </c>
      <c r="Q133">
        <f t="shared" ca="1" si="35"/>
        <v>47959</v>
      </c>
      <c r="R133">
        <f t="shared" ca="1" si="38"/>
        <v>27514.323959410631</v>
      </c>
      <c r="S133">
        <f t="shared" ca="1" si="39"/>
        <v>7972.4310642032933</v>
      </c>
      <c r="T133">
        <f t="shared" ca="1" si="40"/>
        <v>67632.219036991373</v>
      </c>
      <c r="U133">
        <f t="shared" ca="1" si="41"/>
        <v>77003.111932198706</v>
      </c>
      <c r="V133">
        <f t="shared" ca="1" si="42"/>
        <v>-9370.8928952073329</v>
      </c>
      <c r="X133" s="7">
        <f ca="1">IF(Table2[[#This Row],[Gender]]="men",1,0)</f>
        <v>1</v>
      </c>
      <c r="Y133" s="1">
        <f ca="1">IF(Table2[[#This Row],[Gender]]="women",1,0)</f>
        <v>0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>
        <f ca="1">IF(Table2[[#This Row],[Field of work]]="teaching",1,0)</f>
        <v>0</v>
      </c>
      <c r="AK133" s="1">
        <f ca="1">IF(Table2[[#This Row],[Field of work]]="health",1,0)</f>
        <v>0</v>
      </c>
      <c r="AL133" s="1">
        <f ca="1">IF(Table2[[#This Row],[Field of work]]="construction",1,0)</f>
        <v>0</v>
      </c>
      <c r="AM133" s="1">
        <f ca="1">IF(Table2[[#This Row],[Field of work]]="general work",1,0)</f>
        <v>0</v>
      </c>
      <c r="AN133" s="1">
        <f ca="1">IF(Table2[[#This Row],[Field of work]]="agriculture",1,0)</f>
        <v>1</v>
      </c>
      <c r="AO133" s="1">
        <f ca="1">IF(Table2[[#This Row],[Field of work]]="IT",1,0)</f>
        <v>0</v>
      </c>
      <c r="AP133" s="1"/>
      <c r="AQ133" s="1"/>
      <c r="AR133" s="1"/>
      <c r="AS133" s="1"/>
      <c r="AT133" s="1"/>
      <c r="AU133" s="1"/>
      <c r="AV133" s="1"/>
      <c r="AW133" s="1">
        <f ca="1">Table2[[#This Row],[Cars value]]/Table2[[#This Row],[Cars]]</f>
        <v>51068.729898584934</v>
      </c>
      <c r="AX133" s="1"/>
      <c r="AY133" s="1">
        <f ca="1">IF(Table2[[#This Row],[Value of debts of a person]]&gt;$AZ$4,1,0)</f>
        <v>0</v>
      </c>
      <c r="AZ133" s="1"/>
      <c r="BA133" s="1"/>
      <c r="BB133" s="9">
        <f ca="1">O133/Table2[[#This Row],[Value of house]]</f>
        <v>2.6316669065681753E-2</v>
      </c>
      <c r="BC133" s="1">
        <f ca="1">IF(BB133&lt;$BD$4,1,0)</f>
        <v>1</v>
      </c>
      <c r="BD133" s="1"/>
      <c r="BE133" s="10"/>
      <c r="BF133">
        <f ca="1">IF(Table2[[#This Row],[Area]]="yukon",Table2[[#This Row],[Income]],0)</f>
        <v>58130</v>
      </c>
    </row>
    <row r="134" spans="2:58" x14ac:dyDescent="0.3">
      <c r="B134">
        <f t="shared" ref="B134:B197" ca="1" si="44">RANDBETWEEN(1,2)</f>
        <v>1</v>
      </c>
      <c r="C134" t="str">
        <f t="shared" ref="C134:C197" ca="1" si="45">IF(B134=1,"men","women")</f>
        <v>men</v>
      </c>
      <c r="D134">
        <f t="shared" ref="D134:D197" ca="1" si="46">RANDBETWEEN(25,45)</f>
        <v>41</v>
      </c>
      <c r="E134">
        <f t="shared" ref="E134:E197" ca="1" si="47">RANDBETWEEN(1,6)</f>
        <v>3</v>
      </c>
      <c r="F134" t="str">
        <f ca="1">VLOOKUP(E134,$AB$5:$AC$10,2)</f>
        <v>teaching</v>
      </c>
      <c r="G134">
        <f t="shared" ref="G134:G197" ca="1" si="48">RANDBETWEEN(1,6)</f>
        <v>1</v>
      </c>
      <c r="H134" t="str">
        <f ca="1">VLOOKUP(G134,$AD$5:$AE$9,2)</f>
        <v>High School</v>
      </c>
      <c r="I134">
        <f t="shared" ref="I134:I197" ca="1" si="49">RANDBETWEEN(0,4)</f>
        <v>0</v>
      </c>
      <c r="J134">
        <f t="shared" ca="1" si="43"/>
        <v>2</v>
      </c>
      <c r="K134">
        <f t="shared" ref="K134:K197" ca="1" si="50">RANDBETWEEN(25000,90000)</f>
        <v>67799</v>
      </c>
      <c r="L134">
        <f t="shared" ref="L134:L197" ca="1" si="51">RANDBETWEEN(1,13)</f>
        <v>9</v>
      </c>
      <c r="M134" t="str">
        <f ca="1">VLOOKUP(L134,$AF$5:$AG$17,2)</f>
        <v>Quabac</v>
      </c>
      <c r="N134">
        <f t="shared" ca="1" si="36"/>
        <v>135598</v>
      </c>
      <c r="O134">
        <f t="shared" ref="O134:O197" ca="1" si="52">RAND()*N134</f>
        <v>123215.80009334703</v>
      </c>
      <c r="P134">
        <f t="shared" ca="1" si="37"/>
        <v>65761.8935170513</v>
      </c>
      <c r="Q134">
        <f t="shared" ref="Q134:Q197" ca="1" si="53">RANDBETWEEN(0,P134)</f>
        <v>13259</v>
      </c>
      <c r="R134">
        <f t="shared" ca="1" si="38"/>
        <v>56838.996652298505</v>
      </c>
      <c r="S134">
        <f t="shared" ca="1" si="39"/>
        <v>47176.126963526178</v>
      </c>
      <c r="T134">
        <f t="shared" ca="1" si="40"/>
        <v>305989.92705687322</v>
      </c>
      <c r="U134">
        <f t="shared" ca="1" si="41"/>
        <v>193313.79674564552</v>
      </c>
      <c r="V134">
        <f t="shared" ca="1" si="42"/>
        <v>112676.13031122769</v>
      </c>
      <c r="X134" s="7">
        <f ca="1">IF(Table2[[#This Row],[Gender]]="men",1,0)</f>
        <v>1</v>
      </c>
      <c r="Y134" s="1">
        <f ca="1">IF(Table2[[#This Row],[Gender]]="women",1,0)</f>
        <v>0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>
        <f ca="1">IF(Table2[[#This Row],[Field of work]]="teaching",1,0)</f>
        <v>1</v>
      </c>
      <c r="AK134" s="1">
        <f ca="1">IF(Table2[[#This Row],[Field of work]]="health",1,0)</f>
        <v>0</v>
      </c>
      <c r="AL134" s="1">
        <f ca="1">IF(Table2[[#This Row],[Field of work]]="construction",1,0)</f>
        <v>0</v>
      </c>
      <c r="AM134" s="1">
        <f ca="1">IF(Table2[[#This Row],[Field of work]]="general work",1,0)</f>
        <v>0</v>
      </c>
      <c r="AN134" s="1">
        <f ca="1">IF(Table2[[#This Row],[Field of work]]="agriculture",1,0)</f>
        <v>0</v>
      </c>
      <c r="AO134" s="1">
        <f ca="1">IF(Table2[[#This Row],[Field of work]]="IT",1,0)</f>
        <v>0</v>
      </c>
      <c r="AP134" s="1"/>
      <c r="AQ134" s="1"/>
      <c r="AR134" s="1"/>
      <c r="AS134" s="1"/>
      <c r="AT134" s="1"/>
      <c r="AU134" s="1"/>
      <c r="AV134" s="1"/>
      <c r="AW134" s="1">
        <f ca="1">Table2[[#This Row],[Cars value]]/Table2[[#This Row],[Cars]]</f>
        <v>32880.94675852565</v>
      </c>
      <c r="AX134" s="1"/>
      <c r="AY134" s="1">
        <f ca="1">IF(Table2[[#This Row],[Value of debts of a person]]&gt;$AZ$4,1,0)</f>
        <v>1</v>
      </c>
      <c r="AZ134" s="1"/>
      <c r="BA134" s="1"/>
      <c r="BB134" s="9">
        <f ca="1">O134/Table2[[#This Row],[Value of house]]</f>
        <v>0.90868449456000111</v>
      </c>
      <c r="BC134" s="1">
        <f ca="1">IF(BB134&lt;$BD$4,1,0)</f>
        <v>0</v>
      </c>
      <c r="BD134" s="1"/>
      <c r="BE134" s="10"/>
      <c r="BF134">
        <f ca="1">IF(Table2[[#This Row],[Area]]="yukon",Table2[[#This Row],[Income]],0)</f>
        <v>0</v>
      </c>
    </row>
    <row r="135" spans="2:58" x14ac:dyDescent="0.3">
      <c r="B135">
        <f t="shared" ca="1" si="44"/>
        <v>1</v>
      </c>
      <c r="C135" t="str">
        <f t="shared" ca="1" si="45"/>
        <v>men</v>
      </c>
      <c r="D135">
        <f t="shared" ca="1" si="46"/>
        <v>43</v>
      </c>
      <c r="E135">
        <f t="shared" ca="1" si="47"/>
        <v>5</v>
      </c>
      <c r="F135" t="str">
        <f ca="1">VLOOKUP(E135,$AB$5:$AC$10,2)</f>
        <v>general work</v>
      </c>
      <c r="G135">
        <f t="shared" ca="1" si="48"/>
        <v>2</v>
      </c>
      <c r="H135" t="str">
        <f ca="1">VLOOKUP(G135,$AD$5:$AE$9,2)</f>
        <v>college</v>
      </c>
      <c r="I135">
        <f t="shared" ca="1" si="49"/>
        <v>3</v>
      </c>
      <c r="J135">
        <f t="shared" ca="1" si="43"/>
        <v>2</v>
      </c>
      <c r="K135">
        <f t="shared" ca="1" si="50"/>
        <v>77944</v>
      </c>
      <c r="L135">
        <f t="shared" ca="1" si="51"/>
        <v>7</v>
      </c>
      <c r="M135" t="str">
        <f ca="1">VLOOKUP(L135,$AF$5:$AG$17,2)</f>
        <v>Manitoba</v>
      </c>
      <c r="N135">
        <f t="shared" ca="1" si="36"/>
        <v>311776</v>
      </c>
      <c r="O135">
        <f t="shared" ca="1" si="52"/>
        <v>143562.36734588732</v>
      </c>
      <c r="P135">
        <f t="shared" ca="1" si="37"/>
        <v>95927.863298848693</v>
      </c>
      <c r="Q135">
        <f t="shared" ca="1" si="53"/>
        <v>54388</v>
      </c>
      <c r="R135">
        <f t="shared" ca="1" si="38"/>
        <v>14098.793400944367</v>
      </c>
      <c r="S135">
        <f t="shared" ca="1" si="39"/>
        <v>72188.6846903603</v>
      </c>
      <c r="T135">
        <f t="shared" ca="1" si="40"/>
        <v>527527.05203624768</v>
      </c>
      <c r="U135">
        <f t="shared" ca="1" si="41"/>
        <v>212049.16074683168</v>
      </c>
      <c r="V135">
        <f t="shared" ca="1" si="42"/>
        <v>315477.891289416</v>
      </c>
      <c r="X135" s="7">
        <f ca="1">IF(Table2[[#This Row],[Gender]]="men",1,0)</f>
        <v>1</v>
      </c>
      <c r="Y135" s="1">
        <f ca="1">IF(Table2[[#This Row],[Gender]]="women",1,0)</f>
        <v>0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>
        <f ca="1">IF(Table2[[#This Row],[Field of work]]="teaching",1,0)</f>
        <v>0</v>
      </c>
      <c r="AK135" s="1">
        <f ca="1">IF(Table2[[#This Row],[Field of work]]="health",1,0)</f>
        <v>0</v>
      </c>
      <c r="AL135" s="1">
        <f ca="1">IF(Table2[[#This Row],[Field of work]]="construction",1,0)</f>
        <v>0</v>
      </c>
      <c r="AM135" s="1">
        <f ca="1">IF(Table2[[#This Row],[Field of work]]="general work",1,0)</f>
        <v>1</v>
      </c>
      <c r="AN135" s="1">
        <f ca="1">IF(Table2[[#This Row],[Field of work]]="agriculture",1,0)</f>
        <v>0</v>
      </c>
      <c r="AO135" s="1">
        <f ca="1">IF(Table2[[#This Row],[Field of work]]="IT",1,0)</f>
        <v>0</v>
      </c>
      <c r="AP135" s="1"/>
      <c r="AQ135" s="1"/>
      <c r="AR135" s="1"/>
      <c r="AS135" s="1"/>
      <c r="AT135" s="1"/>
      <c r="AU135" s="1"/>
      <c r="AV135" s="1"/>
      <c r="AW135" s="1">
        <f ca="1">Table2[[#This Row],[Cars value]]/Table2[[#This Row],[Cars]]</f>
        <v>47963.931649424347</v>
      </c>
      <c r="AX135" s="1"/>
      <c r="AY135" s="1">
        <f ca="1">IF(Table2[[#This Row],[Value of debts of a person]]&gt;$AZ$4,1,0)</f>
        <v>1</v>
      </c>
      <c r="AZ135" s="1"/>
      <c r="BA135" s="1"/>
      <c r="BB135" s="9">
        <f ca="1">O135/Table2[[#This Row],[Value of house]]</f>
        <v>0.46046638402534934</v>
      </c>
      <c r="BC135" s="1">
        <f ca="1">IF(BB135&lt;$BD$4,1,0)</f>
        <v>0</v>
      </c>
      <c r="BD135" s="1"/>
      <c r="BE135" s="10"/>
      <c r="BF135">
        <f ca="1">IF(Table2[[#This Row],[Area]]="yukon",Table2[[#This Row],[Income]],0)</f>
        <v>0</v>
      </c>
    </row>
    <row r="136" spans="2:58" x14ac:dyDescent="0.3">
      <c r="B136">
        <f t="shared" ca="1" si="44"/>
        <v>2</v>
      </c>
      <c r="C136" t="str">
        <f t="shared" ca="1" si="45"/>
        <v>women</v>
      </c>
      <c r="D136">
        <f t="shared" ca="1" si="46"/>
        <v>27</v>
      </c>
      <c r="E136">
        <f t="shared" ca="1" si="47"/>
        <v>1</v>
      </c>
      <c r="F136" t="str">
        <f ca="1">VLOOKUP(E136,$AB$5:$AC$10,2)</f>
        <v>health</v>
      </c>
      <c r="G136">
        <f t="shared" ca="1" si="48"/>
        <v>2</v>
      </c>
      <c r="H136" t="str">
        <f ca="1">VLOOKUP(G136,$AD$5:$AE$9,2)</f>
        <v>college</v>
      </c>
      <c r="I136">
        <f t="shared" ca="1" si="49"/>
        <v>4</v>
      </c>
      <c r="J136">
        <f t="shared" ca="1" si="43"/>
        <v>2</v>
      </c>
      <c r="K136">
        <f t="shared" ca="1" si="50"/>
        <v>81730</v>
      </c>
      <c r="L136">
        <f t="shared" ca="1" si="51"/>
        <v>6</v>
      </c>
      <c r="M136" t="str">
        <f ca="1">VLOOKUP(L136,$AF$5:$AG$17,2)</f>
        <v>Saskanchewan</v>
      </c>
      <c r="N136">
        <f t="shared" ca="1" si="36"/>
        <v>81730</v>
      </c>
      <c r="O136">
        <f t="shared" ca="1" si="52"/>
        <v>12445.276554491273</v>
      </c>
      <c r="P136">
        <f t="shared" ca="1" si="37"/>
        <v>43981.347053917874</v>
      </c>
      <c r="Q136">
        <f t="shared" ca="1" si="53"/>
        <v>34828</v>
      </c>
      <c r="R136">
        <f t="shared" ca="1" si="38"/>
        <v>42672.905320996448</v>
      </c>
      <c r="S136">
        <f t="shared" ca="1" si="39"/>
        <v>33514.05186432253</v>
      </c>
      <c r="T136">
        <f t="shared" ca="1" si="40"/>
        <v>127689.32841881379</v>
      </c>
      <c r="U136">
        <f t="shared" ca="1" si="41"/>
        <v>89946.181875487717</v>
      </c>
      <c r="V136">
        <f t="shared" ca="1" si="42"/>
        <v>37743.146543326075</v>
      </c>
      <c r="X136" s="7">
        <f ca="1">IF(Table2[[#This Row],[Gender]]="men",1,0)</f>
        <v>0</v>
      </c>
      <c r="Y136" s="1">
        <f ca="1">IF(Table2[[#This Row],[Gender]]="women",1,0)</f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>
        <f ca="1">IF(Table2[[#This Row],[Field of work]]="teaching",1,0)</f>
        <v>0</v>
      </c>
      <c r="AK136" s="1">
        <f ca="1">IF(Table2[[#This Row],[Field of work]]="health",1,0)</f>
        <v>1</v>
      </c>
      <c r="AL136" s="1">
        <f ca="1">IF(Table2[[#This Row],[Field of work]]="construction",1,0)</f>
        <v>0</v>
      </c>
      <c r="AM136" s="1">
        <f ca="1">IF(Table2[[#This Row],[Field of work]]="general work",1,0)</f>
        <v>0</v>
      </c>
      <c r="AN136" s="1">
        <f ca="1">IF(Table2[[#This Row],[Field of work]]="agriculture",1,0)</f>
        <v>0</v>
      </c>
      <c r="AO136" s="1">
        <f ca="1">IF(Table2[[#This Row],[Field of work]]="IT",1,0)</f>
        <v>0</v>
      </c>
      <c r="AP136" s="1"/>
      <c r="AQ136" s="1"/>
      <c r="AR136" s="1"/>
      <c r="AS136" s="1"/>
      <c r="AT136" s="1"/>
      <c r="AU136" s="1"/>
      <c r="AV136" s="1"/>
      <c r="AW136" s="1">
        <f ca="1">Table2[[#This Row],[Cars value]]/Table2[[#This Row],[Cars]]</f>
        <v>21990.673526958937</v>
      </c>
      <c r="AX136" s="1"/>
      <c r="AY136" s="1">
        <f ca="1">IF(Table2[[#This Row],[Value of debts of a person]]&gt;$AZ$4,1,0)</f>
        <v>0</v>
      </c>
      <c r="AZ136" s="1"/>
      <c r="BA136" s="1"/>
      <c r="BB136" s="9">
        <f ca="1">O136/Table2[[#This Row],[Value of house]]</f>
        <v>0.15227305217779608</v>
      </c>
      <c r="BC136" s="1">
        <f ca="1">IF(BB136&lt;$BD$4,1,0)</f>
        <v>1</v>
      </c>
      <c r="BD136" s="1"/>
      <c r="BE136" s="10"/>
      <c r="BF136">
        <f ca="1">IF(Table2[[#This Row],[Area]]="yukon",Table2[[#This Row],[Income]],0)</f>
        <v>0</v>
      </c>
    </row>
    <row r="137" spans="2:58" x14ac:dyDescent="0.3">
      <c r="B137">
        <f t="shared" ca="1" si="44"/>
        <v>1</v>
      </c>
      <c r="C137" t="str">
        <f t="shared" ca="1" si="45"/>
        <v>men</v>
      </c>
      <c r="D137">
        <f t="shared" ca="1" si="46"/>
        <v>43</v>
      </c>
      <c r="E137">
        <f t="shared" ca="1" si="47"/>
        <v>3</v>
      </c>
      <c r="F137" t="str">
        <f ca="1">VLOOKUP(E137,$AB$5:$AC$10,2)</f>
        <v>teaching</v>
      </c>
      <c r="G137">
        <f t="shared" ca="1" si="48"/>
        <v>4</v>
      </c>
      <c r="H137" t="str">
        <f ca="1">VLOOKUP(G137,$AD$5:$AE$9,2)</f>
        <v>technical</v>
      </c>
      <c r="I137">
        <f t="shared" ca="1" si="49"/>
        <v>4</v>
      </c>
      <c r="J137">
        <f t="shared" ca="1" si="43"/>
        <v>1</v>
      </c>
      <c r="K137">
        <f t="shared" ca="1" si="50"/>
        <v>81890</v>
      </c>
      <c r="L137">
        <f t="shared" ca="1" si="51"/>
        <v>1</v>
      </c>
      <c r="M137" t="str">
        <f ca="1">VLOOKUP(L137,$AF$5:$AG$17,2)</f>
        <v>yukon</v>
      </c>
      <c r="N137">
        <f t="shared" ca="1" si="36"/>
        <v>327560</v>
      </c>
      <c r="O137">
        <f t="shared" ca="1" si="52"/>
        <v>171882.37881999637</v>
      </c>
      <c r="P137">
        <f t="shared" ca="1" si="37"/>
        <v>58896.738425021824</v>
      </c>
      <c r="Q137">
        <f t="shared" ca="1" si="53"/>
        <v>5689</v>
      </c>
      <c r="R137">
        <f t="shared" ca="1" si="38"/>
        <v>13961.028081510738</v>
      </c>
      <c r="S137">
        <f t="shared" ca="1" si="39"/>
        <v>9557.4611175436585</v>
      </c>
      <c r="T137">
        <f t="shared" ca="1" si="40"/>
        <v>508999.83993754</v>
      </c>
      <c r="U137">
        <f t="shared" ca="1" si="41"/>
        <v>191532.40690150711</v>
      </c>
      <c r="V137">
        <f t="shared" ca="1" si="42"/>
        <v>317467.43303603289</v>
      </c>
      <c r="X137" s="7">
        <f ca="1">IF(Table2[[#This Row],[Gender]]="men",1,0)</f>
        <v>1</v>
      </c>
      <c r="Y137" s="1">
        <f ca="1">IF(Table2[[#This Row],[Gender]]="women",1,0)</f>
        <v>0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f ca="1">IF(Table2[[#This Row],[Field of work]]="teaching",1,0)</f>
        <v>1</v>
      </c>
      <c r="AK137" s="1">
        <f ca="1">IF(Table2[[#This Row],[Field of work]]="health",1,0)</f>
        <v>0</v>
      </c>
      <c r="AL137" s="1">
        <f ca="1">IF(Table2[[#This Row],[Field of work]]="construction",1,0)</f>
        <v>0</v>
      </c>
      <c r="AM137" s="1">
        <f ca="1">IF(Table2[[#This Row],[Field of work]]="general work",1,0)</f>
        <v>0</v>
      </c>
      <c r="AN137" s="1">
        <f ca="1">IF(Table2[[#This Row],[Field of work]]="agriculture",1,0)</f>
        <v>0</v>
      </c>
      <c r="AO137" s="1">
        <f ca="1">IF(Table2[[#This Row],[Field of work]]="IT",1,0)</f>
        <v>0</v>
      </c>
      <c r="AP137" s="1"/>
      <c r="AQ137" s="1"/>
      <c r="AR137" s="1"/>
      <c r="AS137" s="1"/>
      <c r="AT137" s="1"/>
      <c r="AU137" s="1"/>
      <c r="AV137" s="1"/>
      <c r="AW137" s="1">
        <f ca="1">Table2[[#This Row],[Cars value]]/Table2[[#This Row],[Cars]]</f>
        <v>58896.738425021824</v>
      </c>
      <c r="AX137" s="1"/>
      <c r="AY137" s="1">
        <f ca="1">IF(Table2[[#This Row],[Value of debts of a person]]&gt;$AZ$4,1,0)</f>
        <v>1</v>
      </c>
      <c r="AZ137" s="1"/>
      <c r="BA137" s="1"/>
      <c r="BB137" s="9">
        <f ca="1">O137/Table2[[#This Row],[Value of house]]</f>
        <v>0.52473555629501889</v>
      </c>
      <c r="BC137" s="1">
        <f ca="1">IF(BB137&lt;$BD$4,1,0)</f>
        <v>0</v>
      </c>
      <c r="BD137" s="1"/>
      <c r="BE137" s="10"/>
      <c r="BF137">
        <f ca="1">IF(Table2[[#This Row],[Area]]="yukon",Table2[[#This Row],[Income]],0)</f>
        <v>81890</v>
      </c>
    </row>
    <row r="138" spans="2:58" x14ac:dyDescent="0.3">
      <c r="B138">
        <f t="shared" ca="1" si="44"/>
        <v>1</v>
      </c>
      <c r="C138" t="str">
        <f t="shared" ca="1" si="45"/>
        <v>men</v>
      </c>
      <c r="D138">
        <f t="shared" ca="1" si="46"/>
        <v>35</v>
      </c>
      <c r="E138">
        <f t="shared" ca="1" si="47"/>
        <v>4</v>
      </c>
      <c r="F138" t="str">
        <f ca="1">VLOOKUP(E138,$AB$5:$AC$10,2)</f>
        <v>IT</v>
      </c>
      <c r="G138">
        <f t="shared" ca="1" si="48"/>
        <v>3</v>
      </c>
      <c r="H138" t="str">
        <f ca="1">VLOOKUP(G138,$AD$5:$AE$9,2)</f>
        <v>university</v>
      </c>
      <c r="I138">
        <f t="shared" ca="1" si="49"/>
        <v>3</v>
      </c>
      <c r="J138">
        <f t="shared" ca="1" si="43"/>
        <v>1</v>
      </c>
      <c r="K138">
        <f t="shared" ca="1" si="50"/>
        <v>30436</v>
      </c>
      <c r="L138">
        <f t="shared" ca="1" si="51"/>
        <v>9</v>
      </c>
      <c r="M138" t="str">
        <f ca="1">VLOOKUP(L138,$AF$5:$AG$17,2)</f>
        <v>Quabac</v>
      </c>
      <c r="N138">
        <f t="shared" ca="1" si="36"/>
        <v>30436</v>
      </c>
      <c r="O138">
        <f t="shared" ca="1" si="52"/>
        <v>14477.012645858416</v>
      </c>
      <c r="P138">
        <f t="shared" ca="1" si="37"/>
        <v>14703.57191840017</v>
      </c>
      <c r="Q138">
        <f t="shared" ca="1" si="53"/>
        <v>10639</v>
      </c>
      <c r="R138">
        <f t="shared" ca="1" si="38"/>
        <v>12662.723243160111</v>
      </c>
      <c r="S138">
        <f t="shared" ca="1" si="39"/>
        <v>22691.855619445094</v>
      </c>
      <c r="T138">
        <f t="shared" ca="1" si="40"/>
        <v>67604.868265303507</v>
      </c>
      <c r="U138">
        <f t="shared" ca="1" si="41"/>
        <v>37778.735889018528</v>
      </c>
      <c r="V138">
        <f t="shared" ca="1" si="42"/>
        <v>29826.132376284979</v>
      </c>
      <c r="X138" s="7">
        <f ca="1">IF(Table2[[#This Row],[Gender]]="men",1,0)</f>
        <v>1</v>
      </c>
      <c r="Y138" s="1">
        <f ca="1">IF(Table2[[#This Row],[Gender]]="women",1,0)</f>
        <v>0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>
        <f ca="1">IF(Table2[[#This Row],[Field of work]]="teaching",1,0)</f>
        <v>0</v>
      </c>
      <c r="AK138" s="1">
        <f ca="1">IF(Table2[[#This Row],[Field of work]]="health",1,0)</f>
        <v>0</v>
      </c>
      <c r="AL138" s="1">
        <f ca="1">IF(Table2[[#This Row],[Field of work]]="construction",1,0)</f>
        <v>0</v>
      </c>
      <c r="AM138" s="1">
        <f ca="1">IF(Table2[[#This Row],[Field of work]]="general work",1,0)</f>
        <v>0</v>
      </c>
      <c r="AN138" s="1">
        <f ca="1">IF(Table2[[#This Row],[Field of work]]="agriculture",1,0)</f>
        <v>0</v>
      </c>
      <c r="AO138" s="1">
        <f ca="1">IF(Table2[[#This Row],[Field of work]]="IT",1,0)</f>
        <v>1</v>
      </c>
      <c r="AP138" s="1"/>
      <c r="AQ138" s="1"/>
      <c r="AR138" s="1"/>
      <c r="AS138" s="1"/>
      <c r="AT138" s="1"/>
      <c r="AU138" s="1"/>
      <c r="AV138" s="1"/>
      <c r="AW138" s="1">
        <f ca="1">Table2[[#This Row],[Cars value]]/Table2[[#This Row],[Cars]]</f>
        <v>14703.57191840017</v>
      </c>
      <c r="AX138" s="1"/>
      <c r="AY138" s="1">
        <f ca="1">IF(Table2[[#This Row],[Value of debts of a person]]&gt;$AZ$4,1,0)</f>
        <v>0</v>
      </c>
      <c r="AZ138" s="1"/>
      <c r="BA138" s="1"/>
      <c r="BB138" s="9">
        <f ca="1">O138/Table2[[#This Row],[Value of house]]</f>
        <v>0.4756542464797745</v>
      </c>
      <c r="BC138" s="1">
        <f ca="1">IF(BB138&lt;$BD$4,1,0)</f>
        <v>0</v>
      </c>
      <c r="BD138" s="1"/>
      <c r="BE138" s="10"/>
      <c r="BF138">
        <f ca="1">IF(Table2[[#This Row],[Area]]="yukon",Table2[[#This Row],[Income]],0)</f>
        <v>0</v>
      </c>
    </row>
    <row r="139" spans="2:58" x14ac:dyDescent="0.3">
      <c r="B139">
        <f t="shared" ca="1" si="44"/>
        <v>2</v>
      </c>
      <c r="C139" t="str">
        <f t="shared" ca="1" si="45"/>
        <v>women</v>
      </c>
      <c r="D139">
        <f t="shared" ca="1" si="46"/>
        <v>38</v>
      </c>
      <c r="E139">
        <f t="shared" ca="1" si="47"/>
        <v>3</v>
      </c>
      <c r="F139" t="str">
        <f ca="1">VLOOKUP(E139,$AB$5:$AC$10,2)</f>
        <v>teaching</v>
      </c>
      <c r="G139">
        <f t="shared" ca="1" si="48"/>
        <v>2</v>
      </c>
      <c r="H139" t="str">
        <f ca="1">VLOOKUP(G139,$AD$5:$AE$9,2)</f>
        <v>college</v>
      </c>
      <c r="I139">
        <f t="shared" ca="1" si="49"/>
        <v>4</v>
      </c>
      <c r="J139">
        <f t="shared" ca="1" si="43"/>
        <v>2</v>
      </c>
      <c r="K139">
        <f t="shared" ca="1" si="50"/>
        <v>52959</v>
      </c>
      <c r="L139">
        <f t="shared" ca="1" si="51"/>
        <v>3</v>
      </c>
      <c r="M139" t="str">
        <f ca="1">VLOOKUP(L139,$AF$5:$AG$17,2)</f>
        <v>Northwest Tef</v>
      </c>
      <c r="N139">
        <f t="shared" ca="1" si="36"/>
        <v>52959</v>
      </c>
      <c r="O139">
        <f t="shared" ca="1" si="52"/>
        <v>3373.9296114555741</v>
      </c>
      <c r="P139">
        <f t="shared" ca="1" si="37"/>
        <v>79626.427597326227</v>
      </c>
      <c r="Q139">
        <f t="shared" ca="1" si="53"/>
        <v>27380</v>
      </c>
      <c r="R139">
        <f t="shared" ca="1" si="38"/>
        <v>32033.361777435653</v>
      </c>
      <c r="S139">
        <f t="shared" ca="1" si="39"/>
        <v>53368.778486118244</v>
      </c>
      <c r="T139">
        <f t="shared" ca="1" si="40"/>
        <v>109701.70809757382</v>
      </c>
      <c r="U139">
        <f t="shared" ca="1" si="41"/>
        <v>62787.29138889123</v>
      </c>
      <c r="V139">
        <f t="shared" ca="1" si="42"/>
        <v>46914.416708682591</v>
      </c>
      <c r="X139" s="7">
        <f ca="1">IF(Table2[[#This Row],[Gender]]="men",1,0)</f>
        <v>0</v>
      </c>
      <c r="Y139" s="1">
        <f ca="1">IF(Table2[[#This Row],[Gender]]="women",1,0)</f>
        <v>1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>
        <f ca="1">IF(Table2[[#This Row],[Field of work]]="teaching",1,0)</f>
        <v>1</v>
      </c>
      <c r="AK139" s="1">
        <f ca="1">IF(Table2[[#This Row],[Field of work]]="health",1,0)</f>
        <v>0</v>
      </c>
      <c r="AL139" s="1">
        <f ca="1">IF(Table2[[#This Row],[Field of work]]="construction",1,0)</f>
        <v>0</v>
      </c>
      <c r="AM139" s="1">
        <f ca="1">IF(Table2[[#This Row],[Field of work]]="general work",1,0)</f>
        <v>0</v>
      </c>
      <c r="AN139" s="1">
        <f ca="1">IF(Table2[[#This Row],[Field of work]]="agriculture",1,0)</f>
        <v>0</v>
      </c>
      <c r="AO139" s="1">
        <f ca="1">IF(Table2[[#This Row],[Field of work]]="IT",1,0)</f>
        <v>0</v>
      </c>
      <c r="AP139" s="1"/>
      <c r="AQ139" s="1"/>
      <c r="AR139" s="1"/>
      <c r="AS139" s="1"/>
      <c r="AT139" s="1"/>
      <c r="AU139" s="1"/>
      <c r="AV139" s="1"/>
      <c r="AW139" s="1">
        <f ca="1">Table2[[#This Row],[Cars value]]/Table2[[#This Row],[Cars]]</f>
        <v>39813.213798663113</v>
      </c>
      <c r="AX139" s="1"/>
      <c r="AY139" s="1">
        <f ca="1">IF(Table2[[#This Row],[Value of debts of a person]]&gt;$AZ$4,1,0)</f>
        <v>0</v>
      </c>
      <c r="AZ139" s="1"/>
      <c r="BA139" s="1"/>
      <c r="BB139" s="9">
        <f ca="1">O139/Table2[[#This Row],[Value of house]]</f>
        <v>6.3708333077580281E-2</v>
      </c>
      <c r="BC139" s="1">
        <f ca="1">IF(BB139&lt;$BD$4,1,0)</f>
        <v>1</v>
      </c>
      <c r="BD139" s="1"/>
      <c r="BE139" s="10"/>
      <c r="BF139">
        <f ca="1">IF(Table2[[#This Row],[Area]]="yukon",Table2[[#This Row],[Income]],0)</f>
        <v>0</v>
      </c>
    </row>
    <row r="140" spans="2:58" x14ac:dyDescent="0.3">
      <c r="B140">
        <f t="shared" ca="1" si="44"/>
        <v>2</v>
      </c>
      <c r="C140" t="str">
        <f t="shared" ca="1" si="45"/>
        <v>women</v>
      </c>
      <c r="D140">
        <f t="shared" ca="1" si="46"/>
        <v>33</v>
      </c>
      <c r="E140">
        <f t="shared" ca="1" si="47"/>
        <v>4</v>
      </c>
      <c r="F140" t="str">
        <f ca="1">VLOOKUP(E140,$AB$5:$AC$10,2)</f>
        <v>IT</v>
      </c>
      <c r="G140">
        <f t="shared" ca="1" si="48"/>
        <v>4</v>
      </c>
      <c r="H140" t="str">
        <f ca="1">VLOOKUP(G140,$AD$5:$AE$9,2)</f>
        <v>technical</v>
      </c>
      <c r="I140">
        <f t="shared" ca="1" si="49"/>
        <v>0</v>
      </c>
      <c r="J140">
        <f t="shared" ca="1" si="43"/>
        <v>2</v>
      </c>
      <c r="K140">
        <f t="shared" ca="1" si="50"/>
        <v>54877</v>
      </c>
      <c r="L140">
        <f t="shared" ca="1" si="51"/>
        <v>3</v>
      </c>
      <c r="M140" t="str">
        <f ca="1">VLOOKUP(L140,$AF$5:$AG$17,2)</f>
        <v>Northwest Tef</v>
      </c>
      <c r="N140">
        <f t="shared" ref="N140:N203" ca="1" si="54">K140*RANDBETWEEN(1,6)</f>
        <v>109754</v>
      </c>
      <c r="O140">
        <f t="shared" ca="1" si="52"/>
        <v>45985.913654762582</v>
      </c>
      <c r="P140">
        <f t="shared" ref="P140:P203" ca="1" si="55">J140*RAND()*K140</f>
        <v>2635.7789517917386</v>
      </c>
      <c r="Q140">
        <f t="shared" ca="1" si="53"/>
        <v>1867</v>
      </c>
      <c r="R140">
        <f t="shared" ref="R140:R203" ca="1" si="56">RAND()*K140</f>
        <v>50579.184194798436</v>
      </c>
      <c r="S140">
        <f t="shared" ref="S140:S203" ca="1" si="57">RAND()*K140*1.5</f>
        <v>80156.681822032755</v>
      </c>
      <c r="T140">
        <f t="shared" ref="T140:T203" ca="1" si="58">N140+O140+S140</f>
        <v>235896.59547679534</v>
      </c>
      <c r="U140">
        <f t="shared" ref="U140:U203" ca="1" si="59">O140+Q140+R140</f>
        <v>98432.097849561018</v>
      </c>
      <c r="V140">
        <f t="shared" ref="V140:V203" ca="1" si="60">T140-U140</f>
        <v>137464.49762723432</v>
      </c>
      <c r="X140" s="7">
        <f ca="1">IF(Table2[[#This Row],[Gender]]="men",1,0)</f>
        <v>0</v>
      </c>
      <c r="Y140" s="1">
        <f ca="1">IF(Table2[[#This Row],[Gender]]="women",1,0)</f>
        <v>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>
        <f ca="1">IF(Table2[[#This Row],[Field of work]]="teaching",1,0)</f>
        <v>0</v>
      </c>
      <c r="AK140" s="1">
        <f ca="1">IF(Table2[[#This Row],[Field of work]]="health",1,0)</f>
        <v>0</v>
      </c>
      <c r="AL140" s="1">
        <f ca="1">IF(Table2[[#This Row],[Field of work]]="construction",1,0)</f>
        <v>0</v>
      </c>
      <c r="AM140" s="1">
        <f ca="1">IF(Table2[[#This Row],[Field of work]]="general work",1,0)</f>
        <v>0</v>
      </c>
      <c r="AN140" s="1">
        <f ca="1">IF(Table2[[#This Row],[Field of work]]="agriculture",1,0)</f>
        <v>0</v>
      </c>
      <c r="AO140" s="1">
        <f ca="1">IF(Table2[[#This Row],[Field of work]]="IT",1,0)</f>
        <v>1</v>
      </c>
      <c r="AP140" s="1"/>
      <c r="AQ140" s="1"/>
      <c r="AR140" s="1"/>
      <c r="AS140" s="1"/>
      <c r="AT140" s="1"/>
      <c r="AU140" s="1"/>
      <c r="AV140" s="1"/>
      <c r="AW140" s="1">
        <f ca="1">Table2[[#This Row],[Cars value]]/Table2[[#This Row],[Cars]]</f>
        <v>1317.8894758958693</v>
      </c>
      <c r="AX140" s="1"/>
      <c r="AY140" s="1">
        <f ca="1">IF(Table2[[#This Row],[Value of debts of a person]]&gt;$AZ$4,1,0)</f>
        <v>0</v>
      </c>
      <c r="AZ140" s="1"/>
      <c r="BA140" s="1"/>
      <c r="BB140" s="9">
        <f ca="1">O140/Table2[[#This Row],[Value of house]]</f>
        <v>0.41899077623378267</v>
      </c>
      <c r="BC140" s="1">
        <f ca="1">IF(BB140&lt;$BD$4,1,0)</f>
        <v>0</v>
      </c>
      <c r="BD140" s="1"/>
      <c r="BE140" s="10"/>
      <c r="BF140">
        <f ca="1">IF(Table2[[#This Row],[Area]]="yukon",Table2[[#This Row],[Income]],0)</f>
        <v>0</v>
      </c>
    </row>
    <row r="141" spans="2:58" x14ac:dyDescent="0.3">
      <c r="B141">
        <f t="shared" ca="1" si="44"/>
        <v>1</v>
      </c>
      <c r="C141" t="str">
        <f t="shared" ca="1" si="45"/>
        <v>men</v>
      </c>
      <c r="D141">
        <f t="shared" ca="1" si="46"/>
        <v>39</v>
      </c>
      <c r="E141">
        <f t="shared" ca="1" si="47"/>
        <v>3</v>
      </c>
      <c r="F141" t="str">
        <f ca="1">VLOOKUP(E141,$AB$5:$AC$10,2)</f>
        <v>teaching</v>
      </c>
      <c r="G141">
        <f t="shared" ca="1" si="48"/>
        <v>2</v>
      </c>
      <c r="H141" t="str">
        <f ca="1">VLOOKUP(G141,$AD$5:$AE$9,2)</f>
        <v>college</v>
      </c>
      <c r="I141">
        <f t="shared" ca="1" si="49"/>
        <v>0</v>
      </c>
      <c r="J141">
        <f t="shared" ca="1" si="43"/>
        <v>2</v>
      </c>
      <c r="K141">
        <f t="shared" ca="1" si="50"/>
        <v>41376</v>
      </c>
      <c r="L141">
        <f t="shared" ca="1" si="51"/>
        <v>7</v>
      </c>
      <c r="M141" t="str">
        <f ca="1">VLOOKUP(L141,$AF$5:$AG$17,2)</f>
        <v>Manitoba</v>
      </c>
      <c r="N141">
        <f t="shared" ca="1" si="54"/>
        <v>248256</v>
      </c>
      <c r="O141">
        <f t="shared" ca="1" si="52"/>
        <v>202956.00294732605</v>
      </c>
      <c r="P141">
        <f t="shared" ca="1" si="55"/>
        <v>51338.038010118195</v>
      </c>
      <c r="Q141">
        <f t="shared" ca="1" si="53"/>
        <v>49249</v>
      </c>
      <c r="R141">
        <f t="shared" ca="1" si="56"/>
        <v>23351.37112184535</v>
      </c>
      <c r="S141">
        <f t="shared" ca="1" si="57"/>
        <v>61868.37683833651</v>
      </c>
      <c r="T141">
        <f t="shared" ca="1" si="58"/>
        <v>513080.37978566258</v>
      </c>
      <c r="U141">
        <f t="shared" ca="1" si="59"/>
        <v>275556.37406917138</v>
      </c>
      <c r="V141">
        <f t="shared" ca="1" si="60"/>
        <v>237524.0057164912</v>
      </c>
      <c r="X141" s="7">
        <f ca="1">IF(Table2[[#This Row],[Gender]]="men",1,0)</f>
        <v>1</v>
      </c>
      <c r="Y141" s="1">
        <f ca="1">IF(Table2[[#This Row],[Gender]]="women",1,0)</f>
        <v>0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>
        <f ca="1">IF(Table2[[#This Row],[Field of work]]="teaching",1,0)</f>
        <v>1</v>
      </c>
      <c r="AK141" s="1">
        <f ca="1">IF(Table2[[#This Row],[Field of work]]="health",1,0)</f>
        <v>0</v>
      </c>
      <c r="AL141" s="1">
        <f ca="1">IF(Table2[[#This Row],[Field of work]]="construction",1,0)</f>
        <v>0</v>
      </c>
      <c r="AM141" s="1">
        <f ca="1">IF(Table2[[#This Row],[Field of work]]="general work",1,0)</f>
        <v>0</v>
      </c>
      <c r="AN141" s="1">
        <f ca="1">IF(Table2[[#This Row],[Field of work]]="agriculture",1,0)</f>
        <v>0</v>
      </c>
      <c r="AO141" s="1">
        <f ca="1">IF(Table2[[#This Row],[Field of work]]="IT",1,0)</f>
        <v>0</v>
      </c>
      <c r="AP141" s="1"/>
      <c r="AQ141" s="1"/>
      <c r="AR141" s="1"/>
      <c r="AS141" s="1"/>
      <c r="AT141" s="1"/>
      <c r="AU141" s="1"/>
      <c r="AV141" s="1"/>
      <c r="AW141" s="1">
        <f ca="1">Table2[[#This Row],[Cars value]]/Table2[[#This Row],[Cars]]</f>
        <v>25669.019005059097</v>
      </c>
      <c r="AX141" s="1"/>
      <c r="AY141" s="1">
        <f ca="1">IF(Table2[[#This Row],[Value of debts of a person]]&gt;$AZ$4,1,0)</f>
        <v>1</v>
      </c>
      <c r="AZ141" s="1"/>
      <c r="BA141" s="1"/>
      <c r="BB141" s="9">
        <f ca="1">O141/Table2[[#This Row],[Value of house]]</f>
        <v>0.81752708070429736</v>
      </c>
      <c r="BC141" s="1">
        <f ca="1">IF(BB141&lt;$BD$4,1,0)</f>
        <v>0</v>
      </c>
      <c r="BD141" s="1"/>
      <c r="BE141" s="10"/>
      <c r="BF141">
        <f ca="1">IF(Table2[[#This Row],[Area]]="yukon",Table2[[#This Row],[Income]],0)</f>
        <v>0</v>
      </c>
    </row>
    <row r="142" spans="2:58" x14ac:dyDescent="0.3">
      <c r="B142">
        <f t="shared" ca="1" si="44"/>
        <v>1</v>
      </c>
      <c r="C142" t="str">
        <f t="shared" ca="1" si="45"/>
        <v>men</v>
      </c>
      <c r="D142">
        <f t="shared" ca="1" si="46"/>
        <v>43</v>
      </c>
      <c r="E142">
        <f t="shared" ca="1" si="47"/>
        <v>3</v>
      </c>
      <c r="F142" t="str">
        <f ca="1">VLOOKUP(E142,$AB$5:$AC$10,2)</f>
        <v>teaching</v>
      </c>
      <c r="G142">
        <f t="shared" ca="1" si="48"/>
        <v>3</v>
      </c>
      <c r="H142" t="str">
        <f ca="1">VLOOKUP(G142,$AD$5:$AE$9,2)</f>
        <v>university</v>
      </c>
      <c r="I142">
        <f t="shared" ca="1" si="49"/>
        <v>2</v>
      </c>
      <c r="J142">
        <f t="shared" ca="1" si="43"/>
        <v>2</v>
      </c>
      <c r="K142">
        <f t="shared" ca="1" si="50"/>
        <v>28532</v>
      </c>
      <c r="L142">
        <f t="shared" ca="1" si="51"/>
        <v>4</v>
      </c>
      <c r="M142" t="str">
        <f ca="1">VLOOKUP(L142,$AF$5:$AG$17,2)</f>
        <v>Alberta</v>
      </c>
      <c r="N142">
        <f t="shared" ca="1" si="54"/>
        <v>28532</v>
      </c>
      <c r="O142">
        <f t="shared" ca="1" si="52"/>
        <v>23834.20712544319</v>
      </c>
      <c r="P142">
        <f t="shared" ca="1" si="55"/>
        <v>28074.323165156617</v>
      </c>
      <c r="Q142">
        <f t="shared" ca="1" si="53"/>
        <v>8520</v>
      </c>
      <c r="R142">
        <f t="shared" ca="1" si="56"/>
        <v>18954.02073793158</v>
      </c>
      <c r="S142">
        <f t="shared" ca="1" si="57"/>
        <v>7753.889031407507</v>
      </c>
      <c r="T142">
        <f t="shared" ca="1" si="58"/>
        <v>60120.096156850705</v>
      </c>
      <c r="U142">
        <f t="shared" ca="1" si="59"/>
        <v>51308.22786337477</v>
      </c>
      <c r="V142">
        <f t="shared" ca="1" si="60"/>
        <v>8811.8682934759345</v>
      </c>
      <c r="X142" s="7">
        <f ca="1">IF(Table2[[#This Row],[Gender]]="men",1,0)</f>
        <v>1</v>
      </c>
      <c r="Y142" s="1">
        <f ca="1">IF(Table2[[#This Row],[Gender]]="women",1,0)</f>
        <v>0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>
        <f ca="1">IF(Table2[[#This Row],[Field of work]]="teaching",1,0)</f>
        <v>1</v>
      </c>
      <c r="AK142" s="1">
        <f ca="1">IF(Table2[[#This Row],[Field of work]]="health",1,0)</f>
        <v>0</v>
      </c>
      <c r="AL142" s="1">
        <f ca="1">IF(Table2[[#This Row],[Field of work]]="construction",1,0)</f>
        <v>0</v>
      </c>
      <c r="AM142" s="1">
        <f ca="1">IF(Table2[[#This Row],[Field of work]]="general work",1,0)</f>
        <v>0</v>
      </c>
      <c r="AN142" s="1">
        <f ca="1">IF(Table2[[#This Row],[Field of work]]="agriculture",1,0)</f>
        <v>0</v>
      </c>
      <c r="AO142" s="1">
        <f ca="1">IF(Table2[[#This Row],[Field of work]]="IT",1,0)</f>
        <v>0</v>
      </c>
      <c r="AP142" s="1"/>
      <c r="AQ142" s="1"/>
      <c r="AR142" s="1"/>
      <c r="AS142" s="1"/>
      <c r="AT142" s="1"/>
      <c r="AU142" s="1"/>
      <c r="AV142" s="1"/>
      <c r="AW142" s="1">
        <f ca="1">Table2[[#This Row],[Cars value]]/Table2[[#This Row],[Cars]]</f>
        <v>14037.161582578308</v>
      </c>
      <c r="AX142" s="1"/>
      <c r="AY142" s="1">
        <f ca="1">IF(Table2[[#This Row],[Value of debts of a person]]&gt;$AZ$4,1,0)</f>
        <v>0</v>
      </c>
      <c r="AZ142" s="1"/>
      <c r="BA142" s="1"/>
      <c r="BB142" s="9">
        <f ca="1">O142/Table2[[#This Row],[Value of house]]</f>
        <v>0.83535003243527228</v>
      </c>
      <c r="BC142" s="1">
        <f ca="1">IF(BB142&lt;$BD$4,1,0)</f>
        <v>0</v>
      </c>
      <c r="BD142" s="1"/>
      <c r="BE142" s="10"/>
      <c r="BF142">
        <f ca="1">IF(Table2[[#This Row],[Area]]="yukon",Table2[[#This Row],[Income]],0)</f>
        <v>0</v>
      </c>
    </row>
    <row r="143" spans="2:58" x14ac:dyDescent="0.3">
      <c r="B143">
        <f t="shared" ca="1" si="44"/>
        <v>2</v>
      </c>
      <c r="C143" t="str">
        <f t="shared" ca="1" si="45"/>
        <v>women</v>
      </c>
      <c r="D143">
        <f t="shared" ca="1" si="46"/>
        <v>26</v>
      </c>
      <c r="E143">
        <f t="shared" ca="1" si="47"/>
        <v>3</v>
      </c>
      <c r="F143" t="str">
        <f ca="1">VLOOKUP(E143,$AB$5:$AC$10,2)</f>
        <v>teaching</v>
      </c>
      <c r="G143">
        <f t="shared" ca="1" si="48"/>
        <v>6</v>
      </c>
      <c r="H143" t="str">
        <f ca="1">VLOOKUP(G143,$AD$5:$AE$9,2)</f>
        <v>other</v>
      </c>
      <c r="I143">
        <f t="shared" ca="1" si="49"/>
        <v>1</v>
      </c>
      <c r="J143">
        <f t="shared" ca="1" si="43"/>
        <v>2</v>
      </c>
      <c r="K143">
        <f t="shared" ca="1" si="50"/>
        <v>26599</v>
      </c>
      <c r="L143">
        <f t="shared" ca="1" si="51"/>
        <v>1</v>
      </c>
      <c r="M143" t="str">
        <f ca="1">VLOOKUP(L143,$AF$5:$AG$17,2)</f>
        <v>yukon</v>
      </c>
      <c r="N143">
        <f t="shared" ca="1" si="54"/>
        <v>132995</v>
      </c>
      <c r="O143">
        <f t="shared" ca="1" si="52"/>
        <v>25610.678081829221</v>
      </c>
      <c r="P143">
        <f t="shared" ca="1" si="55"/>
        <v>18613.361570767865</v>
      </c>
      <c r="Q143">
        <f t="shared" ca="1" si="53"/>
        <v>5223</v>
      </c>
      <c r="R143">
        <f t="shared" ca="1" si="56"/>
        <v>25674.682834685918</v>
      </c>
      <c r="S143">
        <f t="shared" ca="1" si="57"/>
        <v>24443.27722896848</v>
      </c>
      <c r="T143">
        <f t="shared" ca="1" si="58"/>
        <v>183048.9553107977</v>
      </c>
      <c r="U143">
        <f t="shared" ca="1" si="59"/>
        <v>56508.360916515143</v>
      </c>
      <c r="V143">
        <f t="shared" ca="1" si="60"/>
        <v>126540.59439428255</v>
      </c>
      <c r="X143" s="7">
        <f ca="1">IF(Table2[[#This Row],[Gender]]="men",1,0)</f>
        <v>0</v>
      </c>
      <c r="Y143" s="1">
        <f ca="1">IF(Table2[[#This Row],[Gender]]="women",1,0)</f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>
        <f ca="1">IF(Table2[[#This Row],[Field of work]]="teaching",1,0)</f>
        <v>1</v>
      </c>
      <c r="AK143" s="1">
        <f ca="1">IF(Table2[[#This Row],[Field of work]]="health",1,0)</f>
        <v>0</v>
      </c>
      <c r="AL143" s="1">
        <f ca="1">IF(Table2[[#This Row],[Field of work]]="construction",1,0)</f>
        <v>0</v>
      </c>
      <c r="AM143" s="1">
        <f ca="1">IF(Table2[[#This Row],[Field of work]]="general work",1,0)</f>
        <v>0</v>
      </c>
      <c r="AN143" s="1">
        <f ca="1">IF(Table2[[#This Row],[Field of work]]="agriculture",1,0)</f>
        <v>0</v>
      </c>
      <c r="AO143" s="1">
        <f ca="1">IF(Table2[[#This Row],[Field of work]]="IT",1,0)</f>
        <v>0</v>
      </c>
      <c r="AP143" s="1"/>
      <c r="AQ143" s="1"/>
      <c r="AR143" s="1"/>
      <c r="AS143" s="1"/>
      <c r="AT143" s="1"/>
      <c r="AU143" s="1"/>
      <c r="AV143" s="1"/>
      <c r="AW143" s="1">
        <f ca="1">Table2[[#This Row],[Cars value]]/Table2[[#This Row],[Cars]]</f>
        <v>9306.6807853839327</v>
      </c>
      <c r="AX143" s="1"/>
      <c r="AY143" s="1">
        <f ca="1">IF(Table2[[#This Row],[Value of debts of a person]]&gt;$AZ$4,1,0)</f>
        <v>0</v>
      </c>
      <c r="AZ143" s="1"/>
      <c r="BA143" s="1"/>
      <c r="BB143" s="9">
        <f ca="1">O143/Table2[[#This Row],[Value of house]]</f>
        <v>0.19256872876295517</v>
      </c>
      <c r="BC143" s="1">
        <f ca="1">IF(BB143&lt;$BD$4,1,0)</f>
        <v>1</v>
      </c>
      <c r="BD143" s="1"/>
      <c r="BE143" s="10"/>
      <c r="BF143">
        <f ca="1">IF(Table2[[#This Row],[Area]]="yukon",Table2[[#This Row],[Income]],0)</f>
        <v>26599</v>
      </c>
    </row>
    <row r="144" spans="2:58" x14ac:dyDescent="0.3">
      <c r="B144">
        <f t="shared" ca="1" si="44"/>
        <v>2</v>
      </c>
      <c r="C144" t="str">
        <f t="shared" ca="1" si="45"/>
        <v>women</v>
      </c>
      <c r="D144">
        <f t="shared" ca="1" si="46"/>
        <v>45</v>
      </c>
      <c r="E144">
        <f t="shared" ca="1" si="47"/>
        <v>1</v>
      </c>
      <c r="F144" t="str">
        <f ca="1">VLOOKUP(E144,$AB$5:$AC$10,2)</f>
        <v>health</v>
      </c>
      <c r="G144">
        <f t="shared" ca="1" si="48"/>
        <v>5</v>
      </c>
      <c r="H144" t="str">
        <f ca="1">VLOOKUP(G144,$AD$5:$AE$9,2)</f>
        <v>other</v>
      </c>
      <c r="I144">
        <f t="shared" ca="1" si="49"/>
        <v>0</v>
      </c>
      <c r="J144">
        <f t="shared" ca="1" si="43"/>
        <v>2</v>
      </c>
      <c r="K144">
        <f t="shared" ca="1" si="50"/>
        <v>48245</v>
      </c>
      <c r="L144">
        <f t="shared" ca="1" si="51"/>
        <v>5</v>
      </c>
      <c r="M144" t="str">
        <f ca="1">VLOOKUP(L144,$AF$5:$AG$17,2)</f>
        <v>Nunavut</v>
      </c>
      <c r="N144">
        <f t="shared" ca="1" si="54"/>
        <v>192980</v>
      </c>
      <c r="O144">
        <f t="shared" ca="1" si="52"/>
        <v>47301.738167292868</v>
      </c>
      <c r="P144">
        <f t="shared" ca="1" si="55"/>
        <v>81007.098004884392</v>
      </c>
      <c r="Q144">
        <f t="shared" ca="1" si="53"/>
        <v>16210</v>
      </c>
      <c r="R144">
        <f t="shared" ca="1" si="56"/>
        <v>42300.777349840602</v>
      </c>
      <c r="S144">
        <f t="shared" ca="1" si="57"/>
        <v>53449.122395074861</v>
      </c>
      <c r="T144">
        <f t="shared" ca="1" si="58"/>
        <v>293730.86056236771</v>
      </c>
      <c r="U144">
        <f t="shared" ca="1" si="59"/>
        <v>105812.51551713346</v>
      </c>
      <c r="V144">
        <f t="shared" ca="1" si="60"/>
        <v>187918.34504523425</v>
      </c>
      <c r="X144" s="7">
        <f ca="1">IF(Table2[[#This Row],[Gender]]="men",1,0)</f>
        <v>0</v>
      </c>
      <c r="Y144" s="1">
        <f ca="1">IF(Table2[[#This Row],[Gender]]="women",1,0)</f>
        <v>1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f ca="1">IF(Table2[[#This Row],[Field of work]]="teaching",1,0)</f>
        <v>0</v>
      </c>
      <c r="AK144" s="1">
        <f ca="1">IF(Table2[[#This Row],[Field of work]]="health",1,0)</f>
        <v>1</v>
      </c>
      <c r="AL144" s="1">
        <f ca="1">IF(Table2[[#This Row],[Field of work]]="construction",1,0)</f>
        <v>0</v>
      </c>
      <c r="AM144" s="1">
        <f ca="1">IF(Table2[[#This Row],[Field of work]]="general work",1,0)</f>
        <v>0</v>
      </c>
      <c r="AN144" s="1">
        <f ca="1">IF(Table2[[#This Row],[Field of work]]="agriculture",1,0)</f>
        <v>0</v>
      </c>
      <c r="AO144" s="1">
        <f ca="1">IF(Table2[[#This Row],[Field of work]]="IT",1,0)</f>
        <v>0</v>
      </c>
      <c r="AP144" s="1"/>
      <c r="AQ144" s="1"/>
      <c r="AR144" s="1"/>
      <c r="AS144" s="1"/>
      <c r="AT144" s="1"/>
      <c r="AU144" s="1"/>
      <c r="AV144" s="1"/>
      <c r="AW144" s="1">
        <f ca="1">Table2[[#This Row],[Cars value]]/Table2[[#This Row],[Cars]]</f>
        <v>40503.549002442196</v>
      </c>
      <c r="AX144" s="1"/>
      <c r="AY144" s="1">
        <f ca="1">IF(Table2[[#This Row],[Value of debts of a person]]&gt;$AZ$4,1,0)</f>
        <v>1</v>
      </c>
      <c r="AZ144" s="1"/>
      <c r="BA144" s="1"/>
      <c r="BB144" s="9">
        <f ca="1">O144/Table2[[#This Row],[Value of house]]</f>
        <v>0.24511212647576364</v>
      </c>
      <c r="BC144" s="1">
        <f ca="1">IF(BB144&lt;$BD$4,1,0)</f>
        <v>1</v>
      </c>
      <c r="BD144" s="1"/>
      <c r="BE144" s="10"/>
      <c r="BF144">
        <f ca="1">IF(Table2[[#This Row],[Area]]="yukon",Table2[[#This Row],[Income]],0)</f>
        <v>0</v>
      </c>
    </row>
    <row r="145" spans="2:58" x14ac:dyDescent="0.3">
      <c r="B145">
        <f t="shared" ca="1" si="44"/>
        <v>2</v>
      </c>
      <c r="C145" t="str">
        <f t="shared" ca="1" si="45"/>
        <v>women</v>
      </c>
      <c r="D145">
        <f t="shared" ca="1" si="46"/>
        <v>36</v>
      </c>
      <c r="E145">
        <f t="shared" ca="1" si="47"/>
        <v>1</v>
      </c>
      <c r="F145" t="str">
        <f ca="1">VLOOKUP(E145,$AB$5:$AC$10,2)</f>
        <v>health</v>
      </c>
      <c r="G145">
        <f t="shared" ca="1" si="48"/>
        <v>4</v>
      </c>
      <c r="H145" t="str">
        <f ca="1">VLOOKUP(G145,$AD$5:$AE$9,2)</f>
        <v>technical</v>
      </c>
      <c r="I145">
        <f t="shared" ca="1" si="49"/>
        <v>4</v>
      </c>
      <c r="J145">
        <f t="shared" ca="1" si="43"/>
        <v>1</v>
      </c>
      <c r="K145">
        <f t="shared" ca="1" si="50"/>
        <v>78765</v>
      </c>
      <c r="L145">
        <f t="shared" ca="1" si="51"/>
        <v>3</v>
      </c>
      <c r="M145" t="str">
        <f ca="1">VLOOKUP(L145,$AF$5:$AG$17,2)</f>
        <v>Northwest Tef</v>
      </c>
      <c r="N145">
        <f t="shared" ca="1" si="54"/>
        <v>157530</v>
      </c>
      <c r="O145">
        <f t="shared" ca="1" si="52"/>
        <v>69954.452061440737</v>
      </c>
      <c r="P145">
        <f t="shared" ca="1" si="55"/>
        <v>72374.204401852199</v>
      </c>
      <c r="Q145">
        <f t="shared" ca="1" si="53"/>
        <v>70918</v>
      </c>
      <c r="R145">
        <f t="shared" ca="1" si="56"/>
        <v>76824.41119982602</v>
      </c>
      <c r="S145">
        <f t="shared" ca="1" si="57"/>
        <v>55794.632677054142</v>
      </c>
      <c r="T145">
        <f t="shared" ca="1" si="58"/>
        <v>283279.08473849489</v>
      </c>
      <c r="U145">
        <f t="shared" ca="1" si="59"/>
        <v>217696.86326126676</v>
      </c>
      <c r="V145">
        <f t="shared" ca="1" si="60"/>
        <v>65582.22147722813</v>
      </c>
      <c r="X145" s="7">
        <f ca="1">IF(Table2[[#This Row],[Gender]]="men",1,0)</f>
        <v>0</v>
      </c>
      <c r="Y145" s="1">
        <f ca="1">IF(Table2[[#This Row],[Gender]]="women",1,0)</f>
        <v>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>
        <f ca="1">IF(Table2[[#This Row],[Field of work]]="teaching",1,0)</f>
        <v>0</v>
      </c>
      <c r="AK145" s="1">
        <f ca="1">IF(Table2[[#This Row],[Field of work]]="health",1,0)</f>
        <v>1</v>
      </c>
      <c r="AL145" s="1">
        <f ca="1">IF(Table2[[#This Row],[Field of work]]="construction",1,0)</f>
        <v>0</v>
      </c>
      <c r="AM145" s="1">
        <f ca="1">IF(Table2[[#This Row],[Field of work]]="general work",1,0)</f>
        <v>0</v>
      </c>
      <c r="AN145" s="1">
        <f ca="1">IF(Table2[[#This Row],[Field of work]]="agriculture",1,0)</f>
        <v>0</v>
      </c>
      <c r="AO145" s="1">
        <f ca="1">IF(Table2[[#This Row],[Field of work]]="IT",1,0)</f>
        <v>0</v>
      </c>
      <c r="AP145" s="1"/>
      <c r="AQ145" s="1"/>
      <c r="AR145" s="1"/>
      <c r="AS145" s="1"/>
      <c r="AT145" s="1"/>
      <c r="AU145" s="1"/>
      <c r="AV145" s="1"/>
      <c r="AW145" s="1">
        <f ca="1">Table2[[#This Row],[Cars value]]/Table2[[#This Row],[Cars]]</f>
        <v>72374.204401852199</v>
      </c>
      <c r="AX145" s="1"/>
      <c r="AY145" s="1">
        <f ca="1">IF(Table2[[#This Row],[Value of debts of a person]]&gt;$AZ$4,1,0)</f>
        <v>1</v>
      </c>
      <c r="AZ145" s="1"/>
      <c r="BA145" s="1"/>
      <c r="BB145" s="9">
        <f ca="1">O145/Table2[[#This Row],[Value of house]]</f>
        <v>0.44407066629493264</v>
      </c>
      <c r="BC145" s="1">
        <f ca="1">IF(BB145&lt;$BD$4,1,0)</f>
        <v>0</v>
      </c>
      <c r="BD145" s="1"/>
      <c r="BE145" s="10"/>
      <c r="BF145">
        <f ca="1">IF(Table2[[#This Row],[Area]]="yukon",Table2[[#This Row],[Income]],0)</f>
        <v>0</v>
      </c>
    </row>
    <row r="146" spans="2:58" x14ac:dyDescent="0.3">
      <c r="B146">
        <f t="shared" ca="1" si="44"/>
        <v>2</v>
      </c>
      <c r="C146" t="str">
        <f t="shared" ca="1" si="45"/>
        <v>women</v>
      </c>
      <c r="D146">
        <f t="shared" ca="1" si="46"/>
        <v>37</v>
      </c>
      <c r="E146">
        <f t="shared" ca="1" si="47"/>
        <v>4</v>
      </c>
      <c r="F146" t="str">
        <f ca="1">VLOOKUP(E146,$AB$5:$AC$10,2)</f>
        <v>IT</v>
      </c>
      <c r="G146">
        <f t="shared" ca="1" si="48"/>
        <v>5</v>
      </c>
      <c r="H146" t="str">
        <f ca="1">VLOOKUP(G146,$AD$5:$AE$9,2)</f>
        <v>other</v>
      </c>
      <c r="I146">
        <f t="shared" ca="1" si="49"/>
        <v>4</v>
      </c>
      <c r="J146">
        <f t="shared" ca="1" si="43"/>
        <v>1</v>
      </c>
      <c r="K146">
        <f t="shared" ca="1" si="50"/>
        <v>31667</v>
      </c>
      <c r="L146">
        <f t="shared" ca="1" si="51"/>
        <v>8</v>
      </c>
      <c r="M146" t="str">
        <f ca="1">VLOOKUP(L146,$AF$5:$AG$17,2)</f>
        <v>Ontario</v>
      </c>
      <c r="N146">
        <f t="shared" ca="1" si="54"/>
        <v>158335</v>
      </c>
      <c r="O146">
        <f t="shared" ca="1" si="52"/>
        <v>111090.78087080325</v>
      </c>
      <c r="P146">
        <f t="shared" ca="1" si="55"/>
        <v>26890.831723376781</v>
      </c>
      <c r="Q146">
        <f t="shared" ca="1" si="53"/>
        <v>823</v>
      </c>
      <c r="R146">
        <f t="shared" ca="1" si="56"/>
        <v>6329.0613536333831</v>
      </c>
      <c r="S146">
        <f t="shared" ca="1" si="57"/>
        <v>8436.6690589480168</v>
      </c>
      <c r="T146">
        <f t="shared" ca="1" si="58"/>
        <v>277862.44992975128</v>
      </c>
      <c r="U146">
        <f t="shared" ca="1" si="59"/>
        <v>118242.84222443664</v>
      </c>
      <c r="V146">
        <f t="shared" ca="1" si="60"/>
        <v>159619.60770531464</v>
      </c>
      <c r="X146" s="7">
        <f ca="1">IF(Table2[[#This Row],[Gender]]="men",1,0)</f>
        <v>0</v>
      </c>
      <c r="Y146" s="1">
        <f ca="1">IF(Table2[[#This Row],[Gender]]="women",1,0)</f>
        <v>1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>
        <f ca="1">IF(Table2[[#This Row],[Field of work]]="teaching",1,0)</f>
        <v>0</v>
      </c>
      <c r="AK146" s="1">
        <f ca="1">IF(Table2[[#This Row],[Field of work]]="health",1,0)</f>
        <v>0</v>
      </c>
      <c r="AL146" s="1">
        <f ca="1">IF(Table2[[#This Row],[Field of work]]="construction",1,0)</f>
        <v>0</v>
      </c>
      <c r="AM146" s="1">
        <f ca="1">IF(Table2[[#This Row],[Field of work]]="general work",1,0)</f>
        <v>0</v>
      </c>
      <c r="AN146" s="1">
        <f ca="1">IF(Table2[[#This Row],[Field of work]]="agriculture",1,0)</f>
        <v>0</v>
      </c>
      <c r="AO146" s="1">
        <f ca="1">IF(Table2[[#This Row],[Field of work]]="IT",1,0)</f>
        <v>1</v>
      </c>
      <c r="AP146" s="1"/>
      <c r="AQ146" s="1"/>
      <c r="AR146" s="1"/>
      <c r="AS146" s="1"/>
      <c r="AT146" s="1"/>
      <c r="AU146" s="1"/>
      <c r="AV146" s="1"/>
      <c r="AW146" s="1">
        <f ca="1">Table2[[#This Row],[Cars value]]/Table2[[#This Row],[Cars]]</f>
        <v>26890.831723376781</v>
      </c>
      <c r="AX146" s="1"/>
      <c r="AY146" s="1">
        <f ca="1">IF(Table2[[#This Row],[Value of debts of a person]]&gt;$AZ$4,1,0)</f>
        <v>1</v>
      </c>
      <c r="AZ146" s="1"/>
      <c r="BA146" s="1"/>
      <c r="BB146" s="9">
        <f ca="1">O146/Table2[[#This Row],[Value of house]]</f>
        <v>0.70161859898824175</v>
      </c>
      <c r="BC146" s="1">
        <f ca="1">IF(BB146&lt;$BD$4,1,0)</f>
        <v>0</v>
      </c>
      <c r="BD146" s="1"/>
      <c r="BE146" s="10"/>
      <c r="BF146">
        <f ca="1">IF(Table2[[#This Row],[Area]]="yukon",Table2[[#This Row],[Income]],0)</f>
        <v>0</v>
      </c>
    </row>
    <row r="147" spans="2:58" x14ac:dyDescent="0.3">
      <c r="B147">
        <f t="shared" ca="1" si="44"/>
        <v>2</v>
      </c>
      <c r="C147" t="str">
        <f t="shared" ca="1" si="45"/>
        <v>women</v>
      </c>
      <c r="D147">
        <f t="shared" ca="1" si="46"/>
        <v>32</v>
      </c>
      <c r="E147">
        <f t="shared" ca="1" si="47"/>
        <v>1</v>
      </c>
      <c r="F147" t="str">
        <f ca="1">VLOOKUP(E147,$AB$5:$AC$10,2)</f>
        <v>health</v>
      </c>
      <c r="G147">
        <f t="shared" ca="1" si="48"/>
        <v>3</v>
      </c>
      <c r="H147" t="str">
        <f ca="1">VLOOKUP(G147,$AD$5:$AE$9,2)</f>
        <v>university</v>
      </c>
      <c r="I147">
        <f t="shared" ca="1" si="49"/>
        <v>4</v>
      </c>
      <c r="J147">
        <f t="shared" ca="1" si="43"/>
        <v>2</v>
      </c>
      <c r="K147">
        <f t="shared" ca="1" si="50"/>
        <v>80965</v>
      </c>
      <c r="L147">
        <f t="shared" ca="1" si="51"/>
        <v>9</v>
      </c>
      <c r="M147" t="str">
        <f ca="1">VLOOKUP(L147,$AF$5:$AG$17,2)</f>
        <v>Quabac</v>
      </c>
      <c r="N147">
        <f t="shared" ca="1" si="54"/>
        <v>161930</v>
      </c>
      <c r="O147">
        <f t="shared" ca="1" si="52"/>
        <v>125607.3013675353</v>
      </c>
      <c r="P147">
        <f t="shared" ca="1" si="55"/>
        <v>151478.04692336387</v>
      </c>
      <c r="Q147">
        <f t="shared" ca="1" si="53"/>
        <v>59771</v>
      </c>
      <c r="R147">
        <f t="shared" ca="1" si="56"/>
        <v>20907.568807785363</v>
      </c>
      <c r="S147">
        <f t="shared" ca="1" si="57"/>
        <v>89314.958261688793</v>
      </c>
      <c r="T147">
        <f t="shared" ca="1" si="58"/>
        <v>376852.25962922408</v>
      </c>
      <c r="U147">
        <f t="shared" ca="1" si="59"/>
        <v>206285.87017532068</v>
      </c>
      <c r="V147">
        <f t="shared" ca="1" si="60"/>
        <v>170566.38945390339</v>
      </c>
      <c r="X147" s="7">
        <f ca="1">IF(Table2[[#This Row],[Gender]]="men",1,0)</f>
        <v>0</v>
      </c>
      <c r="Y147" s="1">
        <f ca="1">IF(Table2[[#This Row],[Gender]]="women",1,0)</f>
        <v>1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>
        <f ca="1">IF(Table2[[#This Row],[Field of work]]="teaching",1,0)</f>
        <v>0</v>
      </c>
      <c r="AK147" s="1">
        <f ca="1">IF(Table2[[#This Row],[Field of work]]="health",1,0)</f>
        <v>1</v>
      </c>
      <c r="AL147" s="1">
        <f ca="1">IF(Table2[[#This Row],[Field of work]]="construction",1,0)</f>
        <v>0</v>
      </c>
      <c r="AM147" s="1">
        <f ca="1">IF(Table2[[#This Row],[Field of work]]="general work",1,0)</f>
        <v>0</v>
      </c>
      <c r="AN147" s="1">
        <f ca="1">IF(Table2[[#This Row],[Field of work]]="agriculture",1,0)</f>
        <v>0</v>
      </c>
      <c r="AO147" s="1">
        <f ca="1">IF(Table2[[#This Row],[Field of work]]="IT",1,0)</f>
        <v>0</v>
      </c>
      <c r="AP147" s="1"/>
      <c r="AQ147" s="1"/>
      <c r="AR147" s="1"/>
      <c r="AS147" s="1"/>
      <c r="AT147" s="1"/>
      <c r="AU147" s="1"/>
      <c r="AV147" s="1"/>
      <c r="AW147" s="1">
        <f ca="1">Table2[[#This Row],[Cars value]]/Table2[[#This Row],[Cars]]</f>
        <v>75739.023461681936</v>
      </c>
      <c r="AX147" s="1"/>
      <c r="AY147" s="1">
        <f ca="1">IF(Table2[[#This Row],[Value of debts of a person]]&gt;$AZ$4,1,0)</f>
        <v>1</v>
      </c>
      <c r="AZ147" s="1"/>
      <c r="BA147" s="1"/>
      <c r="BB147" s="9">
        <f ca="1">O147/Table2[[#This Row],[Value of house]]</f>
        <v>0.7756888863554332</v>
      </c>
      <c r="BC147" s="1">
        <f ca="1">IF(BB147&lt;$BD$4,1,0)</f>
        <v>0</v>
      </c>
      <c r="BD147" s="1"/>
      <c r="BE147" s="10"/>
      <c r="BF147">
        <f ca="1">IF(Table2[[#This Row],[Area]]="yukon",Table2[[#This Row],[Income]],0)</f>
        <v>0</v>
      </c>
    </row>
    <row r="148" spans="2:58" x14ac:dyDescent="0.3">
      <c r="B148">
        <f t="shared" ca="1" si="44"/>
        <v>2</v>
      </c>
      <c r="C148" t="str">
        <f t="shared" ca="1" si="45"/>
        <v>women</v>
      </c>
      <c r="D148">
        <f t="shared" ca="1" si="46"/>
        <v>28</v>
      </c>
      <c r="E148">
        <f t="shared" ca="1" si="47"/>
        <v>2</v>
      </c>
      <c r="F148" t="str">
        <f ca="1">VLOOKUP(E148,$AB$5:$AC$10,2)</f>
        <v>construction</v>
      </c>
      <c r="G148">
        <f t="shared" ca="1" si="48"/>
        <v>1</v>
      </c>
      <c r="H148" t="str">
        <f ca="1">VLOOKUP(G148,$AD$5:$AE$9,2)</f>
        <v>High School</v>
      </c>
      <c r="I148">
        <f t="shared" ca="1" si="49"/>
        <v>4</v>
      </c>
      <c r="J148">
        <f t="shared" ca="1" si="43"/>
        <v>2</v>
      </c>
      <c r="K148">
        <f t="shared" ca="1" si="50"/>
        <v>86773</v>
      </c>
      <c r="L148">
        <f t="shared" ca="1" si="51"/>
        <v>2</v>
      </c>
      <c r="M148" t="str">
        <f ca="1">VLOOKUP(L148,$AF$5:$AG$17,2)</f>
        <v>BC</v>
      </c>
      <c r="N148">
        <f t="shared" ca="1" si="54"/>
        <v>173546</v>
      </c>
      <c r="O148">
        <f t="shared" ca="1" si="52"/>
        <v>37203.069407456511</v>
      </c>
      <c r="P148">
        <f t="shared" ca="1" si="55"/>
        <v>98127.096998786059</v>
      </c>
      <c r="Q148">
        <f t="shared" ca="1" si="53"/>
        <v>20372</v>
      </c>
      <c r="R148">
        <f t="shared" ca="1" si="56"/>
        <v>65364.825373025335</v>
      </c>
      <c r="S148">
        <f t="shared" ca="1" si="57"/>
        <v>99575.492131666237</v>
      </c>
      <c r="T148">
        <f t="shared" ca="1" si="58"/>
        <v>310324.56153912272</v>
      </c>
      <c r="U148">
        <f t="shared" ca="1" si="59"/>
        <v>122939.89478048185</v>
      </c>
      <c r="V148">
        <f t="shared" ca="1" si="60"/>
        <v>187384.66675864087</v>
      </c>
      <c r="X148" s="7">
        <f ca="1">IF(Table2[[#This Row],[Gender]]="men",1,0)</f>
        <v>0</v>
      </c>
      <c r="Y148" s="1">
        <f ca="1">IF(Table2[[#This Row],[Gender]]="women",1,0)</f>
        <v>1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>
        <f ca="1">IF(Table2[[#This Row],[Field of work]]="teaching",1,0)</f>
        <v>0</v>
      </c>
      <c r="AK148" s="1">
        <f ca="1">IF(Table2[[#This Row],[Field of work]]="health",1,0)</f>
        <v>0</v>
      </c>
      <c r="AL148" s="1">
        <f ca="1">IF(Table2[[#This Row],[Field of work]]="construction",1,0)</f>
        <v>1</v>
      </c>
      <c r="AM148" s="1">
        <f ca="1">IF(Table2[[#This Row],[Field of work]]="general work",1,0)</f>
        <v>0</v>
      </c>
      <c r="AN148" s="1">
        <f ca="1">IF(Table2[[#This Row],[Field of work]]="agriculture",1,0)</f>
        <v>0</v>
      </c>
      <c r="AO148" s="1">
        <f ca="1">IF(Table2[[#This Row],[Field of work]]="IT",1,0)</f>
        <v>0</v>
      </c>
      <c r="AP148" s="1"/>
      <c r="AQ148" s="1"/>
      <c r="AR148" s="1"/>
      <c r="AS148" s="1"/>
      <c r="AT148" s="1"/>
      <c r="AU148" s="1"/>
      <c r="AV148" s="1"/>
      <c r="AW148" s="1">
        <f ca="1">Table2[[#This Row],[Cars value]]/Table2[[#This Row],[Cars]]</f>
        <v>49063.548499393029</v>
      </c>
      <c r="AX148" s="1"/>
      <c r="AY148" s="1">
        <f ca="1">IF(Table2[[#This Row],[Value of debts of a person]]&gt;$AZ$4,1,0)</f>
        <v>1</v>
      </c>
      <c r="AZ148" s="1"/>
      <c r="BA148" s="1"/>
      <c r="BB148" s="9">
        <f ca="1">O148/Table2[[#This Row],[Value of house]]</f>
        <v>0.21437007714068035</v>
      </c>
      <c r="BC148" s="1">
        <f ca="1">IF(BB148&lt;$BD$4,1,0)</f>
        <v>1</v>
      </c>
      <c r="BD148" s="1"/>
      <c r="BE148" s="10"/>
      <c r="BF148">
        <f ca="1">IF(Table2[[#This Row],[Area]]="yukon",Table2[[#This Row],[Income]],0)</f>
        <v>0</v>
      </c>
    </row>
    <row r="149" spans="2:58" x14ac:dyDescent="0.3">
      <c r="B149">
        <f t="shared" ca="1" si="44"/>
        <v>2</v>
      </c>
      <c r="C149" t="str">
        <f t="shared" ca="1" si="45"/>
        <v>women</v>
      </c>
      <c r="D149">
        <f t="shared" ca="1" si="46"/>
        <v>32</v>
      </c>
      <c r="E149">
        <f t="shared" ca="1" si="47"/>
        <v>2</v>
      </c>
      <c r="F149" t="str">
        <f ca="1">VLOOKUP(E149,$AB$5:$AC$10,2)</f>
        <v>construction</v>
      </c>
      <c r="G149">
        <f t="shared" ca="1" si="48"/>
        <v>5</v>
      </c>
      <c r="H149" t="str">
        <f ca="1">VLOOKUP(G149,$AD$5:$AE$9,2)</f>
        <v>other</v>
      </c>
      <c r="I149">
        <f t="shared" ca="1" si="49"/>
        <v>3</v>
      </c>
      <c r="J149">
        <f t="shared" ca="1" si="43"/>
        <v>1</v>
      </c>
      <c r="K149">
        <f t="shared" ca="1" si="50"/>
        <v>53987</v>
      </c>
      <c r="L149">
        <f t="shared" ca="1" si="51"/>
        <v>5</v>
      </c>
      <c r="M149" t="str">
        <f ca="1">VLOOKUP(L149,$AF$5:$AG$17,2)</f>
        <v>Nunavut</v>
      </c>
      <c r="N149">
        <f t="shared" ca="1" si="54"/>
        <v>215948</v>
      </c>
      <c r="O149">
        <f t="shared" ca="1" si="52"/>
        <v>193868.85640775863</v>
      </c>
      <c r="P149">
        <f t="shared" ca="1" si="55"/>
        <v>47893.289542212791</v>
      </c>
      <c r="Q149">
        <f t="shared" ca="1" si="53"/>
        <v>7094</v>
      </c>
      <c r="R149">
        <f t="shared" ca="1" si="56"/>
        <v>51650.892367551263</v>
      </c>
      <c r="S149">
        <f t="shared" ca="1" si="57"/>
        <v>1864.9214780308073</v>
      </c>
      <c r="T149">
        <f t="shared" ca="1" si="58"/>
        <v>411681.77788578946</v>
      </c>
      <c r="U149">
        <f t="shared" ca="1" si="59"/>
        <v>252613.74877530988</v>
      </c>
      <c r="V149">
        <f t="shared" ca="1" si="60"/>
        <v>159068.02911047958</v>
      </c>
      <c r="X149" s="7">
        <f ca="1">IF(Table2[[#This Row],[Gender]]="men",1,0)</f>
        <v>0</v>
      </c>
      <c r="Y149" s="1">
        <f ca="1">IF(Table2[[#This Row],[Gender]]="women",1,0)</f>
        <v>1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>
        <f ca="1">IF(Table2[[#This Row],[Field of work]]="teaching",1,0)</f>
        <v>0</v>
      </c>
      <c r="AK149" s="1">
        <f ca="1">IF(Table2[[#This Row],[Field of work]]="health",1,0)</f>
        <v>0</v>
      </c>
      <c r="AL149" s="1">
        <f ca="1">IF(Table2[[#This Row],[Field of work]]="construction",1,0)</f>
        <v>1</v>
      </c>
      <c r="AM149" s="1">
        <f ca="1">IF(Table2[[#This Row],[Field of work]]="general work",1,0)</f>
        <v>0</v>
      </c>
      <c r="AN149" s="1">
        <f ca="1">IF(Table2[[#This Row],[Field of work]]="agriculture",1,0)</f>
        <v>0</v>
      </c>
      <c r="AO149" s="1">
        <f ca="1">IF(Table2[[#This Row],[Field of work]]="IT",1,0)</f>
        <v>0</v>
      </c>
      <c r="AP149" s="1"/>
      <c r="AQ149" s="1"/>
      <c r="AR149" s="1"/>
      <c r="AS149" s="1"/>
      <c r="AT149" s="1"/>
      <c r="AU149" s="1"/>
      <c r="AV149" s="1"/>
      <c r="AW149" s="1">
        <f ca="1">Table2[[#This Row],[Cars value]]/Table2[[#This Row],[Cars]]</f>
        <v>47893.289542212791</v>
      </c>
      <c r="AX149" s="1"/>
      <c r="AY149" s="1">
        <f ca="1">IF(Table2[[#This Row],[Value of debts of a person]]&gt;$AZ$4,1,0)</f>
        <v>1</v>
      </c>
      <c r="AZ149" s="1"/>
      <c r="BA149" s="1"/>
      <c r="BB149" s="9">
        <f ca="1">O149/Table2[[#This Row],[Value of house]]</f>
        <v>0.89775712860391688</v>
      </c>
      <c r="BC149" s="1">
        <f ca="1">IF(BB149&lt;$BD$4,1,0)</f>
        <v>0</v>
      </c>
      <c r="BD149" s="1"/>
      <c r="BE149" s="10"/>
      <c r="BF149">
        <f ca="1">IF(Table2[[#This Row],[Area]]="yukon",Table2[[#This Row],[Income]],0)</f>
        <v>0</v>
      </c>
    </row>
    <row r="150" spans="2:58" x14ac:dyDescent="0.3">
      <c r="B150">
        <f t="shared" ca="1" si="44"/>
        <v>2</v>
      </c>
      <c r="C150" t="str">
        <f t="shared" ca="1" si="45"/>
        <v>women</v>
      </c>
      <c r="D150">
        <f t="shared" ca="1" si="46"/>
        <v>26</v>
      </c>
      <c r="E150">
        <f t="shared" ca="1" si="47"/>
        <v>4</v>
      </c>
      <c r="F150" t="str">
        <f ca="1">VLOOKUP(E150,$AB$5:$AC$10,2)</f>
        <v>IT</v>
      </c>
      <c r="G150">
        <f t="shared" ca="1" si="48"/>
        <v>5</v>
      </c>
      <c r="H150" t="str">
        <f ca="1">VLOOKUP(G150,$AD$5:$AE$9,2)</f>
        <v>other</v>
      </c>
      <c r="I150">
        <f t="shared" ca="1" si="49"/>
        <v>0</v>
      </c>
      <c r="J150">
        <f t="shared" ca="1" si="43"/>
        <v>2</v>
      </c>
      <c r="K150">
        <f t="shared" ca="1" si="50"/>
        <v>84733</v>
      </c>
      <c r="L150">
        <f t="shared" ca="1" si="51"/>
        <v>7</v>
      </c>
      <c r="M150" t="str">
        <f ca="1">VLOOKUP(L150,$AF$5:$AG$17,2)</f>
        <v>Manitoba</v>
      </c>
      <c r="N150">
        <f t="shared" ca="1" si="54"/>
        <v>169466</v>
      </c>
      <c r="O150">
        <f t="shared" ca="1" si="52"/>
        <v>16208.675031155841</v>
      </c>
      <c r="P150">
        <f t="shared" ca="1" si="55"/>
        <v>116360.26021424719</v>
      </c>
      <c r="Q150">
        <f t="shared" ca="1" si="53"/>
        <v>39000</v>
      </c>
      <c r="R150">
        <f t="shared" ca="1" si="56"/>
        <v>11480.118635619929</v>
      </c>
      <c r="S150">
        <f t="shared" ca="1" si="57"/>
        <v>110431.950438673</v>
      </c>
      <c r="T150">
        <f t="shared" ca="1" si="58"/>
        <v>296106.62546982884</v>
      </c>
      <c r="U150">
        <f t="shared" ca="1" si="59"/>
        <v>66688.793666775775</v>
      </c>
      <c r="V150">
        <f t="shared" ca="1" si="60"/>
        <v>229417.83180305306</v>
      </c>
      <c r="X150" s="7">
        <f ca="1">IF(Table2[[#This Row],[Gender]]="men",1,0)</f>
        <v>0</v>
      </c>
      <c r="Y150" s="1">
        <f ca="1">IF(Table2[[#This Row],[Gender]]="women",1,0)</f>
        <v>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>
        <f ca="1">IF(Table2[[#This Row],[Field of work]]="teaching",1,0)</f>
        <v>0</v>
      </c>
      <c r="AK150" s="1">
        <f ca="1">IF(Table2[[#This Row],[Field of work]]="health",1,0)</f>
        <v>0</v>
      </c>
      <c r="AL150" s="1">
        <f ca="1">IF(Table2[[#This Row],[Field of work]]="construction",1,0)</f>
        <v>0</v>
      </c>
      <c r="AM150" s="1">
        <f ca="1">IF(Table2[[#This Row],[Field of work]]="general work",1,0)</f>
        <v>0</v>
      </c>
      <c r="AN150" s="1">
        <f ca="1">IF(Table2[[#This Row],[Field of work]]="agriculture",1,0)</f>
        <v>0</v>
      </c>
      <c r="AO150" s="1">
        <f ca="1">IF(Table2[[#This Row],[Field of work]]="IT",1,0)</f>
        <v>1</v>
      </c>
      <c r="AP150" s="1"/>
      <c r="AQ150" s="1"/>
      <c r="AR150" s="1"/>
      <c r="AS150" s="1"/>
      <c r="AT150" s="1"/>
      <c r="AU150" s="1"/>
      <c r="AV150" s="1"/>
      <c r="AW150" s="1">
        <f ca="1">Table2[[#This Row],[Cars value]]/Table2[[#This Row],[Cars]]</f>
        <v>58180.130107123594</v>
      </c>
      <c r="AX150" s="1"/>
      <c r="AY150" s="1">
        <f ca="1">IF(Table2[[#This Row],[Value of debts of a person]]&gt;$AZ$4,1,0)</f>
        <v>0</v>
      </c>
      <c r="AZ150" s="1"/>
      <c r="BA150" s="1"/>
      <c r="BB150" s="9">
        <f ca="1">O150/Table2[[#This Row],[Value of house]]</f>
        <v>9.5645586909207991E-2</v>
      </c>
      <c r="BC150" s="1">
        <f ca="1">IF(BB150&lt;$BD$4,1,0)</f>
        <v>1</v>
      </c>
      <c r="BD150" s="1"/>
      <c r="BE150" s="10"/>
      <c r="BF150">
        <f ca="1">IF(Table2[[#This Row],[Area]]="yukon",Table2[[#This Row],[Income]],0)</f>
        <v>0</v>
      </c>
    </row>
    <row r="151" spans="2:58" x14ac:dyDescent="0.3">
      <c r="B151">
        <f t="shared" ca="1" si="44"/>
        <v>2</v>
      </c>
      <c r="C151" t="str">
        <f t="shared" ca="1" si="45"/>
        <v>women</v>
      </c>
      <c r="D151">
        <f t="shared" ca="1" si="46"/>
        <v>36</v>
      </c>
      <c r="E151">
        <f t="shared" ca="1" si="47"/>
        <v>6</v>
      </c>
      <c r="F151" t="str">
        <f ca="1">VLOOKUP(E151,$AB$5:$AC$10,2)</f>
        <v>agriculture</v>
      </c>
      <c r="G151">
        <f t="shared" ca="1" si="48"/>
        <v>4</v>
      </c>
      <c r="H151" t="str">
        <f ca="1">VLOOKUP(G151,$AD$5:$AE$9,2)</f>
        <v>technical</v>
      </c>
      <c r="I151">
        <f t="shared" ca="1" si="49"/>
        <v>4</v>
      </c>
      <c r="J151">
        <f t="shared" ca="1" si="43"/>
        <v>1</v>
      </c>
      <c r="K151">
        <f t="shared" ca="1" si="50"/>
        <v>84183</v>
      </c>
      <c r="L151">
        <f t="shared" ca="1" si="51"/>
        <v>7</v>
      </c>
      <c r="M151" t="str">
        <f ca="1">VLOOKUP(L151,$AF$5:$AG$17,2)</f>
        <v>Manitoba</v>
      </c>
      <c r="N151">
        <f t="shared" ca="1" si="54"/>
        <v>168366</v>
      </c>
      <c r="O151">
        <f t="shared" ca="1" si="52"/>
        <v>16424.920975290061</v>
      </c>
      <c r="P151">
        <f t="shared" ca="1" si="55"/>
        <v>33683.435033271642</v>
      </c>
      <c r="Q151">
        <f t="shared" ca="1" si="53"/>
        <v>6577</v>
      </c>
      <c r="R151">
        <f t="shared" ca="1" si="56"/>
        <v>14055.616240088339</v>
      </c>
      <c r="S151">
        <f t="shared" ca="1" si="57"/>
        <v>85728.057251945196</v>
      </c>
      <c r="T151">
        <f t="shared" ca="1" si="58"/>
        <v>270518.97822723526</v>
      </c>
      <c r="U151">
        <f t="shared" ca="1" si="59"/>
        <v>37057.537215378397</v>
      </c>
      <c r="V151">
        <f t="shared" ca="1" si="60"/>
        <v>233461.44101185686</v>
      </c>
      <c r="X151" s="7">
        <f ca="1">IF(Table2[[#This Row],[Gender]]="men",1,0)</f>
        <v>0</v>
      </c>
      <c r="Y151" s="1">
        <f ca="1">IF(Table2[[#This Row],[Gender]]="women",1,0)</f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f ca="1">IF(Table2[[#This Row],[Field of work]]="teaching",1,0)</f>
        <v>0</v>
      </c>
      <c r="AK151" s="1">
        <f ca="1">IF(Table2[[#This Row],[Field of work]]="health",1,0)</f>
        <v>0</v>
      </c>
      <c r="AL151" s="1">
        <f ca="1">IF(Table2[[#This Row],[Field of work]]="construction",1,0)</f>
        <v>0</v>
      </c>
      <c r="AM151" s="1">
        <f ca="1">IF(Table2[[#This Row],[Field of work]]="general work",1,0)</f>
        <v>0</v>
      </c>
      <c r="AN151" s="1">
        <f ca="1">IF(Table2[[#This Row],[Field of work]]="agriculture",1,0)</f>
        <v>1</v>
      </c>
      <c r="AO151" s="1">
        <f ca="1">IF(Table2[[#This Row],[Field of work]]="IT",1,0)</f>
        <v>0</v>
      </c>
      <c r="AP151" s="1"/>
      <c r="AQ151" s="1"/>
      <c r="AR151" s="1"/>
      <c r="AS151" s="1"/>
      <c r="AT151" s="1"/>
      <c r="AU151" s="1"/>
      <c r="AV151" s="1"/>
      <c r="AW151" s="1">
        <f ca="1">Table2[[#This Row],[Cars value]]/Table2[[#This Row],[Cars]]</f>
        <v>33683.435033271642</v>
      </c>
      <c r="AX151" s="1"/>
      <c r="AY151" s="1">
        <f ca="1">IF(Table2[[#This Row],[Value of debts of a person]]&gt;$AZ$4,1,0)</f>
        <v>0</v>
      </c>
      <c r="AZ151" s="1"/>
      <c r="BA151" s="1"/>
      <c r="BB151" s="9">
        <f ca="1">O151/Table2[[#This Row],[Value of house]]</f>
        <v>9.7554856534514456E-2</v>
      </c>
      <c r="BC151" s="1">
        <f ca="1">IF(BB151&lt;$BD$4,1,0)</f>
        <v>1</v>
      </c>
      <c r="BD151" s="1"/>
      <c r="BE151" s="10"/>
      <c r="BF151">
        <f ca="1">IF(Table2[[#This Row],[Area]]="yukon",Table2[[#This Row],[Income]],0)</f>
        <v>0</v>
      </c>
    </row>
    <row r="152" spans="2:58" x14ac:dyDescent="0.3">
      <c r="B152">
        <f t="shared" ca="1" si="44"/>
        <v>2</v>
      </c>
      <c r="C152" t="str">
        <f t="shared" ca="1" si="45"/>
        <v>women</v>
      </c>
      <c r="D152">
        <f t="shared" ca="1" si="46"/>
        <v>44</v>
      </c>
      <c r="E152">
        <f t="shared" ca="1" si="47"/>
        <v>5</v>
      </c>
      <c r="F152" t="str">
        <f ca="1">VLOOKUP(E152,$AB$5:$AC$10,2)</f>
        <v>general work</v>
      </c>
      <c r="G152">
        <f t="shared" ca="1" si="48"/>
        <v>2</v>
      </c>
      <c r="H152" t="str">
        <f ca="1">VLOOKUP(G152,$AD$5:$AE$9,2)</f>
        <v>college</v>
      </c>
      <c r="I152">
        <f t="shared" ca="1" si="49"/>
        <v>1</v>
      </c>
      <c r="J152">
        <f t="shared" ca="1" si="43"/>
        <v>2</v>
      </c>
      <c r="K152">
        <f t="shared" ca="1" si="50"/>
        <v>79237</v>
      </c>
      <c r="L152">
        <f t="shared" ca="1" si="51"/>
        <v>10</v>
      </c>
      <c r="M152" t="str">
        <f ca="1">VLOOKUP(L152,$AF$5:$AG$17,2)</f>
        <v>Newfounland</v>
      </c>
      <c r="N152">
        <f t="shared" ca="1" si="54"/>
        <v>475422</v>
      </c>
      <c r="O152">
        <f t="shared" ca="1" si="52"/>
        <v>371399.17041563609</v>
      </c>
      <c r="P152">
        <f t="shared" ca="1" si="55"/>
        <v>102876.73232686763</v>
      </c>
      <c r="Q152">
        <f t="shared" ca="1" si="53"/>
        <v>78811</v>
      </c>
      <c r="R152">
        <f t="shared" ca="1" si="56"/>
        <v>38144.783066508273</v>
      </c>
      <c r="S152">
        <f t="shared" ca="1" si="57"/>
        <v>7267.9989908653897</v>
      </c>
      <c r="T152">
        <f t="shared" ca="1" si="58"/>
        <v>854089.16940650158</v>
      </c>
      <c r="U152">
        <f t="shared" ca="1" si="59"/>
        <v>488354.9534821444</v>
      </c>
      <c r="V152">
        <f t="shared" ca="1" si="60"/>
        <v>365734.21592435718</v>
      </c>
      <c r="X152" s="7">
        <f ca="1">IF(Table2[[#This Row],[Gender]]="men",1,0)</f>
        <v>0</v>
      </c>
      <c r="Y152" s="1">
        <f ca="1">IF(Table2[[#This Row],[Gender]]="women",1,0)</f>
        <v>1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>
        <f ca="1">IF(Table2[[#This Row],[Field of work]]="teaching",1,0)</f>
        <v>0</v>
      </c>
      <c r="AK152" s="1">
        <f ca="1">IF(Table2[[#This Row],[Field of work]]="health",1,0)</f>
        <v>0</v>
      </c>
      <c r="AL152" s="1">
        <f ca="1">IF(Table2[[#This Row],[Field of work]]="construction",1,0)</f>
        <v>0</v>
      </c>
      <c r="AM152" s="1">
        <f ca="1">IF(Table2[[#This Row],[Field of work]]="general work",1,0)</f>
        <v>1</v>
      </c>
      <c r="AN152" s="1">
        <f ca="1">IF(Table2[[#This Row],[Field of work]]="agriculture",1,0)</f>
        <v>0</v>
      </c>
      <c r="AO152" s="1">
        <f ca="1">IF(Table2[[#This Row],[Field of work]]="IT",1,0)</f>
        <v>0</v>
      </c>
      <c r="AP152" s="1"/>
      <c r="AQ152" s="1"/>
      <c r="AR152" s="1"/>
      <c r="AS152" s="1"/>
      <c r="AT152" s="1"/>
      <c r="AU152" s="1"/>
      <c r="AV152" s="1"/>
      <c r="AW152" s="1">
        <f ca="1">Table2[[#This Row],[Cars value]]/Table2[[#This Row],[Cars]]</f>
        <v>51438.366163433813</v>
      </c>
      <c r="AX152" s="1"/>
      <c r="AY152" s="1">
        <f ca="1">IF(Table2[[#This Row],[Value of debts of a person]]&gt;$AZ$4,1,0)</f>
        <v>1</v>
      </c>
      <c r="AZ152" s="1"/>
      <c r="BA152" s="1"/>
      <c r="BB152" s="9">
        <f ca="1">O152/Table2[[#This Row],[Value of house]]</f>
        <v>0.78119895674923767</v>
      </c>
      <c r="BC152" s="1">
        <f ca="1">IF(BB152&lt;$BD$4,1,0)</f>
        <v>0</v>
      </c>
      <c r="BD152" s="1"/>
      <c r="BE152" s="10"/>
      <c r="BF152">
        <f ca="1">IF(Table2[[#This Row],[Area]]="yukon",Table2[[#This Row],[Income]],0)</f>
        <v>0</v>
      </c>
    </row>
    <row r="153" spans="2:58" x14ac:dyDescent="0.3">
      <c r="B153">
        <f t="shared" ca="1" si="44"/>
        <v>2</v>
      </c>
      <c r="C153" t="str">
        <f t="shared" ca="1" si="45"/>
        <v>women</v>
      </c>
      <c r="D153">
        <f t="shared" ca="1" si="46"/>
        <v>43</v>
      </c>
      <c r="E153">
        <f t="shared" ca="1" si="47"/>
        <v>6</v>
      </c>
      <c r="F153" t="str">
        <f ca="1">VLOOKUP(E153,$AB$5:$AC$10,2)</f>
        <v>agriculture</v>
      </c>
      <c r="G153">
        <f t="shared" ca="1" si="48"/>
        <v>1</v>
      </c>
      <c r="H153" t="str">
        <f ca="1">VLOOKUP(G153,$AD$5:$AE$9,2)</f>
        <v>High School</v>
      </c>
      <c r="I153">
        <f t="shared" ca="1" si="49"/>
        <v>4</v>
      </c>
      <c r="J153">
        <f t="shared" ca="1" si="43"/>
        <v>1</v>
      </c>
      <c r="K153">
        <f t="shared" ca="1" si="50"/>
        <v>73289</v>
      </c>
      <c r="L153">
        <f t="shared" ca="1" si="51"/>
        <v>2</v>
      </c>
      <c r="M153" t="str">
        <f ca="1">VLOOKUP(L153,$AF$5:$AG$17,2)</f>
        <v>BC</v>
      </c>
      <c r="N153">
        <f t="shared" ca="1" si="54"/>
        <v>439734</v>
      </c>
      <c r="O153">
        <f t="shared" ca="1" si="52"/>
        <v>185771.5068230835</v>
      </c>
      <c r="P153">
        <f t="shared" ca="1" si="55"/>
        <v>59967.642158005561</v>
      </c>
      <c r="Q153">
        <f t="shared" ca="1" si="53"/>
        <v>34577</v>
      </c>
      <c r="R153">
        <f t="shared" ca="1" si="56"/>
        <v>12556.860693751041</v>
      </c>
      <c r="S153">
        <f t="shared" ca="1" si="57"/>
        <v>2000.8172183602514</v>
      </c>
      <c r="T153">
        <f t="shared" ca="1" si="58"/>
        <v>627506.32404144376</v>
      </c>
      <c r="U153">
        <f t="shared" ca="1" si="59"/>
        <v>232905.36751683455</v>
      </c>
      <c r="V153">
        <f t="shared" ca="1" si="60"/>
        <v>394600.95652460924</v>
      </c>
      <c r="X153" s="7">
        <f ca="1">IF(Table2[[#This Row],[Gender]]="men",1,0)</f>
        <v>0</v>
      </c>
      <c r="Y153" s="1">
        <f ca="1">IF(Table2[[#This Row],[Gender]]="women",1,0)</f>
        <v>1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>
        <f ca="1">IF(Table2[[#This Row],[Field of work]]="teaching",1,0)</f>
        <v>0</v>
      </c>
      <c r="AK153" s="1">
        <f ca="1">IF(Table2[[#This Row],[Field of work]]="health",1,0)</f>
        <v>0</v>
      </c>
      <c r="AL153" s="1">
        <f ca="1">IF(Table2[[#This Row],[Field of work]]="construction",1,0)</f>
        <v>0</v>
      </c>
      <c r="AM153" s="1">
        <f ca="1">IF(Table2[[#This Row],[Field of work]]="general work",1,0)</f>
        <v>0</v>
      </c>
      <c r="AN153" s="1">
        <f ca="1">IF(Table2[[#This Row],[Field of work]]="agriculture",1,0)</f>
        <v>1</v>
      </c>
      <c r="AO153" s="1">
        <f ca="1">IF(Table2[[#This Row],[Field of work]]="IT",1,0)</f>
        <v>0</v>
      </c>
      <c r="AP153" s="1"/>
      <c r="AQ153" s="1"/>
      <c r="AR153" s="1"/>
      <c r="AS153" s="1"/>
      <c r="AT153" s="1"/>
      <c r="AU153" s="1"/>
      <c r="AV153" s="1"/>
      <c r="AW153" s="1">
        <f ca="1">Table2[[#This Row],[Cars value]]/Table2[[#This Row],[Cars]]</f>
        <v>59967.642158005561</v>
      </c>
      <c r="AX153" s="1"/>
      <c r="AY153" s="1">
        <f ca="1">IF(Table2[[#This Row],[Value of debts of a person]]&gt;$AZ$4,1,0)</f>
        <v>1</v>
      </c>
      <c r="AZ153" s="1"/>
      <c r="BA153" s="1"/>
      <c r="BB153" s="9">
        <f ca="1">O153/Table2[[#This Row],[Value of house]]</f>
        <v>0.42246336836151743</v>
      </c>
      <c r="BC153" s="1">
        <f ca="1">IF(BB153&lt;$BD$4,1,0)</f>
        <v>0</v>
      </c>
      <c r="BD153" s="1"/>
      <c r="BE153" s="10"/>
      <c r="BF153">
        <f ca="1">IF(Table2[[#This Row],[Area]]="yukon",Table2[[#This Row],[Income]],0)</f>
        <v>0</v>
      </c>
    </row>
    <row r="154" spans="2:58" x14ac:dyDescent="0.3">
      <c r="B154">
        <f t="shared" ca="1" si="44"/>
        <v>1</v>
      </c>
      <c r="C154" t="str">
        <f t="shared" ca="1" si="45"/>
        <v>men</v>
      </c>
      <c r="D154">
        <f t="shared" ca="1" si="46"/>
        <v>35</v>
      </c>
      <c r="E154">
        <f t="shared" ca="1" si="47"/>
        <v>5</v>
      </c>
      <c r="F154" t="str">
        <f ca="1">VLOOKUP(E154,$AB$5:$AC$10,2)</f>
        <v>general work</v>
      </c>
      <c r="G154">
        <f t="shared" ca="1" si="48"/>
        <v>1</v>
      </c>
      <c r="H154" t="str">
        <f ca="1">VLOOKUP(G154,$AD$5:$AE$9,2)</f>
        <v>High School</v>
      </c>
      <c r="I154">
        <f t="shared" ca="1" si="49"/>
        <v>4</v>
      </c>
      <c r="J154">
        <f t="shared" ca="1" si="43"/>
        <v>2</v>
      </c>
      <c r="K154">
        <f t="shared" ca="1" si="50"/>
        <v>60090</v>
      </c>
      <c r="L154">
        <f t="shared" ca="1" si="51"/>
        <v>7</v>
      </c>
      <c r="M154" t="str">
        <f ca="1">VLOOKUP(L154,$AF$5:$AG$17,2)</f>
        <v>Manitoba</v>
      </c>
      <c r="N154">
        <f t="shared" ca="1" si="54"/>
        <v>360540</v>
      </c>
      <c r="O154">
        <f t="shared" ca="1" si="52"/>
        <v>67022.821256969648</v>
      </c>
      <c r="P154">
        <f t="shared" ca="1" si="55"/>
        <v>56123.03992966222</v>
      </c>
      <c r="Q154">
        <f t="shared" ca="1" si="53"/>
        <v>21803</v>
      </c>
      <c r="R154">
        <f t="shared" ca="1" si="56"/>
        <v>3528.451016133773</v>
      </c>
      <c r="S154">
        <f t="shared" ca="1" si="57"/>
        <v>50260.565926589217</v>
      </c>
      <c r="T154">
        <f t="shared" ca="1" si="58"/>
        <v>477823.38718355889</v>
      </c>
      <c r="U154">
        <f t="shared" ca="1" si="59"/>
        <v>92354.272273103416</v>
      </c>
      <c r="V154">
        <f t="shared" ca="1" si="60"/>
        <v>385469.11491045548</v>
      </c>
      <c r="X154" s="7">
        <f ca="1">IF(Table2[[#This Row],[Gender]]="men",1,0)</f>
        <v>1</v>
      </c>
      <c r="Y154" s="1">
        <f ca="1">IF(Table2[[#This Row],[Gender]]="women",1,0)</f>
        <v>0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>
        <f ca="1">IF(Table2[[#This Row],[Field of work]]="teaching",1,0)</f>
        <v>0</v>
      </c>
      <c r="AK154" s="1">
        <f ca="1">IF(Table2[[#This Row],[Field of work]]="health",1,0)</f>
        <v>0</v>
      </c>
      <c r="AL154" s="1">
        <f ca="1">IF(Table2[[#This Row],[Field of work]]="construction",1,0)</f>
        <v>0</v>
      </c>
      <c r="AM154" s="1">
        <f ca="1">IF(Table2[[#This Row],[Field of work]]="general work",1,0)</f>
        <v>1</v>
      </c>
      <c r="AN154" s="1">
        <f ca="1">IF(Table2[[#This Row],[Field of work]]="agriculture",1,0)</f>
        <v>0</v>
      </c>
      <c r="AO154" s="1">
        <f ca="1">IF(Table2[[#This Row],[Field of work]]="IT",1,0)</f>
        <v>0</v>
      </c>
      <c r="AP154" s="1"/>
      <c r="AQ154" s="1"/>
      <c r="AR154" s="1"/>
      <c r="AS154" s="1"/>
      <c r="AT154" s="1"/>
      <c r="AU154" s="1"/>
      <c r="AV154" s="1"/>
      <c r="AW154" s="1">
        <f ca="1">Table2[[#This Row],[Cars value]]/Table2[[#This Row],[Cars]]</f>
        <v>28061.51996483111</v>
      </c>
      <c r="AX154" s="1"/>
      <c r="AY154" s="1">
        <f ca="1">IF(Table2[[#This Row],[Value of debts of a person]]&gt;$AZ$4,1,0)</f>
        <v>0</v>
      </c>
      <c r="AZ154" s="1"/>
      <c r="BA154" s="1"/>
      <c r="BB154" s="9">
        <f ca="1">O154/Table2[[#This Row],[Value of house]]</f>
        <v>0.18589566000157998</v>
      </c>
      <c r="BC154" s="1">
        <f ca="1">IF(BB154&lt;$BD$4,1,0)</f>
        <v>1</v>
      </c>
      <c r="BD154" s="1"/>
      <c r="BE154" s="10"/>
      <c r="BF154">
        <f ca="1">IF(Table2[[#This Row],[Area]]="yukon",Table2[[#This Row],[Income]],0)</f>
        <v>0</v>
      </c>
    </row>
    <row r="155" spans="2:58" x14ac:dyDescent="0.3">
      <c r="B155">
        <f t="shared" ca="1" si="44"/>
        <v>1</v>
      </c>
      <c r="C155" t="str">
        <f t="shared" ca="1" si="45"/>
        <v>men</v>
      </c>
      <c r="D155">
        <f t="shared" ca="1" si="46"/>
        <v>41</v>
      </c>
      <c r="E155">
        <f t="shared" ca="1" si="47"/>
        <v>4</v>
      </c>
      <c r="F155" t="str">
        <f ca="1">VLOOKUP(E155,$AB$5:$AC$10,2)</f>
        <v>IT</v>
      </c>
      <c r="G155">
        <f t="shared" ca="1" si="48"/>
        <v>2</v>
      </c>
      <c r="H155" t="str">
        <f ca="1">VLOOKUP(G155,$AD$5:$AE$9,2)</f>
        <v>college</v>
      </c>
      <c r="I155">
        <f t="shared" ca="1" si="49"/>
        <v>1</v>
      </c>
      <c r="J155">
        <f t="shared" ca="1" si="43"/>
        <v>1</v>
      </c>
      <c r="K155">
        <f t="shared" ca="1" si="50"/>
        <v>79256</v>
      </c>
      <c r="L155">
        <f t="shared" ca="1" si="51"/>
        <v>2</v>
      </c>
      <c r="M155" t="str">
        <f ca="1">VLOOKUP(L155,$AF$5:$AG$17,2)</f>
        <v>BC</v>
      </c>
      <c r="N155">
        <f t="shared" ca="1" si="54"/>
        <v>79256</v>
      </c>
      <c r="O155">
        <f t="shared" ca="1" si="52"/>
        <v>33058.886501750239</v>
      </c>
      <c r="P155">
        <f t="shared" ca="1" si="55"/>
        <v>37664.062597702454</v>
      </c>
      <c r="Q155">
        <f t="shared" ca="1" si="53"/>
        <v>22306</v>
      </c>
      <c r="R155">
        <f t="shared" ca="1" si="56"/>
        <v>45798.680596394428</v>
      </c>
      <c r="S155">
        <f t="shared" ca="1" si="57"/>
        <v>105634.59456418258</v>
      </c>
      <c r="T155">
        <f t="shared" ca="1" si="58"/>
        <v>217949.48106593284</v>
      </c>
      <c r="U155">
        <f t="shared" ca="1" si="59"/>
        <v>101163.56709814467</v>
      </c>
      <c r="V155">
        <f t="shared" ca="1" si="60"/>
        <v>116785.91396778816</v>
      </c>
      <c r="X155" s="7">
        <f ca="1">IF(Table2[[#This Row],[Gender]]="men",1,0)</f>
        <v>1</v>
      </c>
      <c r="Y155" s="1">
        <f ca="1">IF(Table2[[#This Row],[Gender]]="women",1,0)</f>
        <v>0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>
        <f ca="1">IF(Table2[[#This Row],[Field of work]]="teaching",1,0)</f>
        <v>0</v>
      </c>
      <c r="AK155" s="1">
        <f ca="1">IF(Table2[[#This Row],[Field of work]]="health",1,0)</f>
        <v>0</v>
      </c>
      <c r="AL155" s="1">
        <f ca="1">IF(Table2[[#This Row],[Field of work]]="construction",1,0)</f>
        <v>0</v>
      </c>
      <c r="AM155" s="1">
        <f ca="1">IF(Table2[[#This Row],[Field of work]]="general work",1,0)</f>
        <v>0</v>
      </c>
      <c r="AN155" s="1">
        <f ca="1">IF(Table2[[#This Row],[Field of work]]="agriculture",1,0)</f>
        <v>0</v>
      </c>
      <c r="AO155" s="1">
        <f ca="1">IF(Table2[[#This Row],[Field of work]]="IT",1,0)</f>
        <v>1</v>
      </c>
      <c r="AP155" s="1"/>
      <c r="AQ155" s="1"/>
      <c r="AR155" s="1"/>
      <c r="AS155" s="1"/>
      <c r="AT155" s="1"/>
      <c r="AU155" s="1"/>
      <c r="AV155" s="1"/>
      <c r="AW155" s="1">
        <f ca="1">Table2[[#This Row],[Cars value]]/Table2[[#This Row],[Cars]]</f>
        <v>37664.062597702454</v>
      </c>
      <c r="AX155" s="1"/>
      <c r="AY155" s="1">
        <f ca="1">IF(Table2[[#This Row],[Value of debts of a person]]&gt;$AZ$4,1,0)</f>
        <v>1</v>
      </c>
      <c r="AZ155" s="1"/>
      <c r="BA155" s="1"/>
      <c r="BB155" s="9">
        <f ca="1">O155/Table2[[#This Row],[Value of house]]</f>
        <v>0.41711525312594933</v>
      </c>
      <c r="BC155" s="1">
        <f ca="1">IF(BB155&lt;$BD$4,1,0)</f>
        <v>0</v>
      </c>
      <c r="BD155" s="1"/>
      <c r="BE155" s="10"/>
      <c r="BF155">
        <f ca="1">IF(Table2[[#This Row],[Area]]="yukon",Table2[[#This Row],[Income]],0)</f>
        <v>0</v>
      </c>
    </row>
    <row r="156" spans="2:58" x14ac:dyDescent="0.3">
      <c r="B156">
        <f t="shared" ca="1" si="44"/>
        <v>1</v>
      </c>
      <c r="C156" t="str">
        <f t="shared" ca="1" si="45"/>
        <v>men</v>
      </c>
      <c r="D156">
        <f t="shared" ca="1" si="46"/>
        <v>33</v>
      </c>
      <c r="E156">
        <f t="shared" ca="1" si="47"/>
        <v>4</v>
      </c>
      <c r="F156" t="str">
        <f ca="1">VLOOKUP(E156,$AB$5:$AC$10,2)</f>
        <v>IT</v>
      </c>
      <c r="G156">
        <f t="shared" ca="1" si="48"/>
        <v>2</v>
      </c>
      <c r="H156" t="str">
        <f ca="1">VLOOKUP(G156,$AD$5:$AE$9,2)</f>
        <v>college</v>
      </c>
      <c r="I156">
        <f t="shared" ca="1" si="49"/>
        <v>4</v>
      </c>
      <c r="J156">
        <f t="shared" ca="1" si="43"/>
        <v>2</v>
      </c>
      <c r="K156">
        <f t="shared" ca="1" si="50"/>
        <v>68882</v>
      </c>
      <c r="L156">
        <f t="shared" ca="1" si="51"/>
        <v>3</v>
      </c>
      <c r="M156" t="str">
        <f ca="1">VLOOKUP(L156,$AF$5:$AG$17,2)</f>
        <v>Northwest Tef</v>
      </c>
      <c r="N156">
        <f t="shared" ca="1" si="54"/>
        <v>206646</v>
      </c>
      <c r="O156">
        <f t="shared" ca="1" si="52"/>
        <v>25592.365154762439</v>
      </c>
      <c r="P156">
        <f t="shared" ca="1" si="55"/>
        <v>41266.615133627616</v>
      </c>
      <c r="Q156">
        <f t="shared" ca="1" si="53"/>
        <v>16637</v>
      </c>
      <c r="R156">
        <f t="shared" ca="1" si="56"/>
        <v>50303.401934544185</v>
      </c>
      <c r="S156">
        <f t="shared" ca="1" si="57"/>
        <v>44537.094164923794</v>
      </c>
      <c r="T156">
        <f t="shared" ca="1" si="58"/>
        <v>276775.45931968623</v>
      </c>
      <c r="U156">
        <f t="shared" ca="1" si="59"/>
        <v>92532.767089306624</v>
      </c>
      <c r="V156">
        <f t="shared" ca="1" si="60"/>
        <v>184242.69223037962</v>
      </c>
      <c r="X156" s="7">
        <f ca="1">IF(Table2[[#This Row],[Gender]]="men",1,0)</f>
        <v>1</v>
      </c>
      <c r="Y156" s="1">
        <f ca="1">IF(Table2[[#This Row],[Gender]]="women",1,0)</f>
        <v>0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>
        <f ca="1">IF(Table2[[#This Row],[Field of work]]="teaching",1,0)</f>
        <v>0</v>
      </c>
      <c r="AK156" s="1">
        <f ca="1">IF(Table2[[#This Row],[Field of work]]="health",1,0)</f>
        <v>0</v>
      </c>
      <c r="AL156" s="1">
        <f ca="1">IF(Table2[[#This Row],[Field of work]]="construction",1,0)</f>
        <v>0</v>
      </c>
      <c r="AM156" s="1">
        <f ca="1">IF(Table2[[#This Row],[Field of work]]="general work",1,0)</f>
        <v>0</v>
      </c>
      <c r="AN156" s="1">
        <f ca="1">IF(Table2[[#This Row],[Field of work]]="agriculture",1,0)</f>
        <v>0</v>
      </c>
      <c r="AO156" s="1">
        <f ca="1">IF(Table2[[#This Row],[Field of work]]="IT",1,0)</f>
        <v>1</v>
      </c>
      <c r="AP156" s="1"/>
      <c r="AQ156" s="1"/>
      <c r="AR156" s="1"/>
      <c r="AS156" s="1"/>
      <c r="AT156" s="1"/>
      <c r="AU156" s="1"/>
      <c r="AV156" s="1"/>
      <c r="AW156" s="1">
        <f ca="1">Table2[[#This Row],[Cars value]]/Table2[[#This Row],[Cars]]</f>
        <v>20633.307566813808</v>
      </c>
      <c r="AX156" s="1"/>
      <c r="AY156" s="1">
        <f ca="1">IF(Table2[[#This Row],[Value of debts of a person]]&gt;$AZ$4,1,0)</f>
        <v>0</v>
      </c>
      <c r="AZ156" s="1"/>
      <c r="BA156" s="1"/>
      <c r="BB156" s="9">
        <f ca="1">O156/Table2[[#This Row],[Value of house]]</f>
        <v>0.12384640958335724</v>
      </c>
      <c r="BC156" s="1">
        <f ca="1">IF(BB156&lt;$BD$4,1,0)</f>
        <v>1</v>
      </c>
      <c r="BD156" s="1"/>
      <c r="BE156" s="10"/>
      <c r="BF156">
        <f ca="1">IF(Table2[[#This Row],[Area]]="yukon",Table2[[#This Row],[Income]],0)</f>
        <v>0</v>
      </c>
    </row>
    <row r="157" spans="2:58" x14ac:dyDescent="0.3">
      <c r="B157">
        <f t="shared" ca="1" si="44"/>
        <v>2</v>
      </c>
      <c r="C157" t="str">
        <f t="shared" ca="1" si="45"/>
        <v>women</v>
      </c>
      <c r="D157">
        <f t="shared" ca="1" si="46"/>
        <v>40</v>
      </c>
      <c r="E157">
        <f t="shared" ca="1" si="47"/>
        <v>5</v>
      </c>
      <c r="F157" t="str">
        <f ca="1">VLOOKUP(E157,$AB$5:$AC$10,2)</f>
        <v>general work</v>
      </c>
      <c r="G157">
        <f t="shared" ca="1" si="48"/>
        <v>1</v>
      </c>
      <c r="H157" t="str">
        <f ca="1">VLOOKUP(G157,$AD$5:$AE$9,2)</f>
        <v>High School</v>
      </c>
      <c r="I157">
        <f t="shared" ca="1" si="49"/>
        <v>3</v>
      </c>
      <c r="J157">
        <f t="shared" ca="1" si="43"/>
        <v>1</v>
      </c>
      <c r="K157">
        <f t="shared" ca="1" si="50"/>
        <v>25166</v>
      </c>
      <c r="L157">
        <f t="shared" ca="1" si="51"/>
        <v>11</v>
      </c>
      <c r="M157" t="str">
        <f ca="1">VLOOKUP(L157,$AF$5:$AG$17,2)</f>
        <v>New truncwick</v>
      </c>
      <c r="N157">
        <f t="shared" ca="1" si="54"/>
        <v>100664</v>
      </c>
      <c r="O157">
        <f t="shared" ca="1" si="52"/>
        <v>16924.693443372435</v>
      </c>
      <c r="P157">
        <f t="shared" ca="1" si="55"/>
        <v>16605.032708183422</v>
      </c>
      <c r="Q157">
        <f t="shared" ca="1" si="53"/>
        <v>16194</v>
      </c>
      <c r="R157">
        <f t="shared" ca="1" si="56"/>
        <v>8423.3843376696896</v>
      </c>
      <c r="S157">
        <f t="shared" ca="1" si="57"/>
        <v>22640.13521864912</v>
      </c>
      <c r="T157">
        <f t="shared" ca="1" si="58"/>
        <v>140228.82866202155</v>
      </c>
      <c r="U157">
        <f t="shared" ca="1" si="59"/>
        <v>41542.077781042128</v>
      </c>
      <c r="V157">
        <f t="shared" ca="1" si="60"/>
        <v>98686.750880979424</v>
      </c>
      <c r="X157" s="7">
        <f ca="1">IF(Table2[[#This Row],[Gender]]="men",1,0)</f>
        <v>0</v>
      </c>
      <c r="Y157" s="1">
        <f ca="1">IF(Table2[[#This Row],[Gender]]="women",1,0)</f>
        <v>1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>
        <f ca="1">IF(Table2[[#This Row],[Field of work]]="teaching",1,0)</f>
        <v>0</v>
      </c>
      <c r="AK157" s="1">
        <f ca="1">IF(Table2[[#This Row],[Field of work]]="health",1,0)</f>
        <v>0</v>
      </c>
      <c r="AL157" s="1">
        <f ca="1">IF(Table2[[#This Row],[Field of work]]="construction",1,0)</f>
        <v>0</v>
      </c>
      <c r="AM157" s="1">
        <f ca="1">IF(Table2[[#This Row],[Field of work]]="general work",1,0)</f>
        <v>1</v>
      </c>
      <c r="AN157" s="1">
        <f ca="1">IF(Table2[[#This Row],[Field of work]]="agriculture",1,0)</f>
        <v>0</v>
      </c>
      <c r="AO157" s="1">
        <f ca="1">IF(Table2[[#This Row],[Field of work]]="IT",1,0)</f>
        <v>0</v>
      </c>
      <c r="AP157" s="1"/>
      <c r="AQ157" s="1"/>
      <c r="AR157" s="1"/>
      <c r="AS157" s="1"/>
      <c r="AT157" s="1"/>
      <c r="AU157" s="1"/>
      <c r="AV157" s="1"/>
      <c r="AW157" s="1">
        <f ca="1">Table2[[#This Row],[Cars value]]/Table2[[#This Row],[Cars]]</f>
        <v>16605.032708183422</v>
      </c>
      <c r="AX157" s="1"/>
      <c r="AY157" s="1">
        <f ca="1">IF(Table2[[#This Row],[Value of debts of a person]]&gt;$AZ$4,1,0)</f>
        <v>0</v>
      </c>
      <c r="AZ157" s="1"/>
      <c r="BA157" s="1"/>
      <c r="BB157" s="9">
        <f ca="1">O157/Table2[[#This Row],[Value of house]]</f>
        <v>0.16813054759767579</v>
      </c>
      <c r="BC157" s="1">
        <f ca="1">IF(BB157&lt;$BD$4,1,0)</f>
        <v>1</v>
      </c>
      <c r="BD157" s="1"/>
      <c r="BE157" s="10"/>
      <c r="BF157">
        <f ca="1">IF(Table2[[#This Row],[Area]]="yukon",Table2[[#This Row],[Income]],0)</f>
        <v>0</v>
      </c>
    </row>
    <row r="158" spans="2:58" x14ac:dyDescent="0.3">
      <c r="B158">
        <f t="shared" ca="1" si="44"/>
        <v>1</v>
      </c>
      <c r="C158" t="str">
        <f t="shared" ca="1" si="45"/>
        <v>men</v>
      </c>
      <c r="D158">
        <f t="shared" ca="1" si="46"/>
        <v>27</v>
      </c>
      <c r="E158">
        <f t="shared" ca="1" si="47"/>
        <v>2</v>
      </c>
      <c r="F158" t="str">
        <f ca="1">VLOOKUP(E158,$AB$5:$AC$10,2)</f>
        <v>construction</v>
      </c>
      <c r="G158">
        <f t="shared" ca="1" si="48"/>
        <v>6</v>
      </c>
      <c r="H158" t="str">
        <f ca="1">VLOOKUP(G158,$AD$5:$AE$9,2)</f>
        <v>other</v>
      </c>
      <c r="I158">
        <f t="shared" ca="1" si="49"/>
        <v>1</v>
      </c>
      <c r="J158">
        <f t="shared" ca="1" si="43"/>
        <v>2</v>
      </c>
      <c r="K158">
        <f t="shared" ca="1" si="50"/>
        <v>35026</v>
      </c>
      <c r="L158">
        <f t="shared" ca="1" si="51"/>
        <v>12</v>
      </c>
      <c r="M158" t="str">
        <f ca="1">VLOOKUP(L158,$AF$5:$AG$17,2)</f>
        <v>Nova scotia</v>
      </c>
      <c r="N158">
        <f t="shared" ca="1" si="54"/>
        <v>140104</v>
      </c>
      <c r="O158">
        <f t="shared" ca="1" si="52"/>
        <v>28034.113611898927</v>
      </c>
      <c r="P158">
        <f t="shared" ca="1" si="55"/>
        <v>18109.970017940024</v>
      </c>
      <c r="Q158">
        <f t="shared" ca="1" si="53"/>
        <v>3145</v>
      </c>
      <c r="R158">
        <f t="shared" ca="1" si="56"/>
        <v>9073.2454720557998</v>
      </c>
      <c r="S158">
        <f t="shared" ca="1" si="57"/>
        <v>7577.0946185012199</v>
      </c>
      <c r="T158">
        <f t="shared" ca="1" si="58"/>
        <v>175715.20823040017</v>
      </c>
      <c r="U158">
        <f t="shared" ca="1" si="59"/>
        <v>40252.359083954725</v>
      </c>
      <c r="V158">
        <f t="shared" ca="1" si="60"/>
        <v>135462.84914644546</v>
      </c>
      <c r="X158" s="7">
        <f ca="1">IF(Table2[[#This Row],[Gender]]="men",1,0)</f>
        <v>1</v>
      </c>
      <c r="Y158" s="1">
        <f ca="1">IF(Table2[[#This Row],[Gender]]="women",1,0)</f>
        <v>0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>
        <f ca="1">IF(Table2[[#This Row],[Field of work]]="teaching",1,0)</f>
        <v>0</v>
      </c>
      <c r="AK158" s="1">
        <f ca="1">IF(Table2[[#This Row],[Field of work]]="health",1,0)</f>
        <v>0</v>
      </c>
      <c r="AL158" s="1">
        <f ca="1">IF(Table2[[#This Row],[Field of work]]="construction",1,0)</f>
        <v>1</v>
      </c>
      <c r="AM158" s="1">
        <f ca="1">IF(Table2[[#This Row],[Field of work]]="general work",1,0)</f>
        <v>0</v>
      </c>
      <c r="AN158" s="1">
        <f ca="1">IF(Table2[[#This Row],[Field of work]]="agriculture",1,0)</f>
        <v>0</v>
      </c>
      <c r="AO158" s="1">
        <f ca="1">IF(Table2[[#This Row],[Field of work]]="IT",1,0)</f>
        <v>0</v>
      </c>
      <c r="AP158" s="1"/>
      <c r="AQ158" s="1"/>
      <c r="AR158" s="1"/>
      <c r="AS158" s="1"/>
      <c r="AT158" s="1"/>
      <c r="AU158" s="1"/>
      <c r="AV158" s="1"/>
      <c r="AW158" s="1">
        <f ca="1">Table2[[#This Row],[Cars value]]/Table2[[#This Row],[Cars]]</f>
        <v>9054.9850089700121</v>
      </c>
      <c r="AX158" s="1"/>
      <c r="AY158" s="1">
        <f ca="1">IF(Table2[[#This Row],[Value of debts of a person]]&gt;$AZ$4,1,0)</f>
        <v>0</v>
      </c>
      <c r="AZ158" s="1"/>
      <c r="BA158" s="1"/>
      <c r="BB158" s="9">
        <f ca="1">O158/Table2[[#This Row],[Value of house]]</f>
        <v>0.2000950266366337</v>
      </c>
      <c r="BC158" s="1">
        <f ca="1">IF(BB158&lt;$BD$4,1,0)</f>
        <v>1</v>
      </c>
      <c r="BD158" s="1"/>
      <c r="BE158" s="10"/>
      <c r="BF158">
        <f ca="1">IF(Table2[[#This Row],[Area]]="yukon",Table2[[#This Row],[Income]],0)</f>
        <v>0</v>
      </c>
    </row>
    <row r="159" spans="2:58" x14ac:dyDescent="0.3">
      <c r="B159">
        <f t="shared" ca="1" si="44"/>
        <v>2</v>
      </c>
      <c r="C159" t="str">
        <f t="shared" ca="1" si="45"/>
        <v>women</v>
      </c>
      <c r="D159">
        <f t="shared" ca="1" si="46"/>
        <v>36</v>
      </c>
      <c r="E159">
        <f t="shared" ca="1" si="47"/>
        <v>5</v>
      </c>
      <c r="F159" t="str">
        <f ca="1">VLOOKUP(E159,$AB$5:$AC$10,2)</f>
        <v>general work</v>
      </c>
      <c r="G159">
        <f t="shared" ca="1" si="48"/>
        <v>5</v>
      </c>
      <c r="H159" t="str">
        <f ca="1">VLOOKUP(G159,$AD$5:$AE$9,2)</f>
        <v>other</v>
      </c>
      <c r="I159">
        <f t="shared" ca="1" si="49"/>
        <v>0</v>
      </c>
      <c r="J159">
        <f t="shared" ca="1" si="43"/>
        <v>2</v>
      </c>
      <c r="K159">
        <f t="shared" ca="1" si="50"/>
        <v>50829</v>
      </c>
      <c r="L159">
        <f t="shared" ca="1" si="51"/>
        <v>13</v>
      </c>
      <c r="M159" t="str">
        <f ca="1">VLOOKUP(L159,$AF$5:$AG$17,2)</f>
        <v>Prince edward Island</v>
      </c>
      <c r="N159">
        <f t="shared" ca="1" si="54"/>
        <v>152487</v>
      </c>
      <c r="O159">
        <f t="shared" ca="1" si="52"/>
        <v>115943.7429236334</v>
      </c>
      <c r="P159">
        <f t="shared" ca="1" si="55"/>
        <v>78854.551991333108</v>
      </c>
      <c r="Q159">
        <f t="shared" ca="1" si="53"/>
        <v>34767</v>
      </c>
      <c r="R159">
        <f t="shared" ca="1" si="56"/>
        <v>28477.048564589259</v>
      </c>
      <c r="S159">
        <f t="shared" ca="1" si="57"/>
        <v>53069.015505993986</v>
      </c>
      <c r="T159">
        <f t="shared" ca="1" si="58"/>
        <v>321499.7584296274</v>
      </c>
      <c r="U159">
        <f t="shared" ca="1" si="59"/>
        <v>179187.79148822266</v>
      </c>
      <c r="V159">
        <f t="shared" ca="1" si="60"/>
        <v>142311.96694140474</v>
      </c>
      <c r="X159" s="7">
        <f ca="1">IF(Table2[[#This Row],[Gender]]="men",1,0)</f>
        <v>0</v>
      </c>
      <c r="Y159" s="1">
        <f ca="1">IF(Table2[[#This Row],[Gender]]="women",1,0)</f>
        <v>1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>
        <f ca="1">IF(Table2[[#This Row],[Field of work]]="teaching",1,0)</f>
        <v>0</v>
      </c>
      <c r="AK159" s="1">
        <f ca="1">IF(Table2[[#This Row],[Field of work]]="health",1,0)</f>
        <v>0</v>
      </c>
      <c r="AL159" s="1">
        <f ca="1">IF(Table2[[#This Row],[Field of work]]="construction",1,0)</f>
        <v>0</v>
      </c>
      <c r="AM159" s="1">
        <f ca="1">IF(Table2[[#This Row],[Field of work]]="general work",1,0)</f>
        <v>1</v>
      </c>
      <c r="AN159" s="1">
        <f ca="1">IF(Table2[[#This Row],[Field of work]]="agriculture",1,0)</f>
        <v>0</v>
      </c>
      <c r="AO159" s="1">
        <f ca="1">IF(Table2[[#This Row],[Field of work]]="IT",1,0)</f>
        <v>0</v>
      </c>
      <c r="AP159" s="1"/>
      <c r="AQ159" s="1"/>
      <c r="AR159" s="1"/>
      <c r="AS159" s="1"/>
      <c r="AT159" s="1"/>
      <c r="AU159" s="1"/>
      <c r="AV159" s="1"/>
      <c r="AW159" s="1">
        <f ca="1">Table2[[#This Row],[Cars value]]/Table2[[#This Row],[Cars]]</f>
        <v>39427.275995666554</v>
      </c>
      <c r="AX159" s="1"/>
      <c r="AY159" s="1">
        <f ca="1">IF(Table2[[#This Row],[Value of debts of a person]]&gt;$AZ$4,1,0)</f>
        <v>1</v>
      </c>
      <c r="AZ159" s="1"/>
      <c r="BA159" s="1"/>
      <c r="BB159" s="9">
        <f ca="1">O159/Table2[[#This Row],[Value of house]]</f>
        <v>0.76035165570595131</v>
      </c>
      <c r="BC159" s="1">
        <f ca="1">IF(BB159&lt;$BD$4,1,0)</f>
        <v>0</v>
      </c>
      <c r="BD159" s="1"/>
      <c r="BE159" s="10"/>
      <c r="BF159">
        <f ca="1">IF(Table2[[#This Row],[Area]]="yukon",Table2[[#This Row],[Income]],0)</f>
        <v>0</v>
      </c>
    </row>
    <row r="160" spans="2:58" x14ac:dyDescent="0.3">
      <c r="B160">
        <f t="shared" ca="1" si="44"/>
        <v>1</v>
      </c>
      <c r="C160" t="str">
        <f t="shared" ca="1" si="45"/>
        <v>men</v>
      </c>
      <c r="D160">
        <f t="shared" ca="1" si="46"/>
        <v>32</v>
      </c>
      <c r="E160">
        <f t="shared" ca="1" si="47"/>
        <v>3</v>
      </c>
      <c r="F160" t="str">
        <f ca="1">VLOOKUP(E160,$AB$5:$AC$10,2)</f>
        <v>teaching</v>
      </c>
      <c r="G160">
        <f t="shared" ca="1" si="48"/>
        <v>5</v>
      </c>
      <c r="H160" t="str">
        <f ca="1">VLOOKUP(G160,$AD$5:$AE$9,2)</f>
        <v>other</v>
      </c>
      <c r="I160">
        <f t="shared" ca="1" si="49"/>
        <v>4</v>
      </c>
      <c r="J160">
        <f t="shared" ca="1" si="43"/>
        <v>1</v>
      </c>
      <c r="K160">
        <f t="shared" ca="1" si="50"/>
        <v>27682</v>
      </c>
      <c r="L160">
        <f t="shared" ca="1" si="51"/>
        <v>6</v>
      </c>
      <c r="M160" t="str">
        <f ca="1">VLOOKUP(L160,$AF$5:$AG$17,2)</f>
        <v>Saskanchewan</v>
      </c>
      <c r="N160">
        <f t="shared" ca="1" si="54"/>
        <v>27682</v>
      </c>
      <c r="O160">
        <f t="shared" ca="1" si="52"/>
        <v>16926.134727771641</v>
      </c>
      <c r="P160">
        <f t="shared" ca="1" si="55"/>
        <v>16723.660256215651</v>
      </c>
      <c r="Q160">
        <f t="shared" ca="1" si="53"/>
        <v>15732</v>
      </c>
      <c r="R160">
        <f t="shared" ca="1" si="56"/>
        <v>17954.982579762382</v>
      </c>
      <c r="S160">
        <f t="shared" ca="1" si="57"/>
        <v>12974.675323760079</v>
      </c>
      <c r="T160">
        <f t="shared" ca="1" si="58"/>
        <v>57582.81005153172</v>
      </c>
      <c r="U160">
        <f t="shared" ca="1" si="59"/>
        <v>50613.117307534019</v>
      </c>
      <c r="V160">
        <f t="shared" ca="1" si="60"/>
        <v>6969.6927439977007</v>
      </c>
      <c r="X160" s="7">
        <f ca="1">IF(Table2[[#This Row],[Gender]]="men",1,0)</f>
        <v>1</v>
      </c>
      <c r="Y160" s="1">
        <f ca="1">IF(Table2[[#This Row],[Gender]]="women",1,0)</f>
        <v>0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>
        <f ca="1">IF(Table2[[#This Row],[Field of work]]="teaching",1,0)</f>
        <v>1</v>
      </c>
      <c r="AK160" s="1">
        <f ca="1">IF(Table2[[#This Row],[Field of work]]="health",1,0)</f>
        <v>0</v>
      </c>
      <c r="AL160" s="1">
        <f ca="1">IF(Table2[[#This Row],[Field of work]]="construction",1,0)</f>
        <v>0</v>
      </c>
      <c r="AM160" s="1">
        <f ca="1">IF(Table2[[#This Row],[Field of work]]="general work",1,0)</f>
        <v>0</v>
      </c>
      <c r="AN160" s="1">
        <f ca="1">IF(Table2[[#This Row],[Field of work]]="agriculture",1,0)</f>
        <v>0</v>
      </c>
      <c r="AO160" s="1">
        <f ca="1">IF(Table2[[#This Row],[Field of work]]="IT",1,0)</f>
        <v>0</v>
      </c>
      <c r="AP160" s="1"/>
      <c r="AQ160" s="1"/>
      <c r="AR160" s="1"/>
      <c r="AS160" s="1"/>
      <c r="AT160" s="1"/>
      <c r="AU160" s="1"/>
      <c r="AV160" s="1"/>
      <c r="AW160" s="1">
        <f ca="1">Table2[[#This Row],[Cars value]]/Table2[[#This Row],[Cars]]</f>
        <v>16723.660256215651</v>
      </c>
      <c r="AX160" s="1"/>
      <c r="AY160" s="1">
        <f ca="1">IF(Table2[[#This Row],[Value of debts of a person]]&gt;$AZ$4,1,0)</f>
        <v>0</v>
      </c>
      <c r="AZ160" s="1"/>
      <c r="BA160" s="1"/>
      <c r="BB160" s="9">
        <f ca="1">O160/Table2[[#This Row],[Value of house]]</f>
        <v>0.61144912678894736</v>
      </c>
      <c r="BC160" s="1">
        <f ca="1">IF(BB160&lt;$BD$4,1,0)</f>
        <v>0</v>
      </c>
      <c r="BD160" s="1"/>
      <c r="BE160" s="10"/>
      <c r="BF160">
        <f ca="1">IF(Table2[[#This Row],[Area]]="yukon",Table2[[#This Row],[Income]],0)</f>
        <v>0</v>
      </c>
    </row>
    <row r="161" spans="2:58" x14ac:dyDescent="0.3">
      <c r="B161">
        <f t="shared" ca="1" si="44"/>
        <v>1</v>
      </c>
      <c r="C161" t="str">
        <f t="shared" ca="1" si="45"/>
        <v>men</v>
      </c>
      <c r="D161">
        <f t="shared" ca="1" si="46"/>
        <v>28</v>
      </c>
      <c r="E161">
        <f t="shared" ca="1" si="47"/>
        <v>5</v>
      </c>
      <c r="F161" t="str">
        <f ca="1">VLOOKUP(E161,$AB$5:$AC$10,2)</f>
        <v>general work</v>
      </c>
      <c r="G161">
        <f t="shared" ca="1" si="48"/>
        <v>2</v>
      </c>
      <c r="H161" t="str">
        <f ca="1">VLOOKUP(G161,$AD$5:$AE$9,2)</f>
        <v>college</v>
      </c>
      <c r="I161">
        <f t="shared" ca="1" si="49"/>
        <v>4</v>
      </c>
      <c r="J161">
        <f t="shared" ca="1" si="43"/>
        <v>1</v>
      </c>
      <c r="K161">
        <f t="shared" ca="1" si="50"/>
        <v>26644</v>
      </c>
      <c r="L161">
        <f t="shared" ca="1" si="51"/>
        <v>12</v>
      </c>
      <c r="M161" t="str">
        <f ca="1">VLOOKUP(L161,$AF$5:$AG$17,2)</f>
        <v>Nova scotia</v>
      </c>
      <c r="N161">
        <f t="shared" ca="1" si="54"/>
        <v>53288</v>
      </c>
      <c r="O161">
        <f t="shared" ca="1" si="52"/>
        <v>38146.972433711737</v>
      </c>
      <c r="P161">
        <f t="shared" ca="1" si="55"/>
        <v>10359.565390475458</v>
      </c>
      <c r="Q161">
        <f t="shared" ca="1" si="53"/>
        <v>9003</v>
      </c>
      <c r="R161">
        <f t="shared" ca="1" si="56"/>
        <v>18057.972594801751</v>
      </c>
      <c r="S161">
        <f t="shared" ca="1" si="57"/>
        <v>10647.405402579438</v>
      </c>
      <c r="T161">
        <f t="shared" ca="1" si="58"/>
        <v>102082.37783629117</v>
      </c>
      <c r="U161">
        <f t="shared" ca="1" si="59"/>
        <v>65207.945028513488</v>
      </c>
      <c r="V161">
        <f t="shared" ca="1" si="60"/>
        <v>36874.432807777681</v>
      </c>
      <c r="X161" s="7">
        <f ca="1">IF(Table2[[#This Row],[Gender]]="men",1,0)</f>
        <v>1</v>
      </c>
      <c r="Y161" s="1">
        <f ca="1">IF(Table2[[#This Row],[Gender]]="women",1,0)</f>
        <v>0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>
        <f ca="1">IF(Table2[[#This Row],[Field of work]]="teaching",1,0)</f>
        <v>0</v>
      </c>
      <c r="AK161" s="1">
        <f ca="1">IF(Table2[[#This Row],[Field of work]]="health",1,0)</f>
        <v>0</v>
      </c>
      <c r="AL161" s="1">
        <f ca="1">IF(Table2[[#This Row],[Field of work]]="construction",1,0)</f>
        <v>0</v>
      </c>
      <c r="AM161" s="1">
        <f ca="1">IF(Table2[[#This Row],[Field of work]]="general work",1,0)</f>
        <v>1</v>
      </c>
      <c r="AN161" s="1">
        <f ca="1">IF(Table2[[#This Row],[Field of work]]="agriculture",1,0)</f>
        <v>0</v>
      </c>
      <c r="AO161" s="1">
        <f ca="1">IF(Table2[[#This Row],[Field of work]]="IT",1,0)</f>
        <v>0</v>
      </c>
      <c r="AP161" s="1"/>
      <c r="AQ161" s="1"/>
      <c r="AR161" s="1"/>
      <c r="AS161" s="1"/>
      <c r="AT161" s="1"/>
      <c r="AU161" s="1"/>
      <c r="AV161" s="1"/>
      <c r="AW161" s="1">
        <f ca="1">Table2[[#This Row],[Cars value]]/Table2[[#This Row],[Cars]]</f>
        <v>10359.565390475458</v>
      </c>
      <c r="AX161" s="1"/>
      <c r="AY161" s="1">
        <f ca="1">IF(Table2[[#This Row],[Value of debts of a person]]&gt;$AZ$4,1,0)</f>
        <v>0</v>
      </c>
      <c r="AZ161" s="1"/>
      <c r="BA161" s="1"/>
      <c r="BB161" s="9">
        <f ca="1">O161/Table2[[#This Row],[Value of house]]</f>
        <v>0.71586421771715469</v>
      </c>
      <c r="BC161" s="1">
        <f ca="1">IF(BB161&lt;$BD$4,1,0)</f>
        <v>0</v>
      </c>
      <c r="BD161" s="1"/>
      <c r="BE161" s="10"/>
      <c r="BF161">
        <f ca="1">IF(Table2[[#This Row],[Area]]="yukon",Table2[[#This Row],[Income]],0)</f>
        <v>0</v>
      </c>
    </row>
    <row r="162" spans="2:58" x14ac:dyDescent="0.3">
      <c r="B162">
        <f t="shared" ca="1" si="44"/>
        <v>2</v>
      </c>
      <c r="C162" t="str">
        <f t="shared" ca="1" si="45"/>
        <v>women</v>
      </c>
      <c r="D162">
        <f t="shared" ca="1" si="46"/>
        <v>44</v>
      </c>
      <c r="E162">
        <f t="shared" ca="1" si="47"/>
        <v>2</v>
      </c>
      <c r="F162" t="str">
        <f ca="1">VLOOKUP(E162,$AB$5:$AC$10,2)</f>
        <v>construction</v>
      </c>
      <c r="G162">
        <f t="shared" ca="1" si="48"/>
        <v>1</v>
      </c>
      <c r="H162" t="str">
        <f ca="1">VLOOKUP(G162,$AD$5:$AE$9,2)</f>
        <v>High School</v>
      </c>
      <c r="I162">
        <f t="shared" ca="1" si="49"/>
        <v>3</v>
      </c>
      <c r="J162">
        <f t="shared" ca="1" si="43"/>
        <v>1</v>
      </c>
      <c r="K162">
        <f t="shared" ca="1" si="50"/>
        <v>32937</v>
      </c>
      <c r="L162">
        <f t="shared" ca="1" si="51"/>
        <v>7</v>
      </c>
      <c r="M162" t="str">
        <f ca="1">VLOOKUP(L162,$AF$5:$AG$17,2)</f>
        <v>Manitoba</v>
      </c>
      <c r="N162">
        <f t="shared" ca="1" si="54"/>
        <v>98811</v>
      </c>
      <c r="O162">
        <f t="shared" ca="1" si="52"/>
        <v>16152.390571068323</v>
      </c>
      <c r="P162">
        <f t="shared" ca="1" si="55"/>
        <v>18285.437244380824</v>
      </c>
      <c r="Q162">
        <f t="shared" ca="1" si="53"/>
        <v>16878</v>
      </c>
      <c r="R162">
        <f t="shared" ca="1" si="56"/>
        <v>31645.05613570791</v>
      </c>
      <c r="S162">
        <f t="shared" ca="1" si="57"/>
        <v>48651.853668815194</v>
      </c>
      <c r="T162">
        <f t="shared" ca="1" si="58"/>
        <v>163615.2442398835</v>
      </c>
      <c r="U162">
        <f t="shared" ca="1" si="59"/>
        <v>64675.446706776231</v>
      </c>
      <c r="V162">
        <f t="shared" ca="1" si="60"/>
        <v>98939.797533107267</v>
      </c>
      <c r="X162" s="7">
        <f ca="1">IF(Table2[[#This Row],[Gender]]="men",1,0)</f>
        <v>0</v>
      </c>
      <c r="Y162" s="1">
        <f ca="1">IF(Table2[[#This Row],[Gender]]="women",1,0)</f>
        <v>1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>
        <f ca="1">IF(Table2[[#This Row],[Field of work]]="teaching",1,0)</f>
        <v>0</v>
      </c>
      <c r="AK162" s="1">
        <f ca="1">IF(Table2[[#This Row],[Field of work]]="health",1,0)</f>
        <v>0</v>
      </c>
      <c r="AL162" s="1">
        <f ca="1">IF(Table2[[#This Row],[Field of work]]="construction",1,0)</f>
        <v>1</v>
      </c>
      <c r="AM162" s="1">
        <f ca="1">IF(Table2[[#This Row],[Field of work]]="general work",1,0)</f>
        <v>0</v>
      </c>
      <c r="AN162" s="1">
        <f ca="1">IF(Table2[[#This Row],[Field of work]]="agriculture",1,0)</f>
        <v>0</v>
      </c>
      <c r="AO162" s="1">
        <f ca="1">IF(Table2[[#This Row],[Field of work]]="IT",1,0)</f>
        <v>0</v>
      </c>
      <c r="AP162" s="1"/>
      <c r="AQ162" s="1"/>
      <c r="AR162" s="1"/>
      <c r="AS162" s="1"/>
      <c r="AT162" s="1"/>
      <c r="AU162" s="1"/>
      <c r="AV162" s="1"/>
      <c r="AW162" s="1">
        <f ca="1">Table2[[#This Row],[Cars value]]/Table2[[#This Row],[Cars]]</f>
        <v>18285.437244380824</v>
      </c>
      <c r="AX162" s="1"/>
      <c r="AY162" s="1">
        <f ca="1">IF(Table2[[#This Row],[Value of debts of a person]]&gt;$AZ$4,1,0)</f>
        <v>0</v>
      </c>
      <c r="AZ162" s="1"/>
      <c r="BA162" s="1"/>
      <c r="BB162" s="9">
        <f ca="1">O162/Table2[[#This Row],[Value of house]]</f>
        <v>0.16346753469824538</v>
      </c>
      <c r="BC162" s="1">
        <f ca="1">IF(BB162&lt;$BD$4,1,0)</f>
        <v>1</v>
      </c>
      <c r="BD162" s="1"/>
      <c r="BE162" s="10"/>
      <c r="BF162">
        <f ca="1">IF(Table2[[#This Row],[Area]]="yukon",Table2[[#This Row],[Income]],0)</f>
        <v>0</v>
      </c>
    </row>
    <row r="163" spans="2:58" x14ac:dyDescent="0.3">
      <c r="B163">
        <f t="shared" ca="1" si="44"/>
        <v>1</v>
      </c>
      <c r="C163" t="str">
        <f t="shared" ca="1" si="45"/>
        <v>men</v>
      </c>
      <c r="D163">
        <f t="shared" ca="1" si="46"/>
        <v>25</v>
      </c>
      <c r="E163">
        <f t="shared" ca="1" si="47"/>
        <v>6</v>
      </c>
      <c r="F163" t="str">
        <f ca="1">VLOOKUP(E163,$AB$5:$AC$10,2)</f>
        <v>agriculture</v>
      </c>
      <c r="G163">
        <f t="shared" ca="1" si="48"/>
        <v>3</v>
      </c>
      <c r="H163" t="str">
        <f ca="1">VLOOKUP(G163,$AD$5:$AE$9,2)</f>
        <v>university</v>
      </c>
      <c r="I163">
        <f t="shared" ca="1" si="49"/>
        <v>2</v>
      </c>
      <c r="J163">
        <f t="shared" ca="1" si="43"/>
        <v>2</v>
      </c>
      <c r="K163">
        <f t="shared" ca="1" si="50"/>
        <v>47817</v>
      </c>
      <c r="L163">
        <f t="shared" ca="1" si="51"/>
        <v>2</v>
      </c>
      <c r="M163" t="str">
        <f ca="1">VLOOKUP(L163,$AF$5:$AG$17,2)</f>
        <v>BC</v>
      </c>
      <c r="N163">
        <f t="shared" ca="1" si="54"/>
        <v>286902</v>
      </c>
      <c r="O163">
        <f t="shared" ca="1" si="52"/>
        <v>258355.3174270358</v>
      </c>
      <c r="P163">
        <f t="shared" ca="1" si="55"/>
        <v>44285.509480901266</v>
      </c>
      <c r="Q163">
        <f t="shared" ca="1" si="53"/>
        <v>10026</v>
      </c>
      <c r="R163">
        <f t="shared" ca="1" si="56"/>
        <v>36421.915664326734</v>
      </c>
      <c r="S163">
        <f t="shared" ca="1" si="57"/>
        <v>52708.330196508628</v>
      </c>
      <c r="T163">
        <f t="shared" ca="1" si="58"/>
        <v>597965.64762354444</v>
      </c>
      <c r="U163">
        <f t="shared" ca="1" si="59"/>
        <v>304803.23309136252</v>
      </c>
      <c r="V163">
        <f t="shared" ca="1" si="60"/>
        <v>293162.41453218192</v>
      </c>
      <c r="X163" s="7">
        <f ca="1">IF(Table2[[#This Row],[Gender]]="men",1,0)</f>
        <v>1</v>
      </c>
      <c r="Y163" s="1">
        <f ca="1">IF(Table2[[#This Row],[Gender]]="women",1,0)</f>
        <v>0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>
        <f ca="1">IF(Table2[[#This Row],[Field of work]]="teaching",1,0)</f>
        <v>0</v>
      </c>
      <c r="AK163" s="1">
        <f ca="1">IF(Table2[[#This Row],[Field of work]]="health",1,0)</f>
        <v>0</v>
      </c>
      <c r="AL163" s="1">
        <f ca="1">IF(Table2[[#This Row],[Field of work]]="construction",1,0)</f>
        <v>0</v>
      </c>
      <c r="AM163" s="1">
        <f ca="1">IF(Table2[[#This Row],[Field of work]]="general work",1,0)</f>
        <v>0</v>
      </c>
      <c r="AN163" s="1">
        <f ca="1">IF(Table2[[#This Row],[Field of work]]="agriculture",1,0)</f>
        <v>1</v>
      </c>
      <c r="AO163" s="1">
        <f ca="1">IF(Table2[[#This Row],[Field of work]]="IT",1,0)</f>
        <v>0</v>
      </c>
      <c r="AP163" s="1"/>
      <c r="AQ163" s="1"/>
      <c r="AR163" s="1"/>
      <c r="AS163" s="1"/>
      <c r="AT163" s="1"/>
      <c r="AU163" s="1"/>
      <c r="AV163" s="1"/>
      <c r="AW163" s="1">
        <f ca="1">Table2[[#This Row],[Cars value]]/Table2[[#This Row],[Cars]]</f>
        <v>22142.754740450633</v>
      </c>
      <c r="AX163" s="1"/>
      <c r="AY163" s="1">
        <f ca="1">IF(Table2[[#This Row],[Value of debts of a person]]&gt;$AZ$4,1,0)</f>
        <v>1</v>
      </c>
      <c r="AZ163" s="1"/>
      <c r="BA163" s="1"/>
      <c r="BB163" s="9">
        <f ca="1">O163/Table2[[#This Row],[Value of house]]</f>
        <v>0.9005002315321462</v>
      </c>
      <c r="BC163" s="1">
        <f ca="1">IF(BB163&lt;$BD$4,1,0)</f>
        <v>0</v>
      </c>
      <c r="BD163" s="1"/>
      <c r="BE163" s="10"/>
      <c r="BF163">
        <f ca="1">IF(Table2[[#This Row],[Area]]="yukon",Table2[[#This Row],[Income]],0)</f>
        <v>0</v>
      </c>
    </row>
    <row r="164" spans="2:58" x14ac:dyDescent="0.3">
      <c r="B164">
        <f t="shared" ca="1" si="44"/>
        <v>1</v>
      </c>
      <c r="C164" t="str">
        <f t="shared" ca="1" si="45"/>
        <v>men</v>
      </c>
      <c r="D164">
        <f t="shared" ca="1" si="46"/>
        <v>25</v>
      </c>
      <c r="E164">
        <f t="shared" ca="1" si="47"/>
        <v>5</v>
      </c>
      <c r="F164" t="str">
        <f ca="1">VLOOKUP(E164,$AB$5:$AC$10,2)</f>
        <v>general work</v>
      </c>
      <c r="G164">
        <f t="shared" ca="1" si="48"/>
        <v>3</v>
      </c>
      <c r="H164" t="str">
        <f ca="1">VLOOKUP(G164,$AD$5:$AE$9,2)</f>
        <v>university</v>
      </c>
      <c r="I164">
        <f t="shared" ca="1" si="49"/>
        <v>1</v>
      </c>
      <c r="J164">
        <f t="shared" ca="1" si="43"/>
        <v>2</v>
      </c>
      <c r="K164">
        <f t="shared" ca="1" si="50"/>
        <v>28579</v>
      </c>
      <c r="L164">
        <f t="shared" ca="1" si="51"/>
        <v>6</v>
      </c>
      <c r="M164" t="str">
        <f ca="1">VLOOKUP(L164,$AF$5:$AG$17,2)</f>
        <v>Saskanchewan</v>
      </c>
      <c r="N164">
        <f t="shared" ca="1" si="54"/>
        <v>142895</v>
      </c>
      <c r="O164">
        <f t="shared" ca="1" si="52"/>
        <v>33679.584988402479</v>
      </c>
      <c r="P164">
        <f t="shared" ca="1" si="55"/>
        <v>26496.227141607807</v>
      </c>
      <c r="Q164">
        <f t="shared" ca="1" si="53"/>
        <v>23895</v>
      </c>
      <c r="R164">
        <f t="shared" ca="1" si="56"/>
        <v>17234.411400982619</v>
      </c>
      <c r="S164">
        <f t="shared" ca="1" si="57"/>
        <v>6022.977138093448</v>
      </c>
      <c r="T164">
        <f t="shared" ca="1" si="58"/>
        <v>182597.56212649593</v>
      </c>
      <c r="U164">
        <f t="shared" ca="1" si="59"/>
        <v>74808.996389385095</v>
      </c>
      <c r="V164">
        <f t="shared" ca="1" si="60"/>
        <v>107788.56573711084</v>
      </c>
      <c r="X164" s="7">
        <f ca="1">IF(Table2[[#This Row],[Gender]]="men",1,0)</f>
        <v>1</v>
      </c>
      <c r="Y164" s="1">
        <f ca="1">IF(Table2[[#This Row],[Gender]]="women",1,0)</f>
        <v>0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>
        <f ca="1">IF(Table2[[#This Row],[Field of work]]="teaching",1,0)</f>
        <v>0</v>
      </c>
      <c r="AK164" s="1">
        <f ca="1">IF(Table2[[#This Row],[Field of work]]="health",1,0)</f>
        <v>0</v>
      </c>
      <c r="AL164" s="1">
        <f ca="1">IF(Table2[[#This Row],[Field of work]]="construction",1,0)</f>
        <v>0</v>
      </c>
      <c r="AM164" s="1">
        <f ca="1">IF(Table2[[#This Row],[Field of work]]="general work",1,0)</f>
        <v>1</v>
      </c>
      <c r="AN164" s="1">
        <f ca="1">IF(Table2[[#This Row],[Field of work]]="agriculture",1,0)</f>
        <v>0</v>
      </c>
      <c r="AO164" s="1">
        <f ca="1">IF(Table2[[#This Row],[Field of work]]="IT",1,0)</f>
        <v>0</v>
      </c>
      <c r="AP164" s="1"/>
      <c r="AQ164" s="1"/>
      <c r="AR164" s="1"/>
      <c r="AS164" s="1"/>
      <c r="AT164" s="1"/>
      <c r="AU164" s="1"/>
      <c r="AV164" s="1"/>
      <c r="AW164" s="1">
        <f ca="1">Table2[[#This Row],[Cars value]]/Table2[[#This Row],[Cars]]</f>
        <v>13248.113570803904</v>
      </c>
      <c r="AX164" s="1"/>
      <c r="AY164" s="1">
        <f ca="1">IF(Table2[[#This Row],[Value of debts of a person]]&gt;$AZ$4,1,0)</f>
        <v>0</v>
      </c>
      <c r="AZ164" s="1"/>
      <c r="BA164" s="1"/>
      <c r="BB164" s="9">
        <f ca="1">O164/Table2[[#This Row],[Value of house]]</f>
        <v>0.23569463584031966</v>
      </c>
      <c r="BC164" s="1">
        <f ca="1">IF(BB164&lt;$BD$4,1,0)</f>
        <v>1</v>
      </c>
      <c r="BD164" s="1"/>
      <c r="BE164" s="10"/>
      <c r="BF164">
        <f ca="1">IF(Table2[[#This Row],[Area]]="yukon",Table2[[#This Row],[Income]],0)</f>
        <v>0</v>
      </c>
    </row>
    <row r="165" spans="2:58" x14ac:dyDescent="0.3">
      <c r="B165">
        <f t="shared" ca="1" si="44"/>
        <v>2</v>
      </c>
      <c r="C165" t="str">
        <f t="shared" ca="1" si="45"/>
        <v>women</v>
      </c>
      <c r="D165">
        <f t="shared" ca="1" si="46"/>
        <v>27</v>
      </c>
      <c r="E165">
        <f t="shared" ca="1" si="47"/>
        <v>6</v>
      </c>
      <c r="F165" t="str">
        <f ca="1">VLOOKUP(E165,$AB$5:$AC$10,2)</f>
        <v>agriculture</v>
      </c>
      <c r="G165">
        <f t="shared" ca="1" si="48"/>
        <v>1</v>
      </c>
      <c r="H165" t="str">
        <f ca="1">VLOOKUP(G165,$AD$5:$AE$9,2)</f>
        <v>High School</v>
      </c>
      <c r="I165">
        <f t="shared" ca="1" si="49"/>
        <v>4</v>
      </c>
      <c r="J165">
        <f t="shared" ca="1" si="43"/>
        <v>1</v>
      </c>
      <c r="K165">
        <f t="shared" ca="1" si="50"/>
        <v>74690</v>
      </c>
      <c r="L165">
        <f t="shared" ca="1" si="51"/>
        <v>13</v>
      </c>
      <c r="M165" t="str">
        <f ca="1">VLOOKUP(L165,$AF$5:$AG$17,2)</f>
        <v>Prince edward Island</v>
      </c>
      <c r="N165">
        <f t="shared" ca="1" si="54"/>
        <v>74690</v>
      </c>
      <c r="O165">
        <f t="shared" ca="1" si="52"/>
        <v>71232.530254724537</v>
      </c>
      <c r="P165">
        <f t="shared" ca="1" si="55"/>
        <v>43364.733160267286</v>
      </c>
      <c r="Q165">
        <f t="shared" ca="1" si="53"/>
        <v>19751</v>
      </c>
      <c r="R165">
        <f t="shared" ca="1" si="56"/>
        <v>31848.949410930985</v>
      </c>
      <c r="S165">
        <f t="shared" ca="1" si="57"/>
        <v>28914.742415854889</v>
      </c>
      <c r="T165">
        <f t="shared" ca="1" si="58"/>
        <v>174837.27267057943</v>
      </c>
      <c r="U165">
        <f t="shared" ca="1" si="59"/>
        <v>122832.47966565553</v>
      </c>
      <c r="V165">
        <f t="shared" ca="1" si="60"/>
        <v>52004.793004923908</v>
      </c>
      <c r="X165" s="7">
        <f ca="1">IF(Table2[[#This Row],[Gender]]="men",1,0)</f>
        <v>0</v>
      </c>
      <c r="Y165" s="1">
        <f ca="1">IF(Table2[[#This Row],[Gender]]="women",1,0)</f>
        <v>1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>
        <f ca="1">IF(Table2[[#This Row],[Field of work]]="teaching",1,0)</f>
        <v>0</v>
      </c>
      <c r="AK165" s="1">
        <f ca="1">IF(Table2[[#This Row],[Field of work]]="health",1,0)</f>
        <v>0</v>
      </c>
      <c r="AL165" s="1">
        <f ca="1">IF(Table2[[#This Row],[Field of work]]="construction",1,0)</f>
        <v>0</v>
      </c>
      <c r="AM165" s="1">
        <f ca="1">IF(Table2[[#This Row],[Field of work]]="general work",1,0)</f>
        <v>0</v>
      </c>
      <c r="AN165" s="1">
        <f ca="1">IF(Table2[[#This Row],[Field of work]]="agriculture",1,0)</f>
        <v>1</v>
      </c>
      <c r="AO165" s="1">
        <f ca="1">IF(Table2[[#This Row],[Field of work]]="IT",1,0)</f>
        <v>0</v>
      </c>
      <c r="AP165" s="1"/>
      <c r="AQ165" s="1"/>
      <c r="AR165" s="1"/>
      <c r="AS165" s="1"/>
      <c r="AT165" s="1"/>
      <c r="AU165" s="1"/>
      <c r="AV165" s="1"/>
      <c r="AW165" s="1">
        <f ca="1">Table2[[#This Row],[Cars value]]/Table2[[#This Row],[Cars]]</f>
        <v>43364.733160267286</v>
      </c>
      <c r="AX165" s="1"/>
      <c r="AY165" s="1">
        <f ca="1">IF(Table2[[#This Row],[Value of debts of a person]]&gt;$AZ$4,1,0)</f>
        <v>1</v>
      </c>
      <c r="AZ165" s="1"/>
      <c r="BA165" s="1"/>
      <c r="BB165" s="9">
        <f ca="1">O165/Table2[[#This Row],[Value of house]]</f>
        <v>0.95370906754216811</v>
      </c>
      <c r="BC165" s="1">
        <f ca="1">IF(BB165&lt;$BD$4,1,0)</f>
        <v>0</v>
      </c>
      <c r="BD165" s="1"/>
      <c r="BE165" s="10"/>
      <c r="BF165">
        <f ca="1">IF(Table2[[#This Row],[Area]]="yukon",Table2[[#This Row],[Income]],0)</f>
        <v>0</v>
      </c>
    </row>
    <row r="166" spans="2:58" x14ac:dyDescent="0.3">
      <c r="B166">
        <f t="shared" ca="1" si="44"/>
        <v>1</v>
      </c>
      <c r="C166" t="str">
        <f t="shared" ca="1" si="45"/>
        <v>men</v>
      </c>
      <c r="D166">
        <f t="shared" ca="1" si="46"/>
        <v>40</v>
      </c>
      <c r="E166">
        <f t="shared" ca="1" si="47"/>
        <v>5</v>
      </c>
      <c r="F166" t="str">
        <f ca="1">VLOOKUP(E166,$AB$5:$AC$10,2)</f>
        <v>general work</v>
      </c>
      <c r="G166">
        <f t="shared" ca="1" si="48"/>
        <v>2</v>
      </c>
      <c r="H166" t="str">
        <f ca="1">VLOOKUP(G166,$AD$5:$AE$9,2)</f>
        <v>college</v>
      </c>
      <c r="I166">
        <f t="shared" ca="1" si="49"/>
        <v>3</v>
      </c>
      <c r="J166">
        <f t="shared" ca="1" si="43"/>
        <v>1</v>
      </c>
      <c r="K166">
        <f t="shared" ca="1" si="50"/>
        <v>66634</v>
      </c>
      <c r="L166">
        <f t="shared" ca="1" si="51"/>
        <v>3</v>
      </c>
      <c r="M166" t="str">
        <f ca="1">VLOOKUP(L166,$AF$5:$AG$17,2)</f>
        <v>Northwest Tef</v>
      </c>
      <c r="N166">
        <f t="shared" ca="1" si="54"/>
        <v>199902</v>
      </c>
      <c r="O166">
        <f t="shared" ca="1" si="52"/>
        <v>38764.683809853275</v>
      </c>
      <c r="P166">
        <f t="shared" ca="1" si="55"/>
        <v>679.29220717481326</v>
      </c>
      <c r="Q166">
        <f t="shared" ca="1" si="53"/>
        <v>551</v>
      </c>
      <c r="R166">
        <f t="shared" ca="1" si="56"/>
        <v>51533.867910748791</v>
      </c>
      <c r="S166">
        <f t="shared" ca="1" si="57"/>
        <v>52066.971036831063</v>
      </c>
      <c r="T166">
        <f t="shared" ca="1" si="58"/>
        <v>290733.65484668431</v>
      </c>
      <c r="U166">
        <f t="shared" ca="1" si="59"/>
        <v>90849.55172060206</v>
      </c>
      <c r="V166">
        <f t="shared" ca="1" si="60"/>
        <v>199884.10312608225</v>
      </c>
      <c r="X166" s="7">
        <f ca="1">IF(Table2[[#This Row],[Gender]]="men",1,0)</f>
        <v>1</v>
      </c>
      <c r="Y166" s="1">
        <f ca="1">IF(Table2[[#This Row],[Gender]]="women",1,0)</f>
        <v>0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>
        <f ca="1">IF(Table2[[#This Row],[Field of work]]="teaching",1,0)</f>
        <v>0</v>
      </c>
      <c r="AK166" s="1">
        <f ca="1">IF(Table2[[#This Row],[Field of work]]="health",1,0)</f>
        <v>0</v>
      </c>
      <c r="AL166" s="1">
        <f ca="1">IF(Table2[[#This Row],[Field of work]]="construction",1,0)</f>
        <v>0</v>
      </c>
      <c r="AM166" s="1">
        <f ca="1">IF(Table2[[#This Row],[Field of work]]="general work",1,0)</f>
        <v>1</v>
      </c>
      <c r="AN166" s="1">
        <f ca="1">IF(Table2[[#This Row],[Field of work]]="agriculture",1,0)</f>
        <v>0</v>
      </c>
      <c r="AO166" s="1">
        <f ca="1">IF(Table2[[#This Row],[Field of work]]="IT",1,0)</f>
        <v>0</v>
      </c>
      <c r="AP166" s="1"/>
      <c r="AQ166" s="1"/>
      <c r="AR166" s="1"/>
      <c r="AS166" s="1"/>
      <c r="AT166" s="1"/>
      <c r="AU166" s="1"/>
      <c r="AV166" s="1"/>
      <c r="AW166" s="1">
        <f ca="1">Table2[[#This Row],[Cars value]]/Table2[[#This Row],[Cars]]</f>
        <v>679.29220717481326</v>
      </c>
      <c r="AX166" s="1"/>
      <c r="AY166" s="1">
        <f ca="1">IF(Table2[[#This Row],[Value of debts of a person]]&gt;$AZ$4,1,0)</f>
        <v>0</v>
      </c>
      <c r="AZ166" s="1"/>
      <c r="BA166" s="1"/>
      <c r="BB166" s="9">
        <f ca="1">O166/Table2[[#This Row],[Value of house]]</f>
        <v>0.19391843908441775</v>
      </c>
      <c r="BC166" s="1">
        <f ca="1">IF(BB166&lt;$BD$4,1,0)</f>
        <v>1</v>
      </c>
      <c r="BD166" s="1"/>
      <c r="BE166" s="10"/>
      <c r="BF166">
        <f ca="1">IF(Table2[[#This Row],[Area]]="yukon",Table2[[#This Row],[Income]],0)</f>
        <v>0</v>
      </c>
    </row>
    <row r="167" spans="2:58" x14ac:dyDescent="0.3">
      <c r="B167">
        <f t="shared" ca="1" si="44"/>
        <v>2</v>
      </c>
      <c r="C167" t="str">
        <f t="shared" ca="1" si="45"/>
        <v>women</v>
      </c>
      <c r="D167">
        <f t="shared" ca="1" si="46"/>
        <v>39</v>
      </c>
      <c r="E167">
        <f t="shared" ca="1" si="47"/>
        <v>3</v>
      </c>
      <c r="F167" t="str">
        <f ca="1">VLOOKUP(E167,$AB$5:$AC$10,2)</f>
        <v>teaching</v>
      </c>
      <c r="G167">
        <f t="shared" ca="1" si="48"/>
        <v>3</v>
      </c>
      <c r="H167" t="str">
        <f ca="1">VLOOKUP(G167,$AD$5:$AE$9,2)</f>
        <v>university</v>
      </c>
      <c r="I167">
        <f t="shared" ca="1" si="49"/>
        <v>3</v>
      </c>
      <c r="J167">
        <f t="shared" ca="1" si="43"/>
        <v>1</v>
      </c>
      <c r="K167">
        <f t="shared" ca="1" si="50"/>
        <v>67870</v>
      </c>
      <c r="L167">
        <f t="shared" ca="1" si="51"/>
        <v>2</v>
      </c>
      <c r="M167" t="str">
        <f ca="1">VLOOKUP(L167,$AF$5:$AG$17,2)</f>
        <v>BC</v>
      </c>
      <c r="N167">
        <f t="shared" ca="1" si="54"/>
        <v>203610</v>
      </c>
      <c r="O167">
        <f t="shared" ca="1" si="52"/>
        <v>167158.03159574507</v>
      </c>
      <c r="P167">
        <f t="shared" ca="1" si="55"/>
        <v>55460.955005345982</v>
      </c>
      <c r="Q167">
        <f t="shared" ca="1" si="53"/>
        <v>7072</v>
      </c>
      <c r="R167">
        <f t="shared" ca="1" si="56"/>
        <v>11175.228125200209</v>
      </c>
      <c r="S167">
        <f t="shared" ca="1" si="57"/>
        <v>24575.793736560481</v>
      </c>
      <c r="T167">
        <f t="shared" ca="1" si="58"/>
        <v>395343.82533230557</v>
      </c>
      <c r="U167">
        <f t="shared" ca="1" si="59"/>
        <v>185405.25972094527</v>
      </c>
      <c r="V167">
        <f t="shared" ca="1" si="60"/>
        <v>209938.5656113603</v>
      </c>
      <c r="X167" s="7">
        <f ca="1">IF(Table2[[#This Row],[Gender]]="men",1,0)</f>
        <v>0</v>
      </c>
      <c r="Y167" s="1">
        <f ca="1">IF(Table2[[#This Row],[Gender]]="women",1,0)</f>
        <v>1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>
        <f ca="1">IF(Table2[[#This Row],[Field of work]]="teaching",1,0)</f>
        <v>1</v>
      </c>
      <c r="AK167" s="1">
        <f ca="1">IF(Table2[[#This Row],[Field of work]]="health",1,0)</f>
        <v>0</v>
      </c>
      <c r="AL167" s="1">
        <f ca="1">IF(Table2[[#This Row],[Field of work]]="construction",1,0)</f>
        <v>0</v>
      </c>
      <c r="AM167" s="1">
        <f ca="1">IF(Table2[[#This Row],[Field of work]]="general work",1,0)</f>
        <v>0</v>
      </c>
      <c r="AN167" s="1">
        <f ca="1">IF(Table2[[#This Row],[Field of work]]="agriculture",1,0)</f>
        <v>0</v>
      </c>
      <c r="AO167" s="1">
        <f ca="1">IF(Table2[[#This Row],[Field of work]]="IT",1,0)</f>
        <v>0</v>
      </c>
      <c r="AP167" s="1"/>
      <c r="AQ167" s="1"/>
      <c r="AR167" s="1"/>
      <c r="AS167" s="1"/>
      <c r="AT167" s="1"/>
      <c r="AU167" s="1"/>
      <c r="AV167" s="1"/>
      <c r="AW167" s="1">
        <f ca="1">Table2[[#This Row],[Cars value]]/Table2[[#This Row],[Cars]]</f>
        <v>55460.955005345982</v>
      </c>
      <c r="AX167" s="1"/>
      <c r="AY167" s="1">
        <f ca="1">IF(Table2[[#This Row],[Value of debts of a person]]&gt;$AZ$4,1,0)</f>
        <v>1</v>
      </c>
      <c r="AZ167" s="1"/>
      <c r="BA167" s="1"/>
      <c r="BB167" s="9">
        <f ca="1">O167/Table2[[#This Row],[Value of house]]</f>
        <v>0.82097162023351045</v>
      </c>
      <c r="BC167" s="1">
        <f ca="1">IF(BB167&lt;$BD$4,1,0)</f>
        <v>0</v>
      </c>
      <c r="BD167" s="1"/>
      <c r="BE167" s="10"/>
      <c r="BF167">
        <f ca="1">IF(Table2[[#This Row],[Area]]="yukon",Table2[[#This Row],[Income]],0)</f>
        <v>0</v>
      </c>
    </row>
    <row r="168" spans="2:58" x14ac:dyDescent="0.3">
      <c r="B168">
        <f t="shared" ca="1" si="44"/>
        <v>1</v>
      </c>
      <c r="C168" t="str">
        <f t="shared" ca="1" si="45"/>
        <v>men</v>
      </c>
      <c r="D168">
        <f t="shared" ca="1" si="46"/>
        <v>31</v>
      </c>
      <c r="E168">
        <f t="shared" ca="1" si="47"/>
        <v>3</v>
      </c>
      <c r="F168" t="str">
        <f ca="1">VLOOKUP(E168,$AB$5:$AC$10,2)</f>
        <v>teaching</v>
      </c>
      <c r="G168">
        <f t="shared" ca="1" si="48"/>
        <v>3</v>
      </c>
      <c r="H168" t="str">
        <f ca="1">VLOOKUP(G168,$AD$5:$AE$9,2)</f>
        <v>university</v>
      </c>
      <c r="I168">
        <f t="shared" ca="1" si="49"/>
        <v>3</v>
      </c>
      <c r="J168">
        <f t="shared" ca="1" si="43"/>
        <v>1</v>
      </c>
      <c r="K168">
        <f t="shared" ca="1" si="50"/>
        <v>74020</v>
      </c>
      <c r="L168">
        <f t="shared" ca="1" si="51"/>
        <v>6</v>
      </c>
      <c r="M168" t="str">
        <f ca="1">VLOOKUP(L168,$AF$5:$AG$17,2)</f>
        <v>Saskanchewan</v>
      </c>
      <c r="N168">
        <f t="shared" ca="1" si="54"/>
        <v>74020</v>
      </c>
      <c r="O168">
        <f t="shared" ca="1" si="52"/>
        <v>4539.5401733528479</v>
      </c>
      <c r="P168">
        <f t="shared" ca="1" si="55"/>
        <v>18472.464812295893</v>
      </c>
      <c r="Q168">
        <f t="shared" ca="1" si="53"/>
        <v>6336</v>
      </c>
      <c r="R168">
        <f t="shared" ca="1" si="56"/>
        <v>69367.570812338236</v>
      </c>
      <c r="S168">
        <f t="shared" ca="1" si="57"/>
        <v>83186.021448882952</v>
      </c>
      <c r="T168">
        <f t="shared" ca="1" si="58"/>
        <v>161745.56162223581</v>
      </c>
      <c r="U168">
        <f t="shared" ca="1" si="59"/>
        <v>80243.110985691077</v>
      </c>
      <c r="V168">
        <f t="shared" ca="1" si="60"/>
        <v>81502.450636544731</v>
      </c>
      <c r="X168" s="7">
        <f ca="1">IF(Table2[[#This Row],[Gender]]="men",1,0)</f>
        <v>1</v>
      </c>
      <c r="Y168" s="1">
        <f ca="1">IF(Table2[[#This Row],[Gender]]="women",1,0)</f>
        <v>0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>
        <f ca="1">IF(Table2[[#This Row],[Field of work]]="teaching",1,0)</f>
        <v>1</v>
      </c>
      <c r="AK168" s="1">
        <f ca="1">IF(Table2[[#This Row],[Field of work]]="health",1,0)</f>
        <v>0</v>
      </c>
      <c r="AL168" s="1">
        <f ca="1">IF(Table2[[#This Row],[Field of work]]="construction",1,0)</f>
        <v>0</v>
      </c>
      <c r="AM168" s="1">
        <f ca="1">IF(Table2[[#This Row],[Field of work]]="general work",1,0)</f>
        <v>0</v>
      </c>
      <c r="AN168" s="1">
        <f ca="1">IF(Table2[[#This Row],[Field of work]]="agriculture",1,0)</f>
        <v>0</v>
      </c>
      <c r="AO168" s="1">
        <f ca="1">IF(Table2[[#This Row],[Field of work]]="IT",1,0)</f>
        <v>0</v>
      </c>
      <c r="AP168" s="1"/>
      <c r="AQ168" s="1"/>
      <c r="AR168" s="1"/>
      <c r="AS168" s="1"/>
      <c r="AT168" s="1"/>
      <c r="AU168" s="1"/>
      <c r="AV168" s="1"/>
      <c r="AW168" s="1">
        <f ca="1">Table2[[#This Row],[Cars value]]/Table2[[#This Row],[Cars]]</f>
        <v>18472.464812295893</v>
      </c>
      <c r="AX168" s="1"/>
      <c r="AY168" s="1">
        <f ca="1">IF(Table2[[#This Row],[Value of debts of a person]]&gt;$AZ$4,1,0)</f>
        <v>0</v>
      </c>
      <c r="AZ168" s="1"/>
      <c r="BA168" s="1"/>
      <c r="BB168" s="9">
        <f ca="1">O168/Table2[[#This Row],[Value of house]]</f>
        <v>6.1328562190662628E-2</v>
      </c>
      <c r="BC168" s="1">
        <f ca="1">IF(BB168&lt;$BD$4,1,0)</f>
        <v>1</v>
      </c>
      <c r="BD168" s="1"/>
      <c r="BE168" s="10"/>
      <c r="BF168">
        <f ca="1">IF(Table2[[#This Row],[Area]]="yukon",Table2[[#This Row],[Income]],0)</f>
        <v>0</v>
      </c>
    </row>
    <row r="169" spans="2:58" x14ac:dyDescent="0.3">
      <c r="B169">
        <f t="shared" ca="1" si="44"/>
        <v>1</v>
      </c>
      <c r="C169" t="str">
        <f t="shared" ca="1" si="45"/>
        <v>men</v>
      </c>
      <c r="D169">
        <f t="shared" ca="1" si="46"/>
        <v>31</v>
      </c>
      <c r="E169">
        <f t="shared" ca="1" si="47"/>
        <v>6</v>
      </c>
      <c r="F169" t="str">
        <f ca="1">VLOOKUP(E169,$AB$5:$AC$10,2)</f>
        <v>agriculture</v>
      </c>
      <c r="G169">
        <f t="shared" ca="1" si="48"/>
        <v>6</v>
      </c>
      <c r="H169" t="str">
        <f ca="1">VLOOKUP(G169,$AD$5:$AE$9,2)</f>
        <v>other</v>
      </c>
      <c r="I169">
        <f t="shared" ca="1" si="49"/>
        <v>1</v>
      </c>
      <c r="J169">
        <f t="shared" ca="1" si="43"/>
        <v>1</v>
      </c>
      <c r="K169">
        <f t="shared" ca="1" si="50"/>
        <v>40130</v>
      </c>
      <c r="L169">
        <f t="shared" ca="1" si="51"/>
        <v>12</v>
      </c>
      <c r="M169" t="str">
        <f ca="1">VLOOKUP(L169,$AF$5:$AG$17,2)</f>
        <v>Nova scotia</v>
      </c>
      <c r="N169">
        <f t="shared" ca="1" si="54"/>
        <v>40130</v>
      </c>
      <c r="O169">
        <f t="shared" ca="1" si="52"/>
        <v>26538.674196937023</v>
      </c>
      <c r="P169">
        <f t="shared" ca="1" si="55"/>
        <v>35382.225487856274</v>
      </c>
      <c r="Q169">
        <f t="shared" ca="1" si="53"/>
        <v>12207</v>
      </c>
      <c r="R169">
        <f t="shared" ca="1" si="56"/>
        <v>7098.1915406702883</v>
      </c>
      <c r="S169">
        <f t="shared" ca="1" si="57"/>
        <v>6584.7604670692326</v>
      </c>
      <c r="T169">
        <f t="shared" ca="1" si="58"/>
        <v>73253.434664006258</v>
      </c>
      <c r="U169">
        <f t="shared" ca="1" si="59"/>
        <v>45843.86573760731</v>
      </c>
      <c r="V169">
        <f t="shared" ca="1" si="60"/>
        <v>27409.568926398948</v>
      </c>
      <c r="X169" s="7">
        <f ca="1">IF(Table2[[#This Row],[Gender]]="men",1,0)</f>
        <v>1</v>
      </c>
      <c r="Y169" s="1">
        <f ca="1">IF(Table2[[#This Row],[Gender]]="women",1,0)</f>
        <v>0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>
        <f ca="1">IF(Table2[[#This Row],[Field of work]]="teaching",1,0)</f>
        <v>0</v>
      </c>
      <c r="AK169" s="1">
        <f ca="1">IF(Table2[[#This Row],[Field of work]]="health",1,0)</f>
        <v>0</v>
      </c>
      <c r="AL169" s="1">
        <f ca="1">IF(Table2[[#This Row],[Field of work]]="construction",1,0)</f>
        <v>0</v>
      </c>
      <c r="AM169" s="1">
        <f ca="1">IF(Table2[[#This Row],[Field of work]]="general work",1,0)</f>
        <v>0</v>
      </c>
      <c r="AN169" s="1">
        <f ca="1">IF(Table2[[#This Row],[Field of work]]="agriculture",1,0)</f>
        <v>1</v>
      </c>
      <c r="AO169" s="1">
        <f ca="1">IF(Table2[[#This Row],[Field of work]]="IT",1,0)</f>
        <v>0</v>
      </c>
      <c r="AP169" s="1"/>
      <c r="AQ169" s="1"/>
      <c r="AR169" s="1"/>
      <c r="AS169" s="1"/>
      <c r="AT169" s="1"/>
      <c r="AU169" s="1"/>
      <c r="AV169" s="1"/>
      <c r="AW169" s="1">
        <f ca="1">Table2[[#This Row],[Cars value]]/Table2[[#This Row],[Cars]]</f>
        <v>35382.225487856274</v>
      </c>
      <c r="AX169" s="1"/>
      <c r="AY169" s="1">
        <f ca="1">IF(Table2[[#This Row],[Value of debts of a person]]&gt;$AZ$4,1,0)</f>
        <v>0</v>
      </c>
      <c r="AZ169" s="1"/>
      <c r="BA169" s="1"/>
      <c r="BB169" s="9">
        <f ca="1">O169/Table2[[#This Row],[Value of house]]</f>
        <v>0.66131757281178727</v>
      </c>
      <c r="BC169" s="1">
        <f ca="1">IF(BB169&lt;$BD$4,1,0)</f>
        <v>0</v>
      </c>
      <c r="BD169" s="1"/>
      <c r="BE169" s="10"/>
      <c r="BF169">
        <f ca="1">IF(Table2[[#This Row],[Area]]="yukon",Table2[[#This Row],[Income]],0)</f>
        <v>0</v>
      </c>
    </row>
    <row r="170" spans="2:58" x14ac:dyDescent="0.3">
      <c r="B170">
        <f t="shared" ca="1" si="44"/>
        <v>1</v>
      </c>
      <c r="C170" t="str">
        <f t="shared" ca="1" si="45"/>
        <v>men</v>
      </c>
      <c r="D170">
        <f t="shared" ca="1" si="46"/>
        <v>35</v>
      </c>
      <c r="E170">
        <f t="shared" ca="1" si="47"/>
        <v>6</v>
      </c>
      <c r="F170" t="str">
        <f ca="1">VLOOKUP(E170,$AB$5:$AC$10,2)</f>
        <v>agriculture</v>
      </c>
      <c r="G170">
        <f t="shared" ca="1" si="48"/>
        <v>5</v>
      </c>
      <c r="H170" t="str">
        <f ca="1">VLOOKUP(G170,$AD$5:$AE$9,2)</f>
        <v>other</v>
      </c>
      <c r="I170">
        <f t="shared" ca="1" si="49"/>
        <v>2</v>
      </c>
      <c r="J170">
        <f t="shared" ca="1" si="43"/>
        <v>1</v>
      </c>
      <c r="K170">
        <f t="shared" ca="1" si="50"/>
        <v>43327</v>
      </c>
      <c r="L170">
        <f t="shared" ca="1" si="51"/>
        <v>2</v>
      </c>
      <c r="M170" t="str">
        <f ca="1">VLOOKUP(L170,$AF$5:$AG$17,2)</f>
        <v>BC</v>
      </c>
      <c r="N170">
        <f t="shared" ca="1" si="54"/>
        <v>216635</v>
      </c>
      <c r="O170">
        <f t="shared" ca="1" si="52"/>
        <v>139145.67799801697</v>
      </c>
      <c r="P170">
        <f t="shared" ca="1" si="55"/>
        <v>765.87235602422106</v>
      </c>
      <c r="Q170">
        <f t="shared" ca="1" si="53"/>
        <v>245</v>
      </c>
      <c r="R170">
        <f t="shared" ca="1" si="56"/>
        <v>43256.461481170474</v>
      </c>
      <c r="S170">
        <f t="shared" ca="1" si="57"/>
        <v>49007.061216153859</v>
      </c>
      <c r="T170">
        <f t="shared" ca="1" si="58"/>
        <v>404787.73921417078</v>
      </c>
      <c r="U170">
        <f t="shared" ca="1" si="59"/>
        <v>182647.13947918743</v>
      </c>
      <c r="V170">
        <f t="shared" ca="1" si="60"/>
        <v>222140.59973498335</v>
      </c>
      <c r="X170" s="7">
        <f ca="1">IF(Table2[[#This Row],[Gender]]="men",1,0)</f>
        <v>1</v>
      </c>
      <c r="Y170" s="1">
        <f ca="1">IF(Table2[[#This Row],[Gender]]="women",1,0)</f>
        <v>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>
        <f ca="1">IF(Table2[[#This Row],[Field of work]]="teaching",1,0)</f>
        <v>0</v>
      </c>
      <c r="AK170" s="1">
        <f ca="1">IF(Table2[[#This Row],[Field of work]]="health",1,0)</f>
        <v>0</v>
      </c>
      <c r="AL170" s="1">
        <f ca="1">IF(Table2[[#This Row],[Field of work]]="construction",1,0)</f>
        <v>0</v>
      </c>
      <c r="AM170" s="1">
        <f ca="1">IF(Table2[[#This Row],[Field of work]]="general work",1,0)</f>
        <v>0</v>
      </c>
      <c r="AN170" s="1">
        <f ca="1">IF(Table2[[#This Row],[Field of work]]="agriculture",1,0)</f>
        <v>1</v>
      </c>
      <c r="AO170" s="1">
        <f ca="1">IF(Table2[[#This Row],[Field of work]]="IT",1,0)</f>
        <v>0</v>
      </c>
      <c r="AP170" s="1"/>
      <c r="AQ170" s="1"/>
      <c r="AR170" s="1"/>
      <c r="AS170" s="1"/>
      <c r="AT170" s="1"/>
      <c r="AU170" s="1"/>
      <c r="AV170" s="1"/>
      <c r="AW170" s="1">
        <f ca="1">Table2[[#This Row],[Cars value]]/Table2[[#This Row],[Cars]]</f>
        <v>765.87235602422106</v>
      </c>
      <c r="AX170" s="1"/>
      <c r="AY170" s="1">
        <f ca="1">IF(Table2[[#This Row],[Value of debts of a person]]&gt;$AZ$4,1,0)</f>
        <v>1</v>
      </c>
      <c r="AZ170" s="1"/>
      <c r="BA170" s="1"/>
      <c r="BB170" s="9">
        <f ca="1">O170/Table2[[#This Row],[Value of house]]</f>
        <v>0.64230469683115365</v>
      </c>
      <c r="BC170" s="1">
        <f ca="1">IF(BB170&lt;$BD$4,1,0)</f>
        <v>0</v>
      </c>
      <c r="BD170" s="1"/>
      <c r="BE170" s="10"/>
      <c r="BF170">
        <f ca="1">IF(Table2[[#This Row],[Area]]="yukon",Table2[[#This Row],[Income]],0)</f>
        <v>0</v>
      </c>
    </row>
    <row r="171" spans="2:58" x14ac:dyDescent="0.3">
      <c r="B171">
        <f t="shared" ca="1" si="44"/>
        <v>1</v>
      </c>
      <c r="C171" t="str">
        <f t="shared" ca="1" si="45"/>
        <v>men</v>
      </c>
      <c r="D171">
        <f t="shared" ca="1" si="46"/>
        <v>27</v>
      </c>
      <c r="E171">
        <f t="shared" ca="1" si="47"/>
        <v>3</v>
      </c>
      <c r="F171" t="str">
        <f ca="1">VLOOKUP(E171,$AB$5:$AC$10,2)</f>
        <v>teaching</v>
      </c>
      <c r="G171">
        <f t="shared" ca="1" si="48"/>
        <v>2</v>
      </c>
      <c r="H171" t="str">
        <f ca="1">VLOOKUP(G171,$AD$5:$AE$9,2)</f>
        <v>college</v>
      </c>
      <c r="I171">
        <f t="shared" ca="1" si="49"/>
        <v>2</v>
      </c>
      <c r="J171">
        <f t="shared" ca="1" si="43"/>
        <v>1</v>
      </c>
      <c r="K171">
        <f t="shared" ca="1" si="50"/>
        <v>60177</v>
      </c>
      <c r="L171">
        <f t="shared" ca="1" si="51"/>
        <v>3</v>
      </c>
      <c r="M171" t="str">
        <f ca="1">VLOOKUP(L171,$AF$5:$AG$17,2)</f>
        <v>Northwest Tef</v>
      </c>
      <c r="N171">
        <f t="shared" ca="1" si="54"/>
        <v>180531</v>
      </c>
      <c r="O171">
        <f t="shared" ca="1" si="52"/>
        <v>57766.571134114856</v>
      </c>
      <c r="P171">
        <f t="shared" ca="1" si="55"/>
        <v>32013.618507469178</v>
      </c>
      <c r="Q171">
        <f t="shared" ca="1" si="53"/>
        <v>23319</v>
      </c>
      <c r="R171">
        <f t="shared" ca="1" si="56"/>
        <v>58825.6098276876</v>
      </c>
      <c r="S171">
        <f t="shared" ca="1" si="57"/>
        <v>82826.551004211084</v>
      </c>
      <c r="T171">
        <f t="shared" ca="1" si="58"/>
        <v>321124.12213832594</v>
      </c>
      <c r="U171">
        <f t="shared" ca="1" si="59"/>
        <v>139911.18096180246</v>
      </c>
      <c r="V171">
        <f t="shared" ca="1" si="60"/>
        <v>181212.94117652348</v>
      </c>
      <c r="X171" s="7">
        <f ca="1">IF(Table2[[#This Row],[Gender]]="men",1,0)</f>
        <v>1</v>
      </c>
      <c r="Y171" s="1">
        <f ca="1">IF(Table2[[#This Row],[Gender]]="women",1,0)</f>
        <v>0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>
        <f ca="1">IF(Table2[[#This Row],[Field of work]]="teaching",1,0)</f>
        <v>1</v>
      </c>
      <c r="AK171" s="1">
        <f ca="1">IF(Table2[[#This Row],[Field of work]]="health",1,0)</f>
        <v>0</v>
      </c>
      <c r="AL171" s="1">
        <f ca="1">IF(Table2[[#This Row],[Field of work]]="construction",1,0)</f>
        <v>0</v>
      </c>
      <c r="AM171" s="1">
        <f ca="1">IF(Table2[[#This Row],[Field of work]]="general work",1,0)</f>
        <v>0</v>
      </c>
      <c r="AN171" s="1">
        <f ca="1">IF(Table2[[#This Row],[Field of work]]="agriculture",1,0)</f>
        <v>0</v>
      </c>
      <c r="AO171" s="1">
        <f ca="1">IF(Table2[[#This Row],[Field of work]]="IT",1,0)</f>
        <v>0</v>
      </c>
      <c r="AP171" s="1"/>
      <c r="AQ171" s="1"/>
      <c r="AR171" s="1"/>
      <c r="AS171" s="1"/>
      <c r="AT171" s="1"/>
      <c r="AU171" s="1"/>
      <c r="AV171" s="1"/>
      <c r="AW171" s="1">
        <f ca="1">Table2[[#This Row],[Cars value]]/Table2[[#This Row],[Cars]]</f>
        <v>32013.618507469178</v>
      </c>
      <c r="AX171" s="1"/>
      <c r="AY171" s="1">
        <f ca="1">IF(Table2[[#This Row],[Value of debts of a person]]&gt;$AZ$4,1,0)</f>
        <v>1</v>
      </c>
      <c r="AZ171" s="1"/>
      <c r="BA171" s="1"/>
      <c r="BB171" s="9">
        <f ca="1">O171/Table2[[#This Row],[Value of house]]</f>
        <v>0.31998144991228572</v>
      </c>
      <c r="BC171" s="1">
        <f ca="1">IF(BB171&lt;$BD$4,1,0)</f>
        <v>0</v>
      </c>
      <c r="BD171" s="1"/>
      <c r="BE171" s="10"/>
      <c r="BF171">
        <f ca="1">IF(Table2[[#This Row],[Area]]="yukon",Table2[[#This Row],[Income]],0)</f>
        <v>0</v>
      </c>
    </row>
    <row r="172" spans="2:58" x14ac:dyDescent="0.3">
      <c r="B172">
        <f t="shared" ca="1" si="44"/>
        <v>2</v>
      </c>
      <c r="C172" t="str">
        <f t="shared" ca="1" si="45"/>
        <v>women</v>
      </c>
      <c r="D172">
        <f t="shared" ca="1" si="46"/>
        <v>38</v>
      </c>
      <c r="E172">
        <f t="shared" ca="1" si="47"/>
        <v>5</v>
      </c>
      <c r="F172" t="str">
        <f ca="1">VLOOKUP(E172,$AB$5:$AC$10,2)</f>
        <v>general work</v>
      </c>
      <c r="G172">
        <f t="shared" ca="1" si="48"/>
        <v>2</v>
      </c>
      <c r="H172" t="str">
        <f ca="1">VLOOKUP(G172,$AD$5:$AE$9,2)</f>
        <v>college</v>
      </c>
      <c r="I172">
        <f t="shared" ca="1" si="49"/>
        <v>1</v>
      </c>
      <c r="J172">
        <f t="shared" ca="1" si="43"/>
        <v>1</v>
      </c>
      <c r="K172">
        <f t="shared" ca="1" si="50"/>
        <v>47510</v>
      </c>
      <c r="L172">
        <f t="shared" ca="1" si="51"/>
        <v>8</v>
      </c>
      <c r="M172" t="str">
        <f ca="1">VLOOKUP(L172,$AF$5:$AG$17,2)</f>
        <v>Ontario</v>
      </c>
      <c r="N172">
        <f t="shared" ca="1" si="54"/>
        <v>47510</v>
      </c>
      <c r="O172">
        <f t="shared" ca="1" si="52"/>
        <v>19202.12399920174</v>
      </c>
      <c r="P172">
        <f t="shared" ca="1" si="55"/>
        <v>24649.392444698857</v>
      </c>
      <c r="Q172">
        <f t="shared" ca="1" si="53"/>
        <v>20048</v>
      </c>
      <c r="R172">
        <f t="shared" ca="1" si="56"/>
        <v>625.78691932974345</v>
      </c>
      <c r="S172">
        <f t="shared" ca="1" si="57"/>
        <v>10783.472172145137</v>
      </c>
      <c r="T172">
        <f t="shared" ca="1" si="58"/>
        <v>77495.596171346871</v>
      </c>
      <c r="U172">
        <f t="shared" ca="1" si="59"/>
        <v>39875.910918531481</v>
      </c>
      <c r="V172">
        <f t="shared" ca="1" si="60"/>
        <v>37619.68525281539</v>
      </c>
      <c r="X172" s="7">
        <f ca="1">IF(Table2[[#This Row],[Gender]]="men",1,0)</f>
        <v>0</v>
      </c>
      <c r="Y172" s="1">
        <f ca="1">IF(Table2[[#This Row],[Gender]]="women",1,0)</f>
        <v>1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>
        <f ca="1">IF(Table2[[#This Row],[Field of work]]="teaching",1,0)</f>
        <v>0</v>
      </c>
      <c r="AK172" s="1">
        <f ca="1">IF(Table2[[#This Row],[Field of work]]="health",1,0)</f>
        <v>0</v>
      </c>
      <c r="AL172" s="1">
        <f ca="1">IF(Table2[[#This Row],[Field of work]]="construction",1,0)</f>
        <v>0</v>
      </c>
      <c r="AM172" s="1">
        <f ca="1">IF(Table2[[#This Row],[Field of work]]="general work",1,0)</f>
        <v>1</v>
      </c>
      <c r="AN172" s="1">
        <f ca="1">IF(Table2[[#This Row],[Field of work]]="agriculture",1,0)</f>
        <v>0</v>
      </c>
      <c r="AO172" s="1">
        <f ca="1">IF(Table2[[#This Row],[Field of work]]="IT",1,0)</f>
        <v>0</v>
      </c>
      <c r="AP172" s="1"/>
      <c r="AQ172" s="1"/>
      <c r="AR172" s="1"/>
      <c r="AS172" s="1"/>
      <c r="AT172" s="1"/>
      <c r="AU172" s="1"/>
      <c r="AV172" s="1"/>
      <c r="AW172" s="1">
        <f ca="1">Table2[[#This Row],[Cars value]]/Table2[[#This Row],[Cars]]</f>
        <v>24649.392444698857</v>
      </c>
      <c r="AX172" s="1"/>
      <c r="AY172" s="1">
        <f ca="1">IF(Table2[[#This Row],[Value of debts of a person]]&gt;$AZ$4,1,0)</f>
        <v>0</v>
      </c>
      <c r="AZ172" s="1"/>
      <c r="BA172" s="1"/>
      <c r="BB172" s="9">
        <f ca="1">O172/Table2[[#This Row],[Value of house]]</f>
        <v>0.40417015363506081</v>
      </c>
      <c r="BC172" s="1">
        <f ca="1">IF(BB172&lt;$BD$4,1,0)</f>
        <v>0</v>
      </c>
      <c r="BD172" s="1"/>
      <c r="BE172" s="10"/>
      <c r="BF172">
        <f ca="1">IF(Table2[[#This Row],[Area]]="yukon",Table2[[#This Row],[Income]],0)</f>
        <v>0</v>
      </c>
    </row>
    <row r="173" spans="2:58" x14ac:dyDescent="0.3">
      <c r="B173">
        <f t="shared" ca="1" si="44"/>
        <v>1</v>
      </c>
      <c r="C173" t="str">
        <f t="shared" ca="1" si="45"/>
        <v>men</v>
      </c>
      <c r="D173">
        <f t="shared" ca="1" si="46"/>
        <v>36</v>
      </c>
      <c r="E173">
        <f t="shared" ca="1" si="47"/>
        <v>1</v>
      </c>
      <c r="F173" t="str">
        <f ca="1">VLOOKUP(E173,$AB$5:$AC$10,2)</f>
        <v>health</v>
      </c>
      <c r="G173">
        <f t="shared" ca="1" si="48"/>
        <v>6</v>
      </c>
      <c r="H173" t="str">
        <f ca="1">VLOOKUP(G173,$AD$5:$AE$9,2)</f>
        <v>other</v>
      </c>
      <c r="I173">
        <f t="shared" ca="1" si="49"/>
        <v>4</v>
      </c>
      <c r="J173">
        <f t="shared" ca="1" si="43"/>
        <v>2</v>
      </c>
      <c r="K173">
        <f t="shared" ca="1" si="50"/>
        <v>46259</v>
      </c>
      <c r="L173">
        <f t="shared" ca="1" si="51"/>
        <v>2</v>
      </c>
      <c r="M173" t="str">
        <f ca="1">VLOOKUP(L173,$AF$5:$AG$17,2)</f>
        <v>BC</v>
      </c>
      <c r="N173">
        <f t="shared" ca="1" si="54"/>
        <v>46259</v>
      </c>
      <c r="O173">
        <f t="shared" ca="1" si="52"/>
        <v>29109.256467722076</v>
      </c>
      <c r="P173">
        <f t="shared" ca="1" si="55"/>
        <v>36482.532387157764</v>
      </c>
      <c r="Q173">
        <f t="shared" ca="1" si="53"/>
        <v>27542</v>
      </c>
      <c r="R173">
        <f t="shared" ca="1" si="56"/>
        <v>44061.861365252014</v>
      </c>
      <c r="S173">
        <f t="shared" ca="1" si="57"/>
        <v>15289.331734355103</v>
      </c>
      <c r="T173">
        <f t="shared" ca="1" si="58"/>
        <v>90657.588202077182</v>
      </c>
      <c r="U173">
        <f t="shared" ca="1" si="59"/>
        <v>100713.11783297409</v>
      </c>
      <c r="V173">
        <f t="shared" ca="1" si="60"/>
        <v>-10055.529630896912</v>
      </c>
      <c r="X173" s="7">
        <f ca="1">IF(Table2[[#This Row],[Gender]]="men",1,0)</f>
        <v>1</v>
      </c>
      <c r="Y173" s="1">
        <f ca="1">IF(Table2[[#This Row],[Gender]]="women",1,0)</f>
        <v>0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>
        <f ca="1">IF(Table2[[#This Row],[Field of work]]="teaching",1,0)</f>
        <v>0</v>
      </c>
      <c r="AK173" s="1">
        <f ca="1">IF(Table2[[#This Row],[Field of work]]="health",1,0)</f>
        <v>1</v>
      </c>
      <c r="AL173" s="1">
        <f ca="1">IF(Table2[[#This Row],[Field of work]]="construction",1,0)</f>
        <v>0</v>
      </c>
      <c r="AM173" s="1">
        <f ca="1">IF(Table2[[#This Row],[Field of work]]="general work",1,0)</f>
        <v>0</v>
      </c>
      <c r="AN173" s="1">
        <f ca="1">IF(Table2[[#This Row],[Field of work]]="agriculture",1,0)</f>
        <v>0</v>
      </c>
      <c r="AO173" s="1">
        <f ca="1">IF(Table2[[#This Row],[Field of work]]="IT",1,0)</f>
        <v>0</v>
      </c>
      <c r="AP173" s="1"/>
      <c r="AQ173" s="1"/>
      <c r="AR173" s="1"/>
      <c r="AS173" s="1"/>
      <c r="AT173" s="1"/>
      <c r="AU173" s="1"/>
      <c r="AV173" s="1"/>
      <c r="AW173" s="1">
        <f ca="1">Table2[[#This Row],[Cars value]]/Table2[[#This Row],[Cars]]</f>
        <v>18241.266193578882</v>
      </c>
      <c r="AX173" s="1"/>
      <c r="AY173" s="1">
        <f ca="1">IF(Table2[[#This Row],[Value of debts of a person]]&gt;$AZ$4,1,0)</f>
        <v>1</v>
      </c>
      <c r="AZ173" s="1"/>
      <c r="BA173" s="1"/>
      <c r="BB173" s="9">
        <f ca="1">O173/Table2[[#This Row],[Value of house]]</f>
        <v>0.62926687709898776</v>
      </c>
      <c r="BC173" s="1">
        <f ca="1">IF(BB173&lt;$BD$4,1,0)</f>
        <v>0</v>
      </c>
      <c r="BD173" s="1"/>
      <c r="BE173" s="10"/>
      <c r="BF173">
        <f ca="1">IF(Table2[[#This Row],[Area]]="yukon",Table2[[#This Row],[Income]],0)</f>
        <v>0</v>
      </c>
    </row>
    <row r="174" spans="2:58" x14ac:dyDescent="0.3">
      <c r="B174">
        <f t="shared" ca="1" si="44"/>
        <v>2</v>
      </c>
      <c r="C174" t="str">
        <f t="shared" ca="1" si="45"/>
        <v>women</v>
      </c>
      <c r="D174">
        <f t="shared" ca="1" si="46"/>
        <v>31</v>
      </c>
      <c r="E174">
        <f t="shared" ca="1" si="47"/>
        <v>3</v>
      </c>
      <c r="F174" t="str">
        <f ca="1">VLOOKUP(E174,$AB$5:$AC$10,2)</f>
        <v>teaching</v>
      </c>
      <c r="G174">
        <f t="shared" ca="1" si="48"/>
        <v>2</v>
      </c>
      <c r="H174" t="str">
        <f ca="1">VLOOKUP(G174,$AD$5:$AE$9,2)</f>
        <v>college</v>
      </c>
      <c r="I174">
        <f t="shared" ca="1" si="49"/>
        <v>1</v>
      </c>
      <c r="J174">
        <f t="shared" ca="1" si="43"/>
        <v>1</v>
      </c>
      <c r="K174">
        <f t="shared" ca="1" si="50"/>
        <v>88473</v>
      </c>
      <c r="L174">
        <f t="shared" ca="1" si="51"/>
        <v>5</v>
      </c>
      <c r="M174" t="str">
        <f ca="1">VLOOKUP(L174,$AF$5:$AG$17,2)</f>
        <v>Nunavut</v>
      </c>
      <c r="N174">
        <f t="shared" ca="1" si="54"/>
        <v>530838</v>
      </c>
      <c r="O174">
        <f t="shared" ca="1" si="52"/>
        <v>222810.36980091425</v>
      </c>
      <c r="P174">
        <f t="shared" ca="1" si="55"/>
        <v>84797.228029642647</v>
      </c>
      <c r="Q174">
        <f t="shared" ca="1" si="53"/>
        <v>80366</v>
      </c>
      <c r="R174">
        <f t="shared" ca="1" si="56"/>
        <v>47023.296844241035</v>
      </c>
      <c r="S174">
        <f t="shared" ca="1" si="57"/>
        <v>8350.5390571517582</v>
      </c>
      <c r="T174">
        <f t="shared" ca="1" si="58"/>
        <v>761998.90885806608</v>
      </c>
      <c r="U174">
        <f t="shared" ca="1" si="59"/>
        <v>350199.66664515529</v>
      </c>
      <c r="V174">
        <f t="shared" ca="1" si="60"/>
        <v>411799.24221291079</v>
      </c>
      <c r="X174" s="7">
        <f ca="1">IF(Table2[[#This Row],[Gender]]="men",1,0)</f>
        <v>0</v>
      </c>
      <c r="Y174" s="1">
        <f ca="1">IF(Table2[[#This Row],[Gender]]="women",1,0)</f>
        <v>1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>
        <f ca="1">IF(Table2[[#This Row],[Field of work]]="teaching",1,0)</f>
        <v>1</v>
      </c>
      <c r="AK174" s="1">
        <f ca="1">IF(Table2[[#This Row],[Field of work]]="health",1,0)</f>
        <v>0</v>
      </c>
      <c r="AL174" s="1">
        <f ca="1">IF(Table2[[#This Row],[Field of work]]="construction",1,0)</f>
        <v>0</v>
      </c>
      <c r="AM174" s="1">
        <f ca="1">IF(Table2[[#This Row],[Field of work]]="general work",1,0)</f>
        <v>0</v>
      </c>
      <c r="AN174" s="1">
        <f ca="1">IF(Table2[[#This Row],[Field of work]]="agriculture",1,0)</f>
        <v>0</v>
      </c>
      <c r="AO174" s="1">
        <f ca="1">IF(Table2[[#This Row],[Field of work]]="IT",1,0)</f>
        <v>0</v>
      </c>
      <c r="AP174" s="1"/>
      <c r="AQ174" s="1"/>
      <c r="AR174" s="1"/>
      <c r="AS174" s="1"/>
      <c r="AT174" s="1"/>
      <c r="AU174" s="1"/>
      <c r="AV174" s="1"/>
      <c r="AW174" s="1">
        <f ca="1">Table2[[#This Row],[Cars value]]/Table2[[#This Row],[Cars]]</f>
        <v>84797.228029642647</v>
      </c>
      <c r="AX174" s="1"/>
      <c r="AY174" s="1">
        <f ca="1">IF(Table2[[#This Row],[Value of debts of a person]]&gt;$AZ$4,1,0)</f>
        <v>1</v>
      </c>
      <c r="AZ174" s="1"/>
      <c r="BA174" s="1"/>
      <c r="BB174" s="9">
        <f ca="1">O174/Table2[[#This Row],[Value of house]]</f>
        <v>0.41973327041567154</v>
      </c>
      <c r="BC174" s="1">
        <f ca="1">IF(BB174&lt;$BD$4,1,0)</f>
        <v>0</v>
      </c>
      <c r="BD174" s="1"/>
      <c r="BE174" s="10"/>
      <c r="BF174">
        <f ca="1">IF(Table2[[#This Row],[Area]]="yukon",Table2[[#This Row],[Income]],0)</f>
        <v>0</v>
      </c>
    </row>
    <row r="175" spans="2:58" x14ac:dyDescent="0.3">
      <c r="B175">
        <f t="shared" ca="1" si="44"/>
        <v>2</v>
      </c>
      <c r="C175" t="str">
        <f t="shared" ca="1" si="45"/>
        <v>women</v>
      </c>
      <c r="D175">
        <f t="shared" ca="1" si="46"/>
        <v>37</v>
      </c>
      <c r="E175">
        <f t="shared" ca="1" si="47"/>
        <v>4</v>
      </c>
      <c r="F175" t="str">
        <f ca="1">VLOOKUP(E175,$AB$5:$AC$10,2)</f>
        <v>IT</v>
      </c>
      <c r="G175">
        <f t="shared" ca="1" si="48"/>
        <v>4</v>
      </c>
      <c r="H175" t="str">
        <f ca="1">VLOOKUP(G175,$AD$5:$AE$9,2)</f>
        <v>technical</v>
      </c>
      <c r="I175">
        <f t="shared" ca="1" si="49"/>
        <v>3</v>
      </c>
      <c r="J175">
        <f t="shared" ca="1" si="43"/>
        <v>1</v>
      </c>
      <c r="K175">
        <f t="shared" ca="1" si="50"/>
        <v>64194</v>
      </c>
      <c r="L175">
        <f t="shared" ca="1" si="51"/>
        <v>3</v>
      </c>
      <c r="M175" t="str">
        <f ca="1">VLOOKUP(L175,$AF$5:$AG$17,2)</f>
        <v>Northwest Tef</v>
      </c>
      <c r="N175">
        <f t="shared" ca="1" si="54"/>
        <v>256776</v>
      </c>
      <c r="O175">
        <f t="shared" ca="1" si="52"/>
        <v>33817.117879816193</v>
      </c>
      <c r="P175">
        <f t="shared" ca="1" si="55"/>
        <v>28284.477543858698</v>
      </c>
      <c r="Q175">
        <f t="shared" ca="1" si="53"/>
        <v>20156</v>
      </c>
      <c r="R175">
        <f t="shared" ca="1" si="56"/>
        <v>52593.814519240972</v>
      </c>
      <c r="S175">
        <f t="shared" ca="1" si="57"/>
        <v>27306.604553896053</v>
      </c>
      <c r="T175">
        <f t="shared" ca="1" si="58"/>
        <v>317899.72243371228</v>
      </c>
      <c r="U175">
        <f t="shared" ca="1" si="59"/>
        <v>106566.93239905717</v>
      </c>
      <c r="V175">
        <f t="shared" ca="1" si="60"/>
        <v>211332.7900346551</v>
      </c>
      <c r="X175" s="7">
        <f ca="1">IF(Table2[[#This Row],[Gender]]="men",1,0)</f>
        <v>0</v>
      </c>
      <c r="Y175" s="1">
        <f ca="1">IF(Table2[[#This Row],[Gender]]="women",1,0)</f>
        <v>1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>
        <f ca="1">IF(Table2[[#This Row],[Field of work]]="teaching",1,0)</f>
        <v>0</v>
      </c>
      <c r="AK175" s="1">
        <f ca="1">IF(Table2[[#This Row],[Field of work]]="health",1,0)</f>
        <v>0</v>
      </c>
      <c r="AL175" s="1">
        <f ca="1">IF(Table2[[#This Row],[Field of work]]="construction",1,0)</f>
        <v>0</v>
      </c>
      <c r="AM175" s="1">
        <f ca="1">IF(Table2[[#This Row],[Field of work]]="general work",1,0)</f>
        <v>0</v>
      </c>
      <c r="AN175" s="1">
        <f ca="1">IF(Table2[[#This Row],[Field of work]]="agriculture",1,0)</f>
        <v>0</v>
      </c>
      <c r="AO175" s="1">
        <f ca="1">IF(Table2[[#This Row],[Field of work]]="IT",1,0)</f>
        <v>1</v>
      </c>
      <c r="AP175" s="1"/>
      <c r="AQ175" s="1"/>
      <c r="AR175" s="1"/>
      <c r="AS175" s="1"/>
      <c r="AT175" s="1"/>
      <c r="AU175" s="1"/>
      <c r="AV175" s="1"/>
      <c r="AW175" s="1">
        <f ca="1">Table2[[#This Row],[Cars value]]/Table2[[#This Row],[Cars]]</f>
        <v>28284.477543858698</v>
      </c>
      <c r="AX175" s="1"/>
      <c r="AY175" s="1">
        <f ca="1">IF(Table2[[#This Row],[Value of debts of a person]]&gt;$AZ$4,1,0)</f>
        <v>1</v>
      </c>
      <c r="AZ175" s="1"/>
      <c r="BA175" s="1"/>
      <c r="BB175" s="9">
        <f ca="1">O175/Table2[[#This Row],[Value of house]]</f>
        <v>0.13169890441402698</v>
      </c>
      <c r="BC175" s="1">
        <f ca="1">IF(BB175&lt;$BD$4,1,0)</f>
        <v>1</v>
      </c>
      <c r="BD175" s="1"/>
      <c r="BE175" s="10"/>
      <c r="BF175">
        <f ca="1">IF(Table2[[#This Row],[Area]]="yukon",Table2[[#This Row],[Income]],0)</f>
        <v>0</v>
      </c>
    </row>
    <row r="176" spans="2:58" x14ac:dyDescent="0.3">
      <c r="B176">
        <f t="shared" ca="1" si="44"/>
        <v>2</v>
      </c>
      <c r="C176" t="str">
        <f t="shared" ca="1" si="45"/>
        <v>women</v>
      </c>
      <c r="D176">
        <f t="shared" ca="1" si="46"/>
        <v>30</v>
      </c>
      <c r="E176">
        <f t="shared" ca="1" si="47"/>
        <v>5</v>
      </c>
      <c r="F176" t="str">
        <f ca="1">VLOOKUP(E176,$AB$5:$AC$10,2)</f>
        <v>general work</v>
      </c>
      <c r="G176">
        <f t="shared" ca="1" si="48"/>
        <v>4</v>
      </c>
      <c r="H176" t="str">
        <f ca="1">VLOOKUP(G176,$AD$5:$AE$9,2)</f>
        <v>technical</v>
      </c>
      <c r="I176">
        <f t="shared" ca="1" si="49"/>
        <v>3</v>
      </c>
      <c r="J176">
        <f t="shared" ca="1" si="43"/>
        <v>1</v>
      </c>
      <c r="K176">
        <f t="shared" ca="1" si="50"/>
        <v>37339</v>
      </c>
      <c r="L176">
        <f t="shared" ca="1" si="51"/>
        <v>6</v>
      </c>
      <c r="M176" t="str">
        <f ca="1">VLOOKUP(L176,$AF$5:$AG$17,2)</f>
        <v>Saskanchewan</v>
      </c>
      <c r="N176">
        <f t="shared" ca="1" si="54"/>
        <v>149356</v>
      </c>
      <c r="O176">
        <f t="shared" ca="1" si="52"/>
        <v>117736.53675454816</v>
      </c>
      <c r="P176">
        <f t="shared" ca="1" si="55"/>
        <v>34208.733248371071</v>
      </c>
      <c r="Q176">
        <f t="shared" ca="1" si="53"/>
        <v>12345</v>
      </c>
      <c r="R176">
        <f t="shared" ca="1" si="56"/>
        <v>28128.703072135446</v>
      </c>
      <c r="S176">
        <f t="shared" ca="1" si="57"/>
        <v>18525.582655647515</v>
      </c>
      <c r="T176">
        <f t="shared" ca="1" si="58"/>
        <v>285618.11941019568</v>
      </c>
      <c r="U176">
        <f t="shared" ca="1" si="59"/>
        <v>158210.2398266836</v>
      </c>
      <c r="V176">
        <f t="shared" ca="1" si="60"/>
        <v>127407.87958351208</v>
      </c>
      <c r="X176" s="7">
        <f ca="1">IF(Table2[[#This Row],[Gender]]="men",1,0)</f>
        <v>0</v>
      </c>
      <c r="Y176" s="1">
        <f ca="1">IF(Table2[[#This Row],[Gender]]="women",1,0)</f>
        <v>1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>
        <f ca="1">IF(Table2[[#This Row],[Field of work]]="teaching",1,0)</f>
        <v>0</v>
      </c>
      <c r="AK176" s="1">
        <f ca="1">IF(Table2[[#This Row],[Field of work]]="health",1,0)</f>
        <v>0</v>
      </c>
      <c r="AL176" s="1">
        <f ca="1">IF(Table2[[#This Row],[Field of work]]="construction",1,0)</f>
        <v>0</v>
      </c>
      <c r="AM176" s="1">
        <f ca="1">IF(Table2[[#This Row],[Field of work]]="general work",1,0)</f>
        <v>1</v>
      </c>
      <c r="AN176" s="1">
        <f ca="1">IF(Table2[[#This Row],[Field of work]]="agriculture",1,0)</f>
        <v>0</v>
      </c>
      <c r="AO176" s="1">
        <f ca="1">IF(Table2[[#This Row],[Field of work]]="IT",1,0)</f>
        <v>0</v>
      </c>
      <c r="AP176" s="1"/>
      <c r="AQ176" s="1"/>
      <c r="AR176" s="1"/>
      <c r="AS176" s="1"/>
      <c r="AT176" s="1"/>
      <c r="AU176" s="1"/>
      <c r="AV176" s="1"/>
      <c r="AW176" s="1">
        <f ca="1">Table2[[#This Row],[Cars value]]/Table2[[#This Row],[Cars]]</f>
        <v>34208.733248371071</v>
      </c>
      <c r="AX176" s="1"/>
      <c r="AY176" s="1">
        <f ca="1">IF(Table2[[#This Row],[Value of debts of a person]]&gt;$AZ$4,1,0)</f>
        <v>1</v>
      </c>
      <c r="AZ176" s="1"/>
      <c r="BA176" s="1"/>
      <c r="BB176" s="9">
        <f ca="1">O176/Table2[[#This Row],[Value of house]]</f>
        <v>0.78829465675666299</v>
      </c>
      <c r="BC176" s="1">
        <f ca="1">IF(BB176&lt;$BD$4,1,0)</f>
        <v>0</v>
      </c>
      <c r="BD176" s="1"/>
      <c r="BE176" s="10"/>
      <c r="BF176">
        <f ca="1">IF(Table2[[#This Row],[Area]]="yukon",Table2[[#This Row],[Income]],0)</f>
        <v>0</v>
      </c>
    </row>
    <row r="177" spans="2:58" x14ac:dyDescent="0.3">
      <c r="B177">
        <f t="shared" ca="1" si="44"/>
        <v>2</v>
      </c>
      <c r="C177" t="str">
        <f t="shared" ca="1" si="45"/>
        <v>women</v>
      </c>
      <c r="D177">
        <f t="shared" ca="1" si="46"/>
        <v>30</v>
      </c>
      <c r="E177">
        <f t="shared" ca="1" si="47"/>
        <v>3</v>
      </c>
      <c r="F177" t="str">
        <f ca="1">VLOOKUP(E177,$AB$5:$AC$10,2)</f>
        <v>teaching</v>
      </c>
      <c r="G177">
        <f t="shared" ca="1" si="48"/>
        <v>5</v>
      </c>
      <c r="H177" t="str">
        <f ca="1">VLOOKUP(G177,$AD$5:$AE$9,2)</f>
        <v>other</v>
      </c>
      <c r="I177">
        <f t="shared" ca="1" si="49"/>
        <v>1</v>
      </c>
      <c r="J177">
        <f t="shared" ca="1" si="43"/>
        <v>1</v>
      </c>
      <c r="K177">
        <f t="shared" ca="1" si="50"/>
        <v>45289</v>
      </c>
      <c r="L177">
        <f t="shared" ca="1" si="51"/>
        <v>5</v>
      </c>
      <c r="M177" t="str">
        <f ca="1">VLOOKUP(L177,$AF$5:$AG$17,2)</f>
        <v>Nunavut</v>
      </c>
      <c r="N177">
        <f t="shared" ca="1" si="54"/>
        <v>90578</v>
      </c>
      <c r="O177">
        <f t="shared" ca="1" si="52"/>
        <v>86496.071845217113</v>
      </c>
      <c r="P177">
        <f t="shared" ca="1" si="55"/>
        <v>18947.455142657895</v>
      </c>
      <c r="Q177">
        <f t="shared" ca="1" si="53"/>
        <v>2083</v>
      </c>
      <c r="R177">
        <f t="shared" ca="1" si="56"/>
        <v>25347.469381886294</v>
      </c>
      <c r="S177">
        <f t="shared" ca="1" si="57"/>
        <v>38270.491662769768</v>
      </c>
      <c r="T177">
        <f t="shared" ca="1" si="58"/>
        <v>215344.5635079869</v>
      </c>
      <c r="U177">
        <f t="shared" ca="1" si="59"/>
        <v>113926.54122710341</v>
      </c>
      <c r="V177">
        <f t="shared" ca="1" si="60"/>
        <v>101418.02228088348</v>
      </c>
      <c r="X177" s="7">
        <f ca="1">IF(Table2[[#This Row],[Gender]]="men",1,0)</f>
        <v>0</v>
      </c>
      <c r="Y177" s="1">
        <f ca="1">IF(Table2[[#This Row],[Gender]]="women",1,0)</f>
        <v>1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>
        <f ca="1">IF(Table2[[#This Row],[Field of work]]="teaching",1,0)</f>
        <v>1</v>
      </c>
      <c r="AK177" s="1">
        <f ca="1">IF(Table2[[#This Row],[Field of work]]="health",1,0)</f>
        <v>0</v>
      </c>
      <c r="AL177" s="1">
        <f ca="1">IF(Table2[[#This Row],[Field of work]]="construction",1,0)</f>
        <v>0</v>
      </c>
      <c r="AM177" s="1">
        <f ca="1">IF(Table2[[#This Row],[Field of work]]="general work",1,0)</f>
        <v>0</v>
      </c>
      <c r="AN177" s="1">
        <f ca="1">IF(Table2[[#This Row],[Field of work]]="agriculture",1,0)</f>
        <v>0</v>
      </c>
      <c r="AO177" s="1">
        <f ca="1">IF(Table2[[#This Row],[Field of work]]="IT",1,0)</f>
        <v>0</v>
      </c>
      <c r="AP177" s="1"/>
      <c r="AQ177" s="1"/>
      <c r="AR177" s="1"/>
      <c r="AS177" s="1"/>
      <c r="AT177" s="1"/>
      <c r="AU177" s="1"/>
      <c r="AV177" s="1"/>
      <c r="AW177" s="1">
        <f ca="1">Table2[[#This Row],[Cars value]]/Table2[[#This Row],[Cars]]</f>
        <v>18947.455142657895</v>
      </c>
      <c r="AX177" s="1"/>
      <c r="AY177" s="1">
        <f ca="1">IF(Table2[[#This Row],[Value of debts of a person]]&gt;$AZ$4,1,0)</f>
        <v>1</v>
      </c>
      <c r="AZ177" s="1"/>
      <c r="BA177" s="1"/>
      <c r="BB177" s="9">
        <f ca="1">O177/Table2[[#This Row],[Value of house]]</f>
        <v>0.95493466233762181</v>
      </c>
      <c r="BC177" s="1">
        <f ca="1">IF(BB177&lt;$BD$4,1,0)</f>
        <v>0</v>
      </c>
      <c r="BD177" s="1"/>
      <c r="BE177" s="10"/>
      <c r="BF177">
        <f ca="1">IF(Table2[[#This Row],[Area]]="yukon",Table2[[#This Row],[Income]],0)</f>
        <v>0</v>
      </c>
    </row>
    <row r="178" spans="2:58" x14ac:dyDescent="0.3">
      <c r="B178">
        <f t="shared" ca="1" si="44"/>
        <v>1</v>
      </c>
      <c r="C178" t="str">
        <f t="shared" ca="1" si="45"/>
        <v>men</v>
      </c>
      <c r="D178">
        <f t="shared" ca="1" si="46"/>
        <v>37</v>
      </c>
      <c r="E178">
        <f t="shared" ca="1" si="47"/>
        <v>4</v>
      </c>
      <c r="F178" t="str">
        <f ca="1">VLOOKUP(E178,$AB$5:$AC$10,2)</f>
        <v>IT</v>
      </c>
      <c r="G178">
        <f t="shared" ca="1" si="48"/>
        <v>6</v>
      </c>
      <c r="H178" t="str">
        <f ca="1">VLOOKUP(G178,$AD$5:$AE$9,2)</f>
        <v>other</v>
      </c>
      <c r="I178">
        <f t="shared" ca="1" si="49"/>
        <v>1</v>
      </c>
      <c r="J178">
        <f t="shared" ca="1" si="43"/>
        <v>1</v>
      </c>
      <c r="K178">
        <f t="shared" ca="1" si="50"/>
        <v>72769</v>
      </c>
      <c r="L178">
        <f t="shared" ca="1" si="51"/>
        <v>10</v>
      </c>
      <c r="M178" t="str">
        <f ca="1">VLOOKUP(L178,$AF$5:$AG$17,2)</f>
        <v>Newfounland</v>
      </c>
      <c r="N178">
        <f t="shared" ca="1" si="54"/>
        <v>291076</v>
      </c>
      <c r="O178">
        <f t="shared" ca="1" si="52"/>
        <v>41423.513371923895</v>
      </c>
      <c r="P178">
        <f t="shared" ca="1" si="55"/>
        <v>525.71971008644221</v>
      </c>
      <c r="Q178">
        <f t="shared" ca="1" si="53"/>
        <v>50</v>
      </c>
      <c r="R178">
        <f t="shared" ca="1" si="56"/>
        <v>51158.918805024041</v>
      </c>
      <c r="S178">
        <f t="shared" ca="1" si="57"/>
        <v>61642.623876828242</v>
      </c>
      <c r="T178">
        <f t="shared" ca="1" si="58"/>
        <v>394142.13724875211</v>
      </c>
      <c r="U178">
        <f t="shared" ca="1" si="59"/>
        <v>92632.432176947943</v>
      </c>
      <c r="V178">
        <f t="shared" ca="1" si="60"/>
        <v>301509.70507180417</v>
      </c>
      <c r="X178" s="7">
        <f ca="1">IF(Table2[[#This Row],[Gender]]="men",1,0)</f>
        <v>1</v>
      </c>
      <c r="Y178" s="1">
        <f ca="1">IF(Table2[[#This Row],[Gender]]="women",1,0)</f>
        <v>0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>
        <f ca="1">IF(Table2[[#This Row],[Field of work]]="teaching",1,0)</f>
        <v>0</v>
      </c>
      <c r="AK178" s="1">
        <f ca="1">IF(Table2[[#This Row],[Field of work]]="health",1,0)</f>
        <v>0</v>
      </c>
      <c r="AL178" s="1">
        <f ca="1">IF(Table2[[#This Row],[Field of work]]="construction",1,0)</f>
        <v>0</v>
      </c>
      <c r="AM178" s="1">
        <f ca="1">IF(Table2[[#This Row],[Field of work]]="general work",1,0)</f>
        <v>0</v>
      </c>
      <c r="AN178" s="1">
        <f ca="1">IF(Table2[[#This Row],[Field of work]]="agriculture",1,0)</f>
        <v>0</v>
      </c>
      <c r="AO178" s="1">
        <f ca="1">IF(Table2[[#This Row],[Field of work]]="IT",1,0)</f>
        <v>1</v>
      </c>
      <c r="AP178" s="1"/>
      <c r="AQ178" s="1"/>
      <c r="AR178" s="1"/>
      <c r="AS178" s="1"/>
      <c r="AT178" s="1"/>
      <c r="AU178" s="1"/>
      <c r="AV178" s="1"/>
      <c r="AW178" s="1">
        <f ca="1">Table2[[#This Row],[Cars value]]/Table2[[#This Row],[Cars]]</f>
        <v>525.71971008644221</v>
      </c>
      <c r="AX178" s="1"/>
      <c r="AY178" s="1">
        <f ca="1">IF(Table2[[#This Row],[Value of debts of a person]]&gt;$AZ$4,1,0)</f>
        <v>0</v>
      </c>
      <c r="AZ178" s="1"/>
      <c r="BA178" s="1"/>
      <c r="BB178" s="9">
        <f ca="1">O178/Table2[[#This Row],[Value of house]]</f>
        <v>0.14231167589194538</v>
      </c>
      <c r="BC178" s="1">
        <f ca="1">IF(BB178&lt;$BD$4,1,0)</f>
        <v>1</v>
      </c>
      <c r="BD178" s="1"/>
      <c r="BE178" s="10"/>
      <c r="BF178">
        <f ca="1">IF(Table2[[#This Row],[Area]]="yukon",Table2[[#This Row],[Income]],0)</f>
        <v>0</v>
      </c>
    </row>
    <row r="179" spans="2:58" x14ac:dyDescent="0.3">
      <c r="B179">
        <f t="shared" ca="1" si="44"/>
        <v>2</v>
      </c>
      <c r="C179" t="str">
        <f t="shared" ca="1" si="45"/>
        <v>women</v>
      </c>
      <c r="D179">
        <f t="shared" ca="1" si="46"/>
        <v>26</v>
      </c>
      <c r="E179">
        <f t="shared" ca="1" si="47"/>
        <v>2</v>
      </c>
      <c r="F179" t="str">
        <f ca="1">VLOOKUP(E179,$AB$5:$AC$10,2)</f>
        <v>construction</v>
      </c>
      <c r="G179">
        <f t="shared" ca="1" si="48"/>
        <v>3</v>
      </c>
      <c r="H179" t="str">
        <f ca="1">VLOOKUP(G179,$AD$5:$AE$9,2)</f>
        <v>university</v>
      </c>
      <c r="I179">
        <f t="shared" ca="1" si="49"/>
        <v>3</v>
      </c>
      <c r="J179">
        <f t="shared" ca="1" si="43"/>
        <v>2</v>
      </c>
      <c r="K179">
        <f t="shared" ca="1" si="50"/>
        <v>74316</v>
      </c>
      <c r="L179">
        <f t="shared" ca="1" si="51"/>
        <v>6</v>
      </c>
      <c r="M179" t="str">
        <f ca="1">VLOOKUP(L179,$AF$5:$AG$17,2)</f>
        <v>Saskanchewan</v>
      </c>
      <c r="N179">
        <f t="shared" ca="1" si="54"/>
        <v>74316</v>
      </c>
      <c r="O179">
        <f t="shared" ca="1" si="52"/>
        <v>6463.9426881256777</v>
      </c>
      <c r="P179">
        <f t="shared" ca="1" si="55"/>
        <v>163.40726481942764</v>
      </c>
      <c r="Q179">
        <f t="shared" ca="1" si="53"/>
        <v>151</v>
      </c>
      <c r="R179">
        <f t="shared" ca="1" si="56"/>
        <v>48992.477211508143</v>
      </c>
      <c r="S179">
        <f t="shared" ca="1" si="57"/>
        <v>99484.710840071406</v>
      </c>
      <c r="T179">
        <f t="shared" ca="1" si="58"/>
        <v>180264.65352819709</v>
      </c>
      <c r="U179">
        <f t="shared" ca="1" si="59"/>
        <v>55607.419899633824</v>
      </c>
      <c r="V179">
        <f t="shared" ca="1" si="60"/>
        <v>124657.23362856326</v>
      </c>
      <c r="X179" s="7">
        <f ca="1">IF(Table2[[#This Row],[Gender]]="men",1,0)</f>
        <v>0</v>
      </c>
      <c r="Y179" s="1">
        <f ca="1">IF(Table2[[#This Row],[Gender]]="women",1,0)</f>
        <v>1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>
        <f ca="1">IF(Table2[[#This Row],[Field of work]]="teaching",1,0)</f>
        <v>0</v>
      </c>
      <c r="AK179" s="1">
        <f ca="1">IF(Table2[[#This Row],[Field of work]]="health",1,0)</f>
        <v>0</v>
      </c>
      <c r="AL179" s="1">
        <f ca="1">IF(Table2[[#This Row],[Field of work]]="construction",1,0)</f>
        <v>1</v>
      </c>
      <c r="AM179" s="1">
        <f ca="1">IF(Table2[[#This Row],[Field of work]]="general work",1,0)</f>
        <v>0</v>
      </c>
      <c r="AN179" s="1">
        <f ca="1">IF(Table2[[#This Row],[Field of work]]="agriculture",1,0)</f>
        <v>0</v>
      </c>
      <c r="AO179" s="1">
        <f ca="1">IF(Table2[[#This Row],[Field of work]]="IT",1,0)</f>
        <v>0</v>
      </c>
      <c r="AP179" s="1"/>
      <c r="AQ179" s="1"/>
      <c r="AR179" s="1"/>
      <c r="AS179" s="1"/>
      <c r="AT179" s="1"/>
      <c r="AU179" s="1"/>
      <c r="AV179" s="1"/>
      <c r="AW179" s="1">
        <f ca="1">Table2[[#This Row],[Cars value]]/Table2[[#This Row],[Cars]]</f>
        <v>81.703632409713819</v>
      </c>
      <c r="AX179" s="1"/>
      <c r="AY179" s="1">
        <f ca="1">IF(Table2[[#This Row],[Value of debts of a person]]&gt;$AZ$4,1,0)</f>
        <v>0</v>
      </c>
      <c r="AZ179" s="1"/>
      <c r="BA179" s="1"/>
      <c r="BB179" s="9">
        <f ca="1">O179/Table2[[#This Row],[Value of house]]</f>
        <v>8.697915237803E-2</v>
      </c>
      <c r="BC179" s="1">
        <f ca="1">IF(BB179&lt;$BD$4,1,0)</f>
        <v>1</v>
      </c>
      <c r="BD179" s="1"/>
      <c r="BE179" s="10"/>
      <c r="BF179">
        <f ca="1">IF(Table2[[#This Row],[Area]]="yukon",Table2[[#This Row],[Income]],0)</f>
        <v>0</v>
      </c>
    </row>
    <row r="180" spans="2:58" x14ac:dyDescent="0.3">
      <c r="B180">
        <f t="shared" ca="1" si="44"/>
        <v>1</v>
      </c>
      <c r="C180" t="str">
        <f t="shared" ca="1" si="45"/>
        <v>men</v>
      </c>
      <c r="D180">
        <f t="shared" ca="1" si="46"/>
        <v>45</v>
      </c>
      <c r="E180">
        <f t="shared" ca="1" si="47"/>
        <v>5</v>
      </c>
      <c r="F180" t="str">
        <f ca="1">VLOOKUP(E180,$AB$5:$AC$10,2)</f>
        <v>general work</v>
      </c>
      <c r="G180">
        <f t="shared" ca="1" si="48"/>
        <v>2</v>
      </c>
      <c r="H180" t="str">
        <f ca="1">VLOOKUP(G180,$AD$5:$AE$9,2)</f>
        <v>college</v>
      </c>
      <c r="I180">
        <f t="shared" ca="1" si="49"/>
        <v>4</v>
      </c>
      <c r="J180">
        <f t="shared" ca="1" si="43"/>
        <v>2</v>
      </c>
      <c r="K180">
        <f t="shared" ca="1" si="50"/>
        <v>39784</v>
      </c>
      <c r="L180">
        <f t="shared" ca="1" si="51"/>
        <v>1</v>
      </c>
      <c r="M180" t="str">
        <f ca="1">VLOOKUP(L180,$AF$5:$AG$17,2)</f>
        <v>yukon</v>
      </c>
      <c r="N180">
        <f t="shared" ca="1" si="54"/>
        <v>79568</v>
      </c>
      <c r="O180">
        <f t="shared" ca="1" si="52"/>
        <v>66994.154932569771</v>
      </c>
      <c r="P180">
        <f t="shared" ca="1" si="55"/>
        <v>11141.020317068438</v>
      </c>
      <c r="Q180">
        <f t="shared" ca="1" si="53"/>
        <v>9497</v>
      </c>
      <c r="R180">
        <f t="shared" ca="1" si="56"/>
        <v>30512.362562403174</v>
      </c>
      <c r="S180">
        <f t="shared" ca="1" si="57"/>
        <v>40044.741599427449</v>
      </c>
      <c r="T180">
        <f t="shared" ca="1" si="58"/>
        <v>186606.89653199722</v>
      </c>
      <c r="U180">
        <f t="shared" ca="1" si="59"/>
        <v>107003.51749497294</v>
      </c>
      <c r="V180">
        <f t="shared" ca="1" si="60"/>
        <v>79603.379037024279</v>
      </c>
      <c r="X180" s="7">
        <f ca="1">IF(Table2[[#This Row],[Gender]]="men",1,0)</f>
        <v>1</v>
      </c>
      <c r="Y180" s="1">
        <f ca="1">IF(Table2[[#This Row],[Gender]]="women",1,0)</f>
        <v>0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>
        <f ca="1">IF(Table2[[#This Row],[Field of work]]="teaching",1,0)</f>
        <v>0</v>
      </c>
      <c r="AK180" s="1">
        <f ca="1">IF(Table2[[#This Row],[Field of work]]="health",1,0)</f>
        <v>0</v>
      </c>
      <c r="AL180" s="1">
        <f ca="1">IF(Table2[[#This Row],[Field of work]]="construction",1,0)</f>
        <v>0</v>
      </c>
      <c r="AM180" s="1">
        <f ca="1">IF(Table2[[#This Row],[Field of work]]="general work",1,0)</f>
        <v>1</v>
      </c>
      <c r="AN180" s="1">
        <f ca="1">IF(Table2[[#This Row],[Field of work]]="agriculture",1,0)</f>
        <v>0</v>
      </c>
      <c r="AO180" s="1">
        <f ca="1">IF(Table2[[#This Row],[Field of work]]="IT",1,0)</f>
        <v>0</v>
      </c>
      <c r="AP180" s="1"/>
      <c r="AQ180" s="1"/>
      <c r="AR180" s="1"/>
      <c r="AS180" s="1"/>
      <c r="AT180" s="1"/>
      <c r="AU180" s="1"/>
      <c r="AV180" s="1"/>
      <c r="AW180" s="1">
        <f ca="1">Table2[[#This Row],[Cars value]]/Table2[[#This Row],[Cars]]</f>
        <v>5570.510158534219</v>
      </c>
      <c r="AX180" s="1"/>
      <c r="AY180" s="1">
        <f ca="1">IF(Table2[[#This Row],[Value of debts of a person]]&gt;$AZ$4,1,0)</f>
        <v>1</v>
      </c>
      <c r="AZ180" s="1"/>
      <c r="BA180" s="1"/>
      <c r="BB180" s="9">
        <f ca="1">O180/Table2[[#This Row],[Value of house]]</f>
        <v>0.84197359406507355</v>
      </c>
      <c r="BC180" s="1">
        <f ca="1">IF(BB180&lt;$BD$4,1,0)</f>
        <v>0</v>
      </c>
      <c r="BD180" s="1"/>
      <c r="BE180" s="10"/>
      <c r="BF180">
        <f ca="1">IF(Table2[[#This Row],[Area]]="yukon",Table2[[#This Row],[Income]],0)</f>
        <v>39784</v>
      </c>
    </row>
    <row r="181" spans="2:58" x14ac:dyDescent="0.3">
      <c r="B181">
        <f t="shared" ca="1" si="44"/>
        <v>1</v>
      </c>
      <c r="C181" t="str">
        <f t="shared" ca="1" si="45"/>
        <v>men</v>
      </c>
      <c r="D181">
        <f t="shared" ca="1" si="46"/>
        <v>36</v>
      </c>
      <c r="E181">
        <f t="shared" ca="1" si="47"/>
        <v>4</v>
      </c>
      <c r="F181" t="str">
        <f ca="1">VLOOKUP(E181,$AB$5:$AC$10,2)</f>
        <v>IT</v>
      </c>
      <c r="G181">
        <f t="shared" ca="1" si="48"/>
        <v>5</v>
      </c>
      <c r="H181" t="str">
        <f ca="1">VLOOKUP(G181,$AD$5:$AE$9,2)</f>
        <v>other</v>
      </c>
      <c r="I181">
        <f t="shared" ca="1" si="49"/>
        <v>1</v>
      </c>
      <c r="J181">
        <f t="shared" ca="1" si="43"/>
        <v>2</v>
      </c>
      <c r="K181">
        <f t="shared" ca="1" si="50"/>
        <v>43005</v>
      </c>
      <c r="L181">
        <f t="shared" ca="1" si="51"/>
        <v>8</v>
      </c>
      <c r="M181" t="str">
        <f ca="1">VLOOKUP(L181,$AF$5:$AG$17,2)</f>
        <v>Ontario</v>
      </c>
      <c r="N181">
        <f t="shared" ca="1" si="54"/>
        <v>215025</v>
      </c>
      <c r="O181">
        <f t="shared" ca="1" si="52"/>
        <v>93957.094024781996</v>
      </c>
      <c r="P181">
        <f t="shared" ca="1" si="55"/>
        <v>22343.733751065156</v>
      </c>
      <c r="Q181">
        <f t="shared" ca="1" si="53"/>
        <v>12764</v>
      </c>
      <c r="R181">
        <f t="shared" ca="1" si="56"/>
        <v>12741.230532703481</v>
      </c>
      <c r="S181">
        <f t="shared" ca="1" si="57"/>
        <v>52787.500485147873</v>
      </c>
      <c r="T181">
        <f t="shared" ca="1" si="58"/>
        <v>361769.59450992988</v>
      </c>
      <c r="U181">
        <f t="shared" ca="1" si="59"/>
        <v>119462.32455748548</v>
      </c>
      <c r="V181">
        <f t="shared" ca="1" si="60"/>
        <v>242307.26995244442</v>
      </c>
      <c r="X181" s="7">
        <f ca="1">IF(Table2[[#This Row],[Gender]]="men",1,0)</f>
        <v>1</v>
      </c>
      <c r="Y181" s="1">
        <f ca="1">IF(Table2[[#This Row],[Gender]]="women",1,0)</f>
        <v>0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>
        <f ca="1">IF(Table2[[#This Row],[Field of work]]="teaching",1,0)</f>
        <v>0</v>
      </c>
      <c r="AK181" s="1">
        <f ca="1">IF(Table2[[#This Row],[Field of work]]="health",1,0)</f>
        <v>0</v>
      </c>
      <c r="AL181" s="1">
        <f ca="1">IF(Table2[[#This Row],[Field of work]]="construction",1,0)</f>
        <v>0</v>
      </c>
      <c r="AM181" s="1">
        <f ca="1">IF(Table2[[#This Row],[Field of work]]="general work",1,0)</f>
        <v>0</v>
      </c>
      <c r="AN181" s="1">
        <f ca="1">IF(Table2[[#This Row],[Field of work]]="agriculture",1,0)</f>
        <v>0</v>
      </c>
      <c r="AO181" s="1">
        <f ca="1">IF(Table2[[#This Row],[Field of work]]="IT",1,0)</f>
        <v>1</v>
      </c>
      <c r="AP181" s="1"/>
      <c r="AQ181" s="1"/>
      <c r="AR181" s="1"/>
      <c r="AS181" s="1"/>
      <c r="AT181" s="1"/>
      <c r="AU181" s="1"/>
      <c r="AV181" s="1"/>
      <c r="AW181" s="1">
        <f ca="1">Table2[[#This Row],[Cars value]]/Table2[[#This Row],[Cars]]</f>
        <v>11171.866875532578</v>
      </c>
      <c r="AX181" s="1"/>
      <c r="AY181" s="1">
        <f ca="1">IF(Table2[[#This Row],[Value of debts of a person]]&gt;$AZ$4,1,0)</f>
        <v>1</v>
      </c>
      <c r="AZ181" s="1"/>
      <c r="BA181" s="1"/>
      <c r="BB181" s="9">
        <f ca="1">O181/Table2[[#This Row],[Value of house]]</f>
        <v>0.43695893047218692</v>
      </c>
      <c r="BC181" s="1">
        <f ca="1">IF(BB181&lt;$BD$4,1,0)</f>
        <v>0</v>
      </c>
      <c r="BD181" s="1"/>
      <c r="BE181" s="10"/>
      <c r="BF181">
        <f ca="1">IF(Table2[[#This Row],[Area]]="yukon",Table2[[#This Row],[Income]],0)</f>
        <v>0</v>
      </c>
    </row>
    <row r="182" spans="2:58" x14ac:dyDescent="0.3">
      <c r="B182">
        <f t="shared" ca="1" si="44"/>
        <v>1</v>
      </c>
      <c r="C182" t="str">
        <f t="shared" ca="1" si="45"/>
        <v>men</v>
      </c>
      <c r="D182">
        <f t="shared" ca="1" si="46"/>
        <v>31</v>
      </c>
      <c r="E182">
        <f t="shared" ca="1" si="47"/>
        <v>3</v>
      </c>
      <c r="F182" t="str">
        <f ca="1">VLOOKUP(E182,$AB$5:$AC$10,2)</f>
        <v>teaching</v>
      </c>
      <c r="G182">
        <f t="shared" ca="1" si="48"/>
        <v>5</v>
      </c>
      <c r="H182" t="str">
        <f ca="1">VLOOKUP(G182,$AD$5:$AE$9,2)</f>
        <v>other</v>
      </c>
      <c r="I182">
        <f t="shared" ca="1" si="49"/>
        <v>2</v>
      </c>
      <c r="J182">
        <f t="shared" ca="1" si="43"/>
        <v>1</v>
      </c>
      <c r="K182">
        <f t="shared" ca="1" si="50"/>
        <v>35553</v>
      </c>
      <c r="L182">
        <f t="shared" ca="1" si="51"/>
        <v>3</v>
      </c>
      <c r="M182" t="str">
        <f ca="1">VLOOKUP(L182,$AF$5:$AG$17,2)</f>
        <v>Northwest Tef</v>
      </c>
      <c r="N182">
        <f t="shared" ca="1" si="54"/>
        <v>177765</v>
      </c>
      <c r="O182">
        <f t="shared" ca="1" si="52"/>
        <v>127018.66866355709</v>
      </c>
      <c r="P182">
        <f t="shared" ca="1" si="55"/>
        <v>7906.0311709567895</v>
      </c>
      <c r="Q182">
        <f t="shared" ca="1" si="53"/>
        <v>195</v>
      </c>
      <c r="R182">
        <f t="shared" ca="1" si="56"/>
        <v>29010.632395808268</v>
      </c>
      <c r="S182">
        <f t="shared" ca="1" si="57"/>
        <v>13306.943220558886</v>
      </c>
      <c r="T182">
        <f t="shared" ca="1" si="58"/>
        <v>318090.61188411596</v>
      </c>
      <c r="U182">
        <f t="shared" ca="1" si="59"/>
        <v>156224.30105936536</v>
      </c>
      <c r="V182">
        <f t="shared" ca="1" si="60"/>
        <v>161866.3108247506</v>
      </c>
      <c r="X182" s="7">
        <f ca="1">IF(Table2[[#This Row],[Gender]]="men",1,0)</f>
        <v>1</v>
      </c>
      <c r="Y182" s="1">
        <f ca="1">IF(Table2[[#This Row],[Gender]]="women",1,0)</f>
        <v>0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>
        <f ca="1">IF(Table2[[#This Row],[Field of work]]="teaching",1,0)</f>
        <v>1</v>
      </c>
      <c r="AK182" s="1">
        <f ca="1">IF(Table2[[#This Row],[Field of work]]="health",1,0)</f>
        <v>0</v>
      </c>
      <c r="AL182" s="1">
        <f ca="1">IF(Table2[[#This Row],[Field of work]]="construction",1,0)</f>
        <v>0</v>
      </c>
      <c r="AM182" s="1">
        <f ca="1">IF(Table2[[#This Row],[Field of work]]="general work",1,0)</f>
        <v>0</v>
      </c>
      <c r="AN182" s="1">
        <f ca="1">IF(Table2[[#This Row],[Field of work]]="agriculture",1,0)</f>
        <v>0</v>
      </c>
      <c r="AO182" s="1">
        <f ca="1">IF(Table2[[#This Row],[Field of work]]="IT",1,0)</f>
        <v>0</v>
      </c>
      <c r="AP182" s="1"/>
      <c r="AQ182" s="1"/>
      <c r="AR182" s="1"/>
      <c r="AS182" s="1"/>
      <c r="AT182" s="1"/>
      <c r="AU182" s="1"/>
      <c r="AV182" s="1"/>
      <c r="AW182" s="1">
        <f ca="1">Table2[[#This Row],[Cars value]]/Table2[[#This Row],[Cars]]</f>
        <v>7906.0311709567895</v>
      </c>
      <c r="AX182" s="1"/>
      <c r="AY182" s="1">
        <f ca="1">IF(Table2[[#This Row],[Value of debts of a person]]&gt;$AZ$4,1,0)</f>
        <v>1</v>
      </c>
      <c r="AZ182" s="1"/>
      <c r="BA182" s="1"/>
      <c r="BB182" s="9">
        <f ca="1">O182/Table2[[#This Row],[Value of house]]</f>
        <v>0.71453136817459617</v>
      </c>
      <c r="BC182" s="1">
        <f ca="1">IF(BB182&lt;$BD$4,1,0)</f>
        <v>0</v>
      </c>
      <c r="BD182" s="1"/>
      <c r="BE182" s="10"/>
      <c r="BF182">
        <f ca="1">IF(Table2[[#This Row],[Area]]="yukon",Table2[[#This Row],[Income]],0)</f>
        <v>0</v>
      </c>
    </row>
    <row r="183" spans="2:58" x14ac:dyDescent="0.3">
      <c r="B183">
        <f t="shared" ca="1" si="44"/>
        <v>2</v>
      </c>
      <c r="C183" t="str">
        <f t="shared" ca="1" si="45"/>
        <v>women</v>
      </c>
      <c r="D183">
        <f t="shared" ca="1" si="46"/>
        <v>38</v>
      </c>
      <c r="E183">
        <f t="shared" ca="1" si="47"/>
        <v>6</v>
      </c>
      <c r="F183" t="str">
        <f ca="1">VLOOKUP(E183,$AB$5:$AC$10,2)</f>
        <v>agriculture</v>
      </c>
      <c r="G183">
        <f t="shared" ca="1" si="48"/>
        <v>1</v>
      </c>
      <c r="H183" t="str">
        <f ca="1">VLOOKUP(G183,$AD$5:$AE$9,2)</f>
        <v>High School</v>
      </c>
      <c r="I183">
        <f t="shared" ca="1" si="49"/>
        <v>3</v>
      </c>
      <c r="J183">
        <f t="shared" ca="1" si="43"/>
        <v>2</v>
      </c>
      <c r="K183">
        <f t="shared" ca="1" si="50"/>
        <v>84702</v>
      </c>
      <c r="L183">
        <f t="shared" ca="1" si="51"/>
        <v>9</v>
      </c>
      <c r="M183" t="str">
        <f ca="1">VLOOKUP(L183,$AF$5:$AG$17,2)</f>
        <v>Quabac</v>
      </c>
      <c r="N183">
        <f t="shared" ca="1" si="54"/>
        <v>423510</v>
      </c>
      <c r="O183">
        <f t="shared" ca="1" si="52"/>
        <v>399662.20348984987</v>
      </c>
      <c r="P183">
        <f t="shared" ca="1" si="55"/>
        <v>140853.7912898378</v>
      </c>
      <c r="Q183">
        <f t="shared" ca="1" si="53"/>
        <v>51750</v>
      </c>
      <c r="R183">
        <f t="shared" ca="1" si="56"/>
        <v>5402.7357235247691</v>
      </c>
      <c r="S183">
        <f t="shared" ca="1" si="57"/>
        <v>99552.270056284469</v>
      </c>
      <c r="T183">
        <f t="shared" ca="1" si="58"/>
        <v>922724.47354613431</v>
      </c>
      <c r="U183">
        <f t="shared" ca="1" si="59"/>
        <v>456814.93921337463</v>
      </c>
      <c r="V183">
        <f t="shared" ca="1" si="60"/>
        <v>465909.53433275968</v>
      </c>
      <c r="X183" s="7">
        <f ca="1">IF(Table2[[#This Row],[Gender]]="men",1,0)</f>
        <v>0</v>
      </c>
      <c r="Y183" s="1">
        <f ca="1">IF(Table2[[#This Row],[Gender]]="women",1,0)</f>
        <v>1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>
        <f ca="1">IF(Table2[[#This Row],[Field of work]]="teaching",1,0)</f>
        <v>0</v>
      </c>
      <c r="AK183" s="1">
        <f ca="1">IF(Table2[[#This Row],[Field of work]]="health",1,0)</f>
        <v>0</v>
      </c>
      <c r="AL183" s="1">
        <f ca="1">IF(Table2[[#This Row],[Field of work]]="construction",1,0)</f>
        <v>0</v>
      </c>
      <c r="AM183" s="1">
        <f ca="1">IF(Table2[[#This Row],[Field of work]]="general work",1,0)</f>
        <v>0</v>
      </c>
      <c r="AN183" s="1">
        <f ca="1">IF(Table2[[#This Row],[Field of work]]="agriculture",1,0)</f>
        <v>1</v>
      </c>
      <c r="AO183" s="1">
        <f ca="1">IF(Table2[[#This Row],[Field of work]]="IT",1,0)</f>
        <v>0</v>
      </c>
      <c r="AP183" s="1"/>
      <c r="AQ183" s="1"/>
      <c r="AR183" s="1"/>
      <c r="AS183" s="1"/>
      <c r="AT183" s="1"/>
      <c r="AU183" s="1"/>
      <c r="AV183" s="1"/>
      <c r="AW183" s="1">
        <f ca="1">Table2[[#This Row],[Cars value]]/Table2[[#This Row],[Cars]]</f>
        <v>70426.895644918899</v>
      </c>
      <c r="AX183" s="1"/>
      <c r="AY183" s="1">
        <f ca="1">IF(Table2[[#This Row],[Value of debts of a person]]&gt;$AZ$4,1,0)</f>
        <v>1</v>
      </c>
      <c r="AZ183" s="1"/>
      <c r="BA183" s="1"/>
      <c r="BB183" s="9">
        <f ca="1">O183/Table2[[#This Row],[Value of house]]</f>
        <v>0.94369012181495093</v>
      </c>
      <c r="BC183" s="1">
        <f ca="1">IF(BB183&lt;$BD$4,1,0)</f>
        <v>0</v>
      </c>
      <c r="BD183" s="1"/>
      <c r="BE183" s="10"/>
      <c r="BF183">
        <f ca="1">IF(Table2[[#This Row],[Area]]="yukon",Table2[[#This Row],[Income]],0)</f>
        <v>0</v>
      </c>
    </row>
    <row r="184" spans="2:58" x14ac:dyDescent="0.3">
      <c r="B184">
        <f t="shared" ca="1" si="44"/>
        <v>2</v>
      </c>
      <c r="C184" t="str">
        <f t="shared" ca="1" si="45"/>
        <v>women</v>
      </c>
      <c r="D184">
        <f t="shared" ca="1" si="46"/>
        <v>32</v>
      </c>
      <c r="E184">
        <f t="shared" ca="1" si="47"/>
        <v>3</v>
      </c>
      <c r="F184" t="str">
        <f ca="1">VLOOKUP(E184,$AB$5:$AC$10,2)</f>
        <v>teaching</v>
      </c>
      <c r="G184">
        <f t="shared" ca="1" si="48"/>
        <v>3</v>
      </c>
      <c r="H184" t="str">
        <f ca="1">VLOOKUP(G184,$AD$5:$AE$9,2)</f>
        <v>university</v>
      </c>
      <c r="I184">
        <f t="shared" ca="1" si="49"/>
        <v>2</v>
      </c>
      <c r="J184">
        <f t="shared" ca="1" si="43"/>
        <v>2</v>
      </c>
      <c r="K184">
        <f t="shared" ca="1" si="50"/>
        <v>60189</v>
      </c>
      <c r="L184">
        <f t="shared" ca="1" si="51"/>
        <v>6</v>
      </c>
      <c r="M184" t="str">
        <f ca="1">VLOOKUP(L184,$AF$5:$AG$17,2)</f>
        <v>Saskanchewan</v>
      </c>
      <c r="N184">
        <f t="shared" ca="1" si="54"/>
        <v>60189</v>
      </c>
      <c r="O184">
        <f t="shared" ca="1" si="52"/>
        <v>15026.006284297178</v>
      </c>
      <c r="P184">
        <f t="shared" ca="1" si="55"/>
        <v>70255.685386508427</v>
      </c>
      <c r="Q184">
        <f t="shared" ca="1" si="53"/>
        <v>69762</v>
      </c>
      <c r="R184">
        <f t="shared" ca="1" si="56"/>
        <v>50805.3482195303</v>
      </c>
      <c r="S184">
        <f t="shared" ca="1" si="57"/>
        <v>60351.917174542396</v>
      </c>
      <c r="T184">
        <f t="shared" ca="1" si="58"/>
        <v>135566.92345883959</v>
      </c>
      <c r="U184">
        <f t="shared" ca="1" si="59"/>
        <v>135593.35450382749</v>
      </c>
      <c r="V184">
        <f t="shared" ca="1" si="60"/>
        <v>-26.431044987897621</v>
      </c>
      <c r="X184" s="7">
        <f ca="1">IF(Table2[[#This Row],[Gender]]="men",1,0)</f>
        <v>0</v>
      </c>
      <c r="Y184" s="1">
        <f ca="1">IF(Table2[[#This Row],[Gender]]="women",1,0)</f>
        <v>1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>
        <f ca="1">IF(Table2[[#This Row],[Field of work]]="teaching",1,0)</f>
        <v>1</v>
      </c>
      <c r="AK184" s="1">
        <f ca="1">IF(Table2[[#This Row],[Field of work]]="health",1,0)</f>
        <v>0</v>
      </c>
      <c r="AL184" s="1">
        <f ca="1">IF(Table2[[#This Row],[Field of work]]="construction",1,0)</f>
        <v>0</v>
      </c>
      <c r="AM184" s="1">
        <f ca="1">IF(Table2[[#This Row],[Field of work]]="general work",1,0)</f>
        <v>0</v>
      </c>
      <c r="AN184" s="1">
        <f ca="1">IF(Table2[[#This Row],[Field of work]]="agriculture",1,0)</f>
        <v>0</v>
      </c>
      <c r="AO184" s="1">
        <f ca="1">IF(Table2[[#This Row],[Field of work]]="IT",1,0)</f>
        <v>0</v>
      </c>
      <c r="AP184" s="1"/>
      <c r="AQ184" s="1"/>
      <c r="AR184" s="1"/>
      <c r="AS184" s="1"/>
      <c r="AT184" s="1"/>
      <c r="AU184" s="1"/>
      <c r="AV184" s="1"/>
      <c r="AW184" s="1">
        <f ca="1">Table2[[#This Row],[Cars value]]/Table2[[#This Row],[Cars]]</f>
        <v>35127.842693254213</v>
      </c>
      <c r="AX184" s="1"/>
      <c r="AY184" s="1">
        <f ca="1">IF(Table2[[#This Row],[Value of debts of a person]]&gt;$AZ$4,1,0)</f>
        <v>1</v>
      </c>
      <c r="AZ184" s="1"/>
      <c r="BA184" s="1"/>
      <c r="BB184" s="9">
        <f ca="1">O184/Table2[[#This Row],[Value of house]]</f>
        <v>0.24964704986454631</v>
      </c>
      <c r="BC184" s="1">
        <f ca="1">IF(BB184&lt;$BD$4,1,0)</f>
        <v>1</v>
      </c>
      <c r="BD184" s="1"/>
      <c r="BE184" s="10"/>
      <c r="BF184">
        <f ca="1">IF(Table2[[#This Row],[Area]]="yukon",Table2[[#This Row],[Income]],0)</f>
        <v>0</v>
      </c>
    </row>
    <row r="185" spans="2:58" x14ac:dyDescent="0.3">
      <c r="B185">
        <f t="shared" ca="1" si="44"/>
        <v>1</v>
      </c>
      <c r="C185" t="str">
        <f t="shared" ca="1" si="45"/>
        <v>men</v>
      </c>
      <c r="D185">
        <f t="shared" ca="1" si="46"/>
        <v>43</v>
      </c>
      <c r="E185">
        <f t="shared" ca="1" si="47"/>
        <v>1</v>
      </c>
      <c r="F185" t="str">
        <f ca="1">VLOOKUP(E185,$AB$5:$AC$10,2)</f>
        <v>health</v>
      </c>
      <c r="G185">
        <f t="shared" ca="1" si="48"/>
        <v>6</v>
      </c>
      <c r="H185" t="str">
        <f ca="1">VLOOKUP(G185,$AD$5:$AE$9,2)</f>
        <v>other</v>
      </c>
      <c r="I185">
        <f t="shared" ca="1" si="49"/>
        <v>2</v>
      </c>
      <c r="J185">
        <f t="shared" ca="1" si="43"/>
        <v>1</v>
      </c>
      <c r="K185">
        <f t="shared" ca="1" si="50"/>
        <v>76681</v>
      </c>
      <c r="L185">
        <f t="shared" ca="1" si="51"/>
        <v>9</v>
      </c>
      <c r="M185" t="str">
        <f ca="1">VLOOKUP(L185,$AF$5:$AG$17,2)</f>
        <v>Quabac</v>
      </c>
      <c r="N185">
        <f t="shared" ca="1" si="54"/>
        <v>306724</v>
      </c>
      <c r="O185">
        <f t="shared" ca="1" si="52"/>
        <v>306651.65284350538</v>
      </c>
      <c r="P185">
        <f t="shared" ca="1" si="55"/>
        <v>14956.414527530387</v>
      </c>
      <c r="Q185">
        <f t="shared" ca="1" si="53"/>
        <v>13635</v>
      </c>
      <c r="R185">
        <f t="shared" ca="1" si="56"/>
        <v>57322.946883075419</v>
      </c>
      <c r="S185">
        <f t="shared" ca="1" si="57"/>
        <v>42041.192435306657</v>
      </c>
      <c r="T185">
        <f t="shared" ca="1" si="58"/>
        <v>655416.84527881199</v>
      </c>
      <c r="U185">
        <f t="shared" ca="1" si="59"/>
        <v>377609.59972658078</v>
      </c>
      <c r="V185">
        <f t="shared" ca="1" si="60"/>
        <v>277807.24555223121</v>
      </c>
      <c r="X185" s="7">
        <f ca="1">IF(Table2[[#This Row],[Gender]]="men",1,0)</f>
        <v>1</v>
      </c>
      <c r="Y185" s="1">
        <f ca="1">IF(Table2[[#This Row],[Gender]]="women",1,0)</f>
        <v>0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>
        <f ca="1">IF(Table2[[#This Row],[Field of work]]="teaching",1,0)</f>
        <v>0</v>
      </c>
      <c r="AK185" s="1">
        <f ca="1">IF(Table2[[#This Row],[Field of work]]="health",1,0)</f>
        <v>1</v>
      </c>
      <c r="AL185" s="1">
        <f ca="1">IF(Table2[[#This Row],[Field of work]]="construction",1,0)</f>
        <v>0</v>
      </c>
      <c r="AM185" s="1">
        <f ca="1">IF(Table2[[#This Row],[Field of work]]="general work",1,0)</f>
        <v>0</v>
      </c>
      <c r="AN185" s="1">
        <f ca="1">IF(Table2[[#This Row],[Field of work]]="agriculture",1,0)</f>
        <v>0</v>
      </c>
      <c r="AO185" s="1">
        <f ca="1">IF(Table2[[#This Row],[Field of work]]="IT",1,0)</f>
        <v>0</v>
      </c>
      <c r="AP185" s="1"/>
      <c r="AQ185" s="1"/>
      <c r="AR185" s="1"/>
      <c r="AS185" s="1"/>
      <c r="AT185" s="1"/>
      <c r="AU185" s="1"/>
      <c r="AV185" s="1"/>
      <c r="AW185" s="1">
        <f ca="1">Table2[[#This Row],[Cars value]]/Table2[[#This Row],[Cars]]</f>
        <v>14956.414527530387</v>
      </c>
      <c r="AX185" s="1"/>
      <c r="AY185" s="1">
        <f ca="1">IF(Table2[[#This Row],[Value of debts of a person]]&gt;$AZ$4,1,0)</f>
        <v>1</v>
      </c>
      <c r="AZ185" s="1"/>
      <c r="BA185" s="1"/>
      <c r="BB185" s="9">
        <f ca="1">O185/Table2[[#This Row],[Value of house]]</f>
        <v>0.99976412945679305</v>
      </c>
      <c r="BC185" s="1">
        <f ca="1">IF(BB185&lt;$BD$4,1,0)</f>
        <v>0</v>
      </c>
      <c r="BD185" s="1"/>
      <c r="BE185" s="10"/>
      <c r="BF185">
        <f ca="1">IF(Table2[[#This Row],[Area]]="yukon",Table2[[#This Row],[Income]],0)</f>
        <v>0</v>
      </c>
    </row>
    <row r="186" spans="2:58" x14ac:dyDescent="0.3">
      <c r="B186">
        <f t="shared" ca="1" si="44"/>
        <v>2</v>
      </c>
      <c r="C186" t="str">
        <f t="shared" ca="1" si="45"/>
        <v>women</v>
      </c>
      <c r="D186">
        <f t="shared" ca="1" si="46"/>
        <v>30</v>
      </c>
      <c r="E186">
        <f t="shared" ca="1" si="47"/>
        <v>1</v>
      </c>
      <c r="F186" t="str">
        <f ca="1">VLOOKUP(E186,$AB$5:$AC$10,2)</f>
        <v>health</v>
      </c>
      <c r="G186">
        <f t="shared" ca="1" si="48"/>
        <v>3</v>
      </c>
      <c r="H186" t="str">
        <f ca="1">VLOOKUP(G186,$AD$5:$AE$9,2)</f>
        <v>university</v>
      </c>
      <c r="I186">
        <f t="shared" ca="1" si="49"/>
        <v>2</v>
      </c>
      <c r="J186">
        <f t="shared" ca="1" si="43"/>
        <v>1</v>
      </c>
      <c r="K186">
        <f t="shared" ca="1" si="50"/>
        <v>69560</v>
      </c>
      <c r="L186">
        <f t="shared" ca="1" si="51"/>
        <v>2</v>
      </c>
      <c r="M186" t="str">
        <f ca="1">VLOOKUP(L186,$AF$5:$AG$17,2)</f>
        <v>BC</v>
      </c>
      <c r="N186">
        <f t="shared" ca="1" si="54"/>
        <v>347800</v>
      </c>
      <c r="O186">
        <f t="shared" ca="1" si="52"/>
        <v>251587.97366524386</v>
      </c>
      <c r="P186">
        <f t="shared" ca="1" si="55"/>
        <v>65336.296715732402</v>
      </c>
      <c r="Q186">
        <f t="shared" ca="1" si="53"/>
        <v>59522</v>
      </c>
      <c r="R186">
        <f t="shared" ca="1" si="56"/>
        <v>34422.28099719579</v>
      </c>
      <c r="S186">
        <f t="shared" ca="1" si="57"/>
        <v>16406.214253681654</v>
      </c>
      <c r="T186">
        <f t="shared" ca="1" si="58"/>
        <v>615794.18791892543</v>
      </c>
      <c r="U186">
        <f t="shared" ca="1" si="59"/>
        <v>345532.25466243963</v>
      </c>
      <c r="V186">
        <f t="shared" ca="1" si="60"/>
        <v>270261.93325648579</v>
      </c>
      <c r="X186" s="7">
        <f ca="1">IF(Table2[[#This Row],[Gender]]="men",1,0)</f>
        <v>0</v>
      </c>
      <c r="Y186" s="1">
        <f ca="1">IF(Table2[[#This Row],[Gender]]="women",1,0)</f>
        <v>1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>
        <f ca="1">IF(Table2[[#This Row],[Field of work]]="teaching",1,0)</f>
        <v>0</v>
      </c>
      <c r="AK186" s="1">
        <f ca="1">IF(Table2[[#This Row],[Field of work]]="health",1,0)</f>
        <v>1</v>
      </c>
      <c r="AL186" s="1">
        <f ca="1">IF(Table2[[#This Row],[Field of work]]="construction",1,0)</f>
        <v>0</v>
      </c>
      <c r="AM186" s="1">
        <f ca="1">IF(Table2[[#This Row],[Field of work]]="general work",1,0)</f>
        <v>0</v>
      </c>
      <c r="AN186" s="1">
        <f ca="1">IF(Table2[[#This Row],[Field of work]]="agriculture",1,0)</f>
        <v>0</v>
      </c>
      <c r="AO186" s="1">
        <f ca="1">IF(Table2[[#This Row],[Field of work]]="IT",1,0)</f>
        <v>0</v>
      </c>
      <c r="AP186" s="1"/>
      <c r="AQ186" s="1"/>
      <c r="AR186" s="1"/>
      <c r="AS186" s="1"/>
      <c r="AT186" s="1"/>
      <c r="AU186" s="1"/>
      <c r="AV186" s="1"/>
      <c r="AW186" s="1">
        <f ca="1">Table2[[#This Row],[Cars value]]/Table2[[#This Row],[Cars]]</f>
        <v>65336.296715732402</v>
      </c>
      <c r="AX186" s="1"/>
      <c r="AY186" s="1">
        <f ca="1">IF(Table2[[#This Row],[Value of debts of a person]]&gt;$AZ$4,1,0)</f>
        <v>1</v>
      </c>
      <c r="AZ186" s="1"/>
      <c r="BA186" s="1"/>
      <c r="BB186" s="9">
        <f ca="1">O186/Table2[[#This Row],[Value of house]]</f>
        <v>0.72336967701335209</v>
      </c>
      <c r="BC186" s="1">
        <f ca="1">IF(BB186&lt;$BD$4,1,0)</f>
        <v>0</v>
      </c>
      <c r="BD186" s="1"/>
      <c r="BE186" s="10"/>
      <c r="BF186">
        <f ca="1">IF(Table2[[#This Row],[Area]]="yukon",Table2[[#This Row],[Income]],0)</f>
        <v>0</v>
      </c>
    </row>
    <row r="187" spans="2:58" x14ac:dyDescent="0.3">
      <c r="B187">
        <f t="shared" ca="1" si="44"/>
        <v>2</v>
      </c>
      <c r="C187" t="str">
        <f t="shared" ca="1" si="45"/>
        <v>women</v>
      </c>
      <c r="D187">
        <f t="shared" ca="1" si="46"/>
        <v>43</v>
      </c>
      <c r="E187">
        <f t="shared" ca="1" si="47"/>
        <v>5</v>
      </c>
      <c r="F187" t="str">
        <f ca="1">VLOOKUP(E187,$AB$5:$AC$10,2)</f>
        <v>general work</v>
      </c>
      <c r="G187">
        <f t="shared" ca="1" si="48"/>
        <v>5</v>
      </c>
      <c r="H187" t="str">
        <f ca="1">VLOOKUP(G187,$AD$5:$AE$9,2)</f>
        <v>other</v>
      </c>
      <c r="I187">
        <f t="shared" ca="1" si="49"/>
        <v>2</v>
      </c>
      <c r="J187">
        <f t="shared" ca="1" si="43"/>
        <v>1</v>
      </c>
      <c r="K187">
        <f t="shared" ca="1" si="50"/>
        <v>42187</v>
      </c>
      <c r="L187">
        <f t="shared" ca="1" si="51"/>
        <v>10</v>
      </c>
      <c r="M187" t="str">
        <f ca="1">VLOOKUP(L187,$AF$5:$AG$17,2)</f>
        <v>Newfounland</v>
      </c>
      <c r="N187">
        <f t="shared" ca="1" si="54"/>
        <v>126561</v>
      </c>
      <c r="O187">
        <f t="shared" ca="1" si="52"/>
        <v>117010.76708618327</v>
      </c>
      <c r="P187">
        <f t="shared" ca="1" si="55"/>
        <v>19078.74017994542</v>
      </c>
      <c r="Q187">
        <f t="shared" ca="1" si="53"/>
        <v>3089</v>
      </c>
      <c r="R187">
        <f t="shared" ca="1" si="56"/>
        <v>387.37290141987489</v>
      </c>
      <c r="S187">
        <f t="shared" ca="1" si="57"/>
        <v>18531.956347654177</v>
      </c>
      <c r="T187">
        <f t="shared" ca="1" si="58"/>
        <v>262103.72343383744</v>
      </c>
      <c r="U187">
        <f t="shared" ca="1" si="59"/>
        <v>120487.13998760315</v>
      </c>
      <c r="V187">
        <f t="shared" ca="1" si="60"/>
        <v>141616.58344623429</v>
      </c>
      <c r="X187" s="7">
        <f ca="1">IF(Table2[[#This Row],[Gender]]="men",1,0)</f>
        <v>0</v>
      </c>
      <c r="Y187" s="1">
        <f ca="1">IF(Table2[[#This Row],[Gender]]="women",1,0)</f>
        <v>1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>
        <f ca="1">IF(Table2[[#This Row],[Field of work]]="teaching",1,0)</f>
        <v>0</v>
      </c>
      <c r="AK187" s="1">
        <f ca="1">IF(Table2[[#This Row],[Field of work]]="health",1,0)</f>
        <v>0</v>
      </c>
      <c r="AL187" s="1">
        <f ca="1">IF(Table2[[#This Row],[Field of work]]="construction",1,0)</f>
        <v>0</v>
      </c>
      <c r="AM187" s="1">
        <f ca="1">IF(Table2[[#This Row],[Field of work]]="general work",1,0)</f>
        <v>1</v>
      </c>
      <c r="AN187" s="1">
        <f ca="1">IF(Table2[[#This Row],[Field of work]]="agriculture",1,0)</f>
        <v>0</v>
      </c>
      <c r="AO187" s="1">
        <f ca="1">IF(Table2[[#This Row],[Field of work]]="IT",1,0)</f>
        <v>0</v>
      </c>
      <c r="AP187" s="1"/>
      <c r="AQ187" s="1"/>
      <c r="AR187" s="1"/>
      <c r="AS187" s="1"/>
      <c r="AT187" s="1"/>
      <c r="AU187" s="1"/>
      <c r="AV187" s="1"/>
      <c r="AW187" s="1">
        <f ca="1">Table2[[#This Row],[Cars value]]/Table2[[#This Row],[Cars]]</f>
        <v>19078.74017994542</v>
      </c>
      <c r="AX187" s="1"/>
      <c r="AY187" s="1">
        <f ca="1">IF(Table2[[#This Row],[Value of debts of a person]]&gt;$AZ$4,1,0)</f>
        <v>1</v>
      </c>
      <c r="AZ187" s="1"/>
      <c r="BA187" s="1"/>
      <c r="BB187" s="9">
        <f ca="1">O187/Table2[[#This Row],[Value of house]]</f>
        <v>0.92454047523473482</v>
      </c>
      <c r="BC187" s="1">
        <f ca="1">IF(BB187&lt;$BD$4,1,0)</f>
        <v>0</v>
      </c>
      <c r="BD187" s="1"/>
      <c r="BE187" s="10"/>
      <c r="BF187">
        <f ca="1">IF(Table2[[#This Row],[Area]]="yukon",Table2[[#This Row],[Income]],0)</f>
        <v>0</v>
      </c>
    </row>
    <row r="188" spans="2:58" x14ac:dyDescent="0.3">
      <c r="B188">
        <f t="shared" ca="1" si="44"/>
        <v>1</v>
      </c>
      <c r="C188" t="str">
        <f t="shared" ca="1" si="45"/>
        <v>men</v>
      </c>
      <c r="D188">
        <f t="shared" ca="1" si="46"/>
        <v>30</v>
      </c>
      <c r="E188">
        <f t="shared" ca="1" si="47"/>
        <v>2</v>
      </c>
      <c r="F188" t="str">
        <f ca="1">VLOOKUP(E188,$AB$5:$AC$10,2)</f>
        <v>construction</v>
      </c>
      <c r="G188">
        <f t="shared" ca="1" si="48"/>
        <v>4</v>
      </c>
      <c r="H188" t="str">
        <f ca="1">VLOOKUP(G188,$AD$5:$AE$9,2)</f>
        <v>technical</v>
      </c>
      <c r="I188">
        <f t="shared" ca="1" si="49"/>
        <v>1</v>
      </c>
      <c r="J188">
        <f t="shared" ca="1" si="43"/>
        <v>1</v>
      </c>
      <c r="K188">
        <f t="shared" ca="1" si="50"/>
        <v>39909</v>
      </c>
      <c r="L188">
        <f t="shared" ca="1" si="51"/>
        <v>12</v>
      </c>
      <c r="M188" t="str">
        <f ca="1">VLOOKUP(L188,$AF$5:$AG$17,2)</f>
        <v>Nova scotia</v>
      </c>
      <c r="N188">
        <f t="shared" ca="1" si="54"/>
        <v>199545</v>
      </c>
      <c r="O188">
        <f t="shared" ca="1" si="52"/>
        <v>44931.98632635954</v>
      </c>
      <c r="P188">
        <f t="shared" ca="1" si="55"/>
        <v>23486.973214526533</v>
      </c>
      <c r="Q188">
        <f t="shared" ca="1" si="53"/>
        <v>10576</v>
      </c>
      <c r="R188">
        <f t="shared" ca="1" si="56"/>
        <v>30541.82975836629</v>
      </c>
      <c r="S188">
        <f t="shared" ca="1" si="57"/>
        <v>24880.124509294532</v>
      </c>
      <c r="T188">
        <f t="shared" ca="1" si="58"/>
        <v>269357.11083565408</v>
      </c>
      <c r="U188">
        <f t="shared" ca="1" si="59"/>
        <v>86049.816084725826</v>
      </c>
      <c r="V188">
        <f t="shared" ca="1" si="60"/>
        <v>183307.29475092824</v>
      </c>
      <c r="X188" s="7">
        <f ca="1">IF(Table2[[#This Row],[Gender]]="men",1,0)</f>
        <v>1</v>
      </c>
      <c r="Y188" s="1">
        <f ca="1">IF(Table2[[#This Row],[Gender]]="women",1,0)</f>
        <v>0</v>
      </c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>
        <f ca="1">IF(Table2[[#This Row],[Field of work]]="teaching",1,0)</f>
        <v>0</v>
      </c>
      <c r="AK188" s="1">
        <f ca="1">IF(Table2[[#This Row],[Field of work]]="health",1,0)</f>
        <v>0</v>
      </c>
      <c r="AL188" s="1">
        <f ca="1">IF(Table2[[#This Row],[Field of work]]="construction",1,0)</f>
        <v>1</v>
      </c>
      <c r="AM188" s="1">
        <f ca="1">IF(Table2[[#This Row],[Field of work]]="general work",1,0)</f>
        <v>0</v>
      </c>
      <c r="AN188" s="1">
        <f ca="1">IF(Table2[[#This Row],[Field of work]]="agriculture",1,0)</f>
        <v>0</v>
      </c>
      <c r="AO188" s="1">
        <f ca="1">IF(Table2[[#This Row],[Field of work]]="IT",1,0)</f>
        <v>0</v>
      </c>
      <c r="AP188" s="1"/>
      <c r="AQ188" s="1"/>
      <c r="AR188" s="1"/>
      <c r="AS188" s="1"/>
      <c r="AT188" s="1"/>
      <c r="AU188" s="1"/>
      <c r="AV188" s="1"/>
      <c r="AW188" s="1">
        <f ca="1">Table2[[#This Row],[Cars value]]/Table2[[#This Row],[Cars]]</f>
        <v>23486.973214526533</v>
      </c>
      <c r="AX188" s="1"/>
      <c r="AY188" s="1">
        <f ca="1">IF(Table2[[#This Row],[Value of debts of a person]]&gt;$AZ$4,1,0)</f>
        <v>0</v>
      </c>
      <c r="AZ188" s="1"/>
      <c r="BA188" s="1"/>
      <c r="BB188" s="9">
        <f ca="1">O188/Table2[[#This Row],[Value of house]]</f>
        <v>0.2251721983831193</v>
      </c>
      <c r="BC188" s="1">
        <f ca="1">IF(BB188&lt;$BD$4,1,0)</f>
        <v>1</v>
      </c>
      <c r="BD188" s="1"/>
      <c r="BE188" s="10"/>
      <c r="BF188">
        <f ca="1">IF(Table2[[#This Row],[Area]]="yukon",Table2[[#This Row],[Income]],0)</f>
        <v>0</v>
      </c>
    </row>
    <row r="189" spans="2:58" x14ac:dyDescent="0.3">
      <c r="B189">
        <f t="shared" ca="1" si="44"/>
        <v>1</v>
      </c>
      <c r="C189" t="str">
        <f t="shared" ca="1" si="45"/>
        <v>men</v>
      </c>
      <c r="D189">
        <f t="shared" ca="1" si="46"/>
        <v>34</v>
      </c>
      <c r="E189">
        <f t="shared" ca="1" si="47"/>
        <v>5</v>
      </c>
      <c r="F189" t="str">
        <f ca="1">VLOOKUP(E189,$AB$5:$AC$10,2)</f>
        <v>general work</v>
      </c>
      <c r="G189">
        <f t="shared" ca="1" si="48"/>
        <v>2</v>
      </c>
      <c r="H189" t="str">
        <f ca="1">VLOOKUP(G189,$AD$5:$AE$9,2)</f>
        <v>college</v>
      </c>
      <c r="I189">
        <f t="shared" ca="1" si="49"/>
        <v>0</v>
      </c>
      <c r="J189">
        <f t="shared" ca="1" si="43"/>
        <v>1</v>
      </c>
      <c r="K189">
        <f t="shared" ca="1" si="50"/>
        <v>75430</v>
      </c>
      <c r="L189">
        <f t="shared" ca="1" si="51"/>
        <v>8</v>
      </c>
      <c r="M189" t="str">
        <f ca="1">VLOOKUP(L189,$AF$5:$AG$17,2)</f>
        <v>Ontario</v>
      </c>
      <c r="N189">
        <f t="shared" ca="1" si="54"/>
        <v>226290</v>
      </c>
      <c r="O189">
        <f t="shared" ca="1" si="52"/>
        <v>195257.70753383008</v>
      </c>
      <c r="P189">
        <f t="shared" ca="1" si="55"/>
        <v>20658.733445305006</v>
      </c>
      <c r="Q189">
        <f t="shared" ca="1" si="53"/>
        <v>16817</v>
      </c>
      <c r="R189">
        <f t="shared" ca="1" si="56"/>
        <v>33491.476060612062</v>
      </c>
      <c r="S189">
        <f t="shared" ca="1" si="57"/>
        <v>45309.965117533706</v>
      </c>
      <c r="T189">
        <f t="shared" ca="1" si="58"/>
        <v>466857.67265136377</v>
      </c>
      <c r="U189">
        <f t="shared" ca="1" si="59"/>
        <v>245566.18359444215</v>
      </c>
      <c r="V189">
        <f t="shared" ca="1" si="60"/>
        <v>221291.48905692162</v>
      </c>
      <c r="X189" s="7">
        <f ca="1">IF(Table2[[#This Row],[Gender]]="men",1,0)</f>
        <v>1</v>
      </c>
      <c r="Y189" s="1">
        <f ca="1">IF(Table2[[#This Row],[Gender]]="women",1,0)</f>
        <v>0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>
        <f ca="1">IF(Table2[[#This Row],[Field of work]]="teaching",1,0)</f>
        <v>0</v>
      </c>
      <c r="AK189" s="1">
        <f ca="1">IF(Table2[[#This Row],[Field of work]]="health",1,0)</f>
        <v>0</v>
      </c>
      <c r="AL189" s="1">
        <f ca="1">IF(Table2[[#This Row],[Field of work]]="construction",1,0)</f>
        <v>0</v>
      </c>
      <c r="AM189" s="1">
        <f ca="1">IF(Table2[[#This Row],[Field of work]]="general work",1,0)</f>
        <v>1</v>
      </c>
      <c r="AN189" s="1">
        <f ca="1">IF(Table2[[#This Row],[Field of work]]="agriculture",1,0)</f>
        <v>0</v>
      </c>
      <c r="AO189" s="1">
        <f ca="1">IF(Table2[[#This Row],[Field of work]]="IT",1,0)</f>
        <v>0</v>
      </c>
      <c r="AP189" s="1"/>
      <c r="AQ189" s="1"/>
      <c r="AR189" s="1"/>
      <c r="AS189" s="1"/>
      <c r="AT189" s="1"/>
      <c r="AU189" s="1"/>
      <c r="AV189" s="1"/>
      <c r="AW189" s="1">
        <f ca="1">Table2[[#This Row],[Cars value]]/Table2[[#This Row],[Cars]]</f>
        <v>20658.733445305006</v>
      </c>
      <c r="AX189" s="1"/>
      <c r="AY189" s="1">
        <f ca="1">IF(Table2[[#This Row],[Value of debts of a person]]&gt;$AZ$4,1,0)</f>
        <v>1</v>
      </c>
      <c r="AZ189" s="1"/>
      <c r="BA189" s="1"/>
      <c r="BB189" s="9">
        <f ca="1">O189/Table2[[#This Row],[Value of house]]</f>
        <v>0.86286494115440404</v>
      </c>
      <c r="BC189" s="1">
        <f ca="1">IF(BB189&lt;$BD$4,1,0)</f>
        <v>0</v>
      </c>
      <c r="BD189" s="1"/>
      <c r="BE189" s="10"/>
      <c r="BF189">
        <f ca="1">IF(Table2[[#This Row],[Area]]="yukon",Table2[[#This Row],[Income]],0)</f>
        <v>0</v>
      </c>
    </row>
    <row r="190" spans="2:58" x14ac:dyDescent="0.3">
      <c r="B190">
        <f t="shared" ca="1" si="44"/>
        <v>1</v>
      </c>
      <c r="C190" t="str">
        <f t="shared" ca="1" si="45"/>
        <v>men</v>
      </c>
      <c r="D190">
        <f t="shared" ca="1" si="46"/>
        <v>26</v>
      </c>
      <c r="E190">
        <f t="shared" ca="1" si="47"/>
        <v>2</v>
      </c>
      <c r="F190" t="str">
        <f ca="1">VLOOKUP(E190,$AB$5:$AC$10,2)</f>
        <v>construction</v>
      </c>
      <c r="G190">
        <f t="shared" ca="1" si="48"/>
        <v>1</v>
      </c>
      <c r="H190" t="str">
        <f ca="1">VLOOKUP(G190,$AD$5:$AE$9,2)</f>
        <v>High School</v>
      </c>
      <c r="I190">
        <f t="shared" ca="1" si="49"/>
        <v>2</v>
      </c>
      <c r="J190">
        <f t="shared" ca="1" si="43"/>
        <v>1</v>
      </c>
      <c r="K190">
        <f t="shared" ca="1" si="50"/>
        <v>42243</v>
      </c>
      <c r="L190">
        <f t="shared" ca="1" si="51"/>
        <v>9</v>
      </c>
      <c r="M190" t="str">
        <f ca="1">VLOOKUP(L190,$AF$5:$AG$17,2)</f>
        <v>Quabac</v>
      </c>
      <c r="N190">
        <f t="shared" ca="1" si="54"/>
        <v>42243</v>
      </c>
      <c r="O190">
        <f t="shared" ca="1" si="52"/>
        <v>28403.733299297452</v>
      </c>
      <c r="P190">
        <f t="shared" ca="1" si="55"/>
        <v>15790.801728753888</v>
      </c>
      <c r="Q190">
        <f t="shared" ca="1" si="53"/>
        <v>15771</v>
      </c>
      <c r="R190">
        <f t="shared" ca="1" si="56"/>
        <v>39834.620686719631</v>
      </c>
      <c r="S190">
        <f t="shared" ca="1" si="57"/>
        <v>59876.220093684286</v>
      </c>
      <c r="T190">
        <f t="shared" ca="1" si="58"/>
        <v>130522.95339298174</v>
      </c>
      <c r="U190">
        <f t="shared" ca="1" si="59"/>
        <v>84009.353986017086</v>
      </c>
      <c r="V190">
        <f t="shared" ca="1" si="60"/>
        <v>46513.599406964655</v>
      </c>
      <c r="X190" s="7">
        <f ca="1">IF(Table2[[#This Row],[Gender]]="men",1,0)</f>
        <v>1</v>
      </c>
      <c r="Y190" s="1">
        <f ca="1">IF(Table2[[#This Row],[Gender]]="women",1,0)</f>
        <v>0</v>
      </c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>
        <f ca="1">IF(Table2[[#This Row],[Field of work]]="teaching",1,0)</f>
        <v>0</v>
      </c>
      <c r="AK190" s="1">
        <f ca="1">IF(Table2[[#This Row],[Field of work]]="health",1,0)</f>
        <v>0</v>
      </c>
      <c r="AL190" s="1">
        <f ca="1">IF(Table2[[#This Row],[Field of work]]="construction",1,0)</f>
        <v>1</v>
      </c>
      <c r="AM190" s="1">
        <f ca="1">IF(Table2[[#This Row],[Field of work]]="general work",1,0)</f>
        <v>0</v>
      </c>
      <c r="AN190" s="1">
        <f ca="1">IF(Table2[[#This Row],[Field of work]]="agriculture",1,0)</f>
        <v>0</v>
      </c>
      <c r="AO190" s="1">
        <f ca="1">IF(Table2[[#This Row],[Field of work]]="IT",1,0)</f>
        <v>0</v>
      </c>
      <c r="AP190" s="1"/>
      <c r="AQ190" s="1"/>
      <c r="AR190" s="1"/>
      <c r="AS190" s="1"/>
      <c r="AT190" s="1"/>
      <c r="AU190" s="1"/>
      <c r="AV190" s="1"/>
      <c r="AW190" s="1">
        <f ca="1">Table2[[#This Row],[Cars value]]/Table2[[#This Row],[Cars]]</f>
        <v>15790.801728753888</v>
      </c>
      <c r="AX190" s="1"/>
      <c r="AY190" s="1">
        <f ca="1">IF(Table2[[#This Row],[Value of debts of a person]]&gt;$AZ$4,1,0)</f>
        <v>0</v>
      </c>
      <c r="AZ190" s="1"/>
      <c r="BA190" s="1"/>
      <c r="BB190" s="9">
        <f ca="1">O190/Table2[[#This Row],[Value of house]]</f>
        <v>0.67238911297250314</v>
      </c>
      <c r="BC190" s="1">
        <f ca="1">IF(BB190&lt;$BD$4,1,0)</f>
        <v>0</v>
      </c>
      <c r="BD190" s="1"/>
      <c r="BE190" s="10"/>
      <c r="BF190">
        <f ca="1">IF(Table2[[#This Row],[Area]]="yukon",Table2[[#This Row],[Income]],0)</f>
        <v>0</v>
      </c>
    </row>
    <row r="191" spans="2:58" x14ac:dyDescent="0.3">
      <c r="B191">
        <f t="shared" ca="1" si="44"/>
        <v>1</v>
      </c>
      <c r="C191" t="str">
        <f t="shared" ca="1" si="45"/>
        <v>men</v>
      </c>
      <c r="D191">
        <f t="shared" ca="1" si="46"/>
        <v>41</v>
      </c>
      <c r="E191">
        <f t="shared" ca="1" si="47"/>
        <v>5</v>
      </c>
      <c r="F191" t="str">
        <f ca="1">VLOOKUP(E191,$AB$5:$AC$10,2)</f>
        <v>general work</v>
      </c>
      <c r="G191">
        <f t="shared" ca="1" si="48"/>
        <v>1</v>
      </c>
      <c r="H191" t="str">
        <f ca="1">VLOOKUP(G191,$AD$5:$AE$9,2)</f>
        <v>High School</v>
      </c>
      <c r="I191">
        <f t="shared" ca="1" si="49"/>
        <v>1</v>
      </c>
      <c r="J191">
        <f t="shared" ca="1" si="43"/>
        <v>1</v>
      </c>
      <c r="K191">
        <f t="shared" ca="1" si="50"/>
        <v>59691</v>
      </c>
      <c r="L191">
        <f t="shared" ca="1" si="51"/>
        <v>4</v>
      </c>
      <c r="M191" t="str">
        <f ca="1">VLOOKUP(L191,$AF$5:$AG$17,2)</f>
        <v>Alberta</v>
      </c>
      <c r="N191">
        <f t="shared" ca="1" si="54"/>
        <v>179073</v>
      </c>
      <c r="O191">
        <f t="shared" ca="1" si="52"/>
        <v>170289.07370731854</v>
      </c>
      <c r="P191">
        <f t="shared" ca="1" si="55"/>
        <v>44620.666378058624</v>
      </c>
      <c r="Q191">
        <f t="shared" ca="1" si="53"/>
        <v>38392</v>
      </c>
      <c r="R191">
        <f t="shared" ca="1" si="56"/>
        <v>35575.241295933025</v>
      </c>
      <c r="S191">
        <f t="shared" ca="1" si="57"/>
        <v>81457.834380520158</v>
      </c>
      <c r="T191">
        <f t="shared" ca="1" si="58"/>
        <v>430819.90808783867</v>
      </c>
      <c r="U191">
        <f t="shared" ca="1" si="59"/>
        <v>244256.31500325157</v>
      </c>
      <c r="V191">
        <f t="shared" ca="1" si="60"/>
        <v>186563.5930845871</v>
      </c>
      <c r="X191" s="7">
        <f ca="1">IF(Table2[[#This Row],[Gender]]="men",1,0)</f>
        <v>1</v>
      </c>
      <c r="Y191" s="1">
        <f ca="1">IF(Table2[[#This Row],[Gender]]="women",1,0)</f>
        <v>0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>
        <f ca="1">IF(Table2[[#This Row],[Field of work]]="teaching",1,0)</f>
        <v>0</v>
      </c>
      <c r="AK191" s="1">
        <f ca="1">IF(Table2[[#This Row],[Field of work]]="health",1,0)</f>
        <v>0</v>
      </c>
      <c r="AL191" s="1">
        <f ca="1">IF(Table2[[#This Row],[Field of work]]="construction",1,0)</f>
        <v>0</v>
      </c>
      <c r="AM191" s="1">
        <f ca="1">IF(Table2[[#This Row],[Field of work]]="general work",1,0)</f>
        <v>1</v>
      </c>
      <c r="AN191" s="1">
        <f ca="1">IF(Table2[[#This Row],[Field of work]]="agriculture",1,0)</f>
        <v>0</v>
      </c>
      <c r="AO191" s="1">
        <f ca="1">IF(Table2[[#This Row],[Field of work]]="IT",1,0)</f>
        <v>0</v>
      </c>
      <c r="AP191" s="1"/>
      <c r="AQ191" s="1"/>
      <c r="AR191" s="1"/>
      <c r="AS191" s="1"/>
      <c r="AT191" s="1"/>
      <c r="AU191" s="1"/>
      <c r="AV191" s="1"/>
      <c r="AW191" s="1">
        <f ca="1">Table2[[#This Row],[Cars value]]/Table2[[#This Row],[Cars]]</f>
        <v>44620.666378058624</v>
      </c>
      <c r="AX191" s="1"/>
      <c r="AY191" s="1">
        <f ca="1">IF(Table2[[#This Row],[Value of debts of a person]]&gt;$AZ$4,1,0)</f>
        <v>1</v>
      </c>
      <c r="AZ191" s="1"/>
      <c r="BA191" s="1"/>
      <c r="BB191" s="9">
        <f ca="1">O191/Table2[[#This Row],[Value of house]]</f>
        <v>0.95094779060672763</v>
      </c>
      <c r="BC191" s="1">
        <f ca="1">IF(BB191&lt;$BD$4,1,0)</f>
        <v>0</v>
      </c>
      <c r="BD191" s="1"/>
      <c r="BE191" s="10"/>
      <c r="BF191">
        <f ca="1">IF(Table2[[#This Row],[Area]]="yukon",Table2[[#This Row],[Income]],0)</f>
        <v>0</v>
      </c>
    </row>
    <row r="192" spans="2:58" x14ac:dyDescent="0.3">
      <c r="B192">
        <f t="shared" ca="1" si="44"/>
        <v>2</v>
      </c>
      <c r="C192" t="str">
        <f t="shared" ca="1" si="45"/>
        <v>women</v>
      </c>
      <c r="D192">
        <f t="shared" ca="1" si="46"/>
        <v>34</v>
      </c>
      <c r="E192">
        <f t="shared" ca="1" si="47"/>
        <v>3</v>
      </c>
      <c r="F192" t="str">
        <f ca="1">VLOOKUP(E192,$AB$5:$AC$10,2)</f>
        <v>teaching</v>
      </c>
      <c r="G192">
        <f t="shared" ca="1" si="48"/>
        <v>1</v>
      </c>
      <c r="H192" t="str">
        <f ca="1">VLOOKUP(G192,$AD$5:$AE$9,2)</f>
        <v>High School</v>
      </c>
      <c r="I192">
        <f t="shared" ca="1" si="49"/>
        <v>4</v>
      </c>
      <c r="J192">
        <f t="shared" ca="1" si="43"/>
        <v>2</v>
      </c>
      <c r="K192">
        <f t="shared" ca="1" si="50"/>
        <v>33934</v>
      </c>
      <c r="L192">
        <f t="shared" ca="1" si="51"/>
        <v>2</v>
      </c>
      <c r="M192" t="str">
        <f ca="1">VLOOKUP(L192,$AF$5:$AG$17,2)</f>
        <v>BC</v>
      </c>
      <c r="N192">
        <f t="shared" ca="1" si="54"/>
        <v>169670</v>
      </c>
      <c r="O192">
        <f t="shared" ca="1" si="52"/>
        <v>116807.00012621665</v>
      </c>
      <c r="P192">
        <f t="shared" ca="1" si="55"/>
        <v>61214.235435684095</v>
      </c>
      <c r="Q192">
        <f t="shared" ca="1" si="53"/>
        <v>8344</v>
      </c>
      <c r="R192">
        <f t="shared" ca="1" si="56"/>
        <v>19571.737494460274</v>
      </c>
      <c r="S192">
        <f t="shared" ca="1" si="57"/>
        <v>37732.99546035911</v>
      </c>
      <c r="T192">
        <f t="shared" ca="1" si="58"/>
        <v>324209.99558657577</v>
      </c>
      <c r="U192">
        <f t="shared" ca="1" si="59"/>
        <v>144722.73762067693</v>
      </c>
      <c r="V192">
        <f t="shared" ca="1" si="60"/>
        <v>179487.25796589884</v>
      </c>
      <c r="X192" s="7">
        <f ca="1">IF(Table2[[#This Row],[Gender]]="men",1,0)</f>
        <v>0</v>
      </c>
      <c r="Y192" s="1">
        <f ca="1">IF(Table2[[#This Row],[Gender]]="women",1,0)</f>
        <v>1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>
        <f ca="1">IF(Table2[[#This Row],[Field of work]]="teaching",1,0)</f>
        <v>1</v>
      </c>
      <c r="AK192" s="1">
        <f ca="1">IF(Table2[[#This Row],[Field of work]]="health",1,0)</f>
        <v>0</v>
      </c>
      <c r="AL192" s="1">
        <f ca="1">IF(Table2[[#This Row],[Field of work]]="construction",1,0)</f>
        <v>0</v>
      </c>
      <c r="AM192" s="1">
        <f ca="1">IF(Table2[[#This Row],[Field of work]]="general work",1,0)</f>
        <v>0</v>
      </c>
      <c r="AN192" s="1">
        <f ca="1">IF(Table2[[#This Row],[Field of work]]="agriculture",1,0)</f>
        <v>0</v>
      </c>
      <c r="AO192" s="1">
        <f ca="1">IF(Table2[[#This Row],[Field of work]]="IT",1,0)</f>
        <v>0</v>
      </c>
      <c r="AP192" s="1"/>
      <c r="AQ192" s="1"/>
      <c r="AR192" s="1"/>
      <c r="AS192" s="1"/>
      <c r="AT192" s="1"/>
      <c r="AU192" s="1"/>
      <c r="AV192" s="1"/>
      <c r="AW192" s="1">
        <f ca="1">Table2[[#This Row],[Cars value]]/Table2[[#This Row],[Cars]]</f>
        <v>30607.117717842048</v>
      </c>
      <c r="AX192" s="1"/>
      <c r="AY192" s="1">
        <f ca="1">IF(Table2[[#This Row],[Value of debts of a person]]&gt;$AZ$4,1,0)</f>
        <v>1</v>
      </c>
      <c r="AZ192" s="1"/>
      <c r="BA192" s="1"/>
      <c r="BB192" s="9">
        <f ca="1">O192/Table2[[#This Row],[Value of house]]</f>
        <v>0.68843637723944506</v>
      </c>
      <c r="BC192" s="1">
        <f ca="1">IF(BB192&lt;$BD$4,1,0)</f>
        <v>0</v>
      </c>
      <c r="BD192" s="1"/>
      <c r="BE192" s="10"/>
      <c r="BF192">
        <f ca="1">IF(Table2[[#This Row],[Area]]="yukon",Table2[[#This Row],[Income]],0)</f>
        <v>0</v>
      </c>
    </row>
    <row r="193" spans="2:58" x14ac:dyDescent="0.3">
      <c r="B193">
        <f t="shared" ca="1" si="44"/>
        <v>1</v>
      </c>
      <c r="C193" t="str">
        <f t="shared" ca="1" si="45"/>
        <v>men</v>
      </c>
      <c r="D193">
        <f t="shared" ca="1" si="46"/>
        <v>27</v>
      </c>
      <c r="E193">
        <f t="shared" ca="1" si="47"/>
        <v>4</v>
      </c>
      <c r="F193" t="str">
        <f ca="1">VLOOKUP(E193,$AB$5:$AC$10,2)</f>
        <v>IT</v>
      </c>
      <c r="G193">
        <f t="shared" ca="1" si="48"/>
        <v>6</v>
      </c>
      <c r="H193" t="str">
        <f ca="1">VLOOKUP(G193,$AD$5:$AE$9,2)</f>
        <v>other</v>
      </c>
      <c r="I193">
        <f t="shared" ca="1" si="49"/>
        <v>4</v>
      </c>
      <c r="J193">
        <f t="shared" ca="1" si="43"/>
        <v>1</v>
      </c>
      <c r="K193">
        <f t="shared" ca="1" si="50"/>
        <v>63647</v>
      </c>
      <c r="L193">
        <f t="shared" ca="1" si="51"/>
        <v>13</v>
      </c>
      <c r="M193" t="str">
        <f ca="1">VLOOKUP(L193,$AF$5:$AG$17,2)</f>
        <v>Prince edward Island</v>
      </c>
      <c r="N193">
        <f t="shared" ca="1" si="54"/>
        <v>63647</v>
      </c>
      <c r="O193">
        <f t="shared" ca="1" si="52"/>
        <v>41192.035166256392</v>
      </c>
      <c r="P193">
        <f t="shared" ca="1" si="55"/>
        <v>33348.427702409994</v>
      </c>
      <c r="Q193">
        <f t="shared" ca="1" si="53"/>
        <v>31905</v>
      </c>
      <c r="R193">
        <f t="shared" ca="1" si="56"/>
        <v>59499.705495628019</v>
      </c>
      <c r="S193">
        <f t="shared" ca="1" si="57"/>
        <v>69464.510456701726</v>
      </c>
      <c r="T193">
        <f t="shared" ca="1" si="58"/>
        <v>174303.5456229581</v>
      </c>
      <c r="U193">
        <f t="shared" ca="1" si="59"/>
        <v>132596.74066188443</v>
      </c>
      <c r="V193">
        <f t="shared" ca="1" si="60"/>
        <v>41706.804961073678</v>
      </c>
      <c r="X193" s="7">
        <f ca="1">IF(Table2[[#This Row],[Gender]]="men",1,0)</f>
        <v>1</v>
      </c>
      <c r="Y193" s="1">
        <f ca="1">IF(Table2[[#This Row],[Gender]]="women",1,0)</f>
        <v>0</v>
      </c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>
        <f ca="1">IF(Table2[[#This Row],[Field of work]]="teaching",1,0)</f>
        <v>0</v>
      </c>
      <c r="AK193" s="1">
        <f ca="1">IF(Table2[[#This Row],[Field of work]]="health",1,0)</f>
        <v>0</v>
      </c>
      <c r="AL193" s="1">
        <f ca="1">IF(Table2[[#This Row],[Field of work]]="construction",1,0)</f>
        <v>0</v>
      </c>
      <c r="AM193" s="1">
        <f ca="1">IF(Table2[[#This Row],[Field of work]]="general work",1,0)</f>
        <v>0</v>
      </c>
      <c r="AN193" s="1">
        <f ca="1">IF(Table2[[#This Row],[Field of work]]="agriculture",1,0)</f>
        <v>0</v>
      </c>
      <c r="AO193" s="1">
        <f ca="1">IF(Table2[[#This Row],[Field of work]]="IT",1,0)</f>
        <v>1</v>
      </c>
      <c r="AP193" s="1"/>
      <c r="AQ193" s="1"/>
      <c r="AR193" s="1"/>
      <c r="AS193" s="1"/>
      <c r="AT193" s="1"/>
      <c r="AU193" s="1"/>
      <c r="AV193" s="1"/>
      <c r="AW193" s="1">
        <f ca="1">Table2[[#This Row],[Cars value]]/Table2[[#This Row],[Cars]]</f>
        <v>33348.427702409994</v>
      </c>
      <c r="AX193" s="1"/>
      <c r="AY193" s="1">
        <f ca="1">IF(Table2[[#This Row],[Value of debts of a person]]&gt;$AZ$4,1,0)</f>
        <v>1</v>
      </c>
      <c r="AZ193" s="1"/>
      <c r="BA193" s="1"/>
      <c r="BB193" s="9">
        <f ca="1">O193/Table2[[#This Row],[Value of house]]</f>
        <v>0.64719523569463433</v>
      </c>
      <c r="BC193" s="1">
        <f ca="1">IF(BB193&lt;$BD$4,1,0)</f>
        <v>0</v>
      </c>
      <c r="BD193" s="1"/>
      <c r="BE193" s="10"/>
      <c r="BF193">
        <f ca="1">IF(Table2[[#This Row],[Area]]="yukon",Table2[[#This Row],[Income]],0)</f>
        <v>0</v>
      </c>
    </row>
    <row r="194" spans="2:58" x14ac:dyDescent="0.3">
      <c r="B194">
        <f t="shared" ca="1" si="44"/>
        <v>2</v>
      </c>
      <c r="C194" t="str">
        <f t="shared" ca="1" si="45"/>
        <v>women</v>
      </c>
      <c r="D194">
        <f t="shared" ca="1" si="46"/>
        <v>40</v>
      </c>
      <c r="E194">
        <f t="shared" ca="1" si="47"/>
        <v>1</v>
      </c>
      <c r="F194" t="str">
        <f ca="1">VLOOKUP(E194,$AB$5:$AC$10,2)</f>
        <v>health</v>
      </c>
      <c r="G194">
        <f t="shared" ca="1" si="48"/>
        <v>3</v>
      </c>
      <c r="H194" t="str">
        <f ca="1">VLOOKUP(G194,$AD$5:$AE$9,2)</f>
        <v>university</v>
      </c>
      <c r="I194">
        <f t="shared" ca="1" si="49"/>
        <v>4</v>
      </c>
      <c r="J194">
        <f t="shared" ca="1" si="43"/>
        <v>2</v>
      </c>
      <c r="K194">
        <f t="shared" ca="1" si="50"/>
        <v>57841</v>
      </c>
      <c r="L194">
        <f t="shared" ca="1" si="51"/>
        <v>2</v>
      </c>
      <c r="M194" t="str">
        <f ca="1">VLOOKUP(L194,$AF$5:$AG$17,2)</f>
        <v>BC</v>
      </c>
      <c r="N194">
        <f t="shared" ca="1" si="54"/>
        <v>115682</v>
      </c>
      <c r="O194">
        <f t="shared" ca="1" si="52"/>
        <v>26194.444669203651</v>
      </c>
      <c r="P194">
        <f t="shared" ca="1" si="55"/>
        <v>22809.09269898825</v>
      </c>
      <c r="Q194">
        <f t="shared" ca="1" si="53"/>
        <v>2966</v>
      </c>
      <c r="R194">
        <f t="shared" ca="1" si="56"/>
        <v>421.35616266442821</v>
      </c>
      <c r="S194">
        <f t="shared" ca="1" si="57"/>
        <v>83492.823929066799</v>
      </c>
      <c r="T194">
        <f t="shared" ca="1" si="58"/>
        <v>225369.26859827046</v>
      </c>
      <c r="U194">
        <f t="shared" ca="1" si="59"/>
        <v>29581.80083186808</v>
      </c>
      <c r="V194">
        <f t="shared" ca="1" si="60"/>
        <v>195787.46776640238</v>
      </c>
      <c r="X194" s="7">
        <f ca="1">IF(Table2[[#This Row],[Gender]]="men",1,0)</f>
        <v>0</v>
      </c>
      <c r="Y194" s="1">
        <f ca="1">IF(Table2[[#This Row],[Gender]]="women",1,0)</f>
        <v>1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>
        <f ca="1">IF(Table2[[#This Row],[Field of work]]="teaching",1,0)</f>
        <v>0</v>
      </c>
      <c r="AK194" s="1">
        <f ca="1">IF(Table2[[#This Row],[Field of work]]="health",1,0)</f>
        <v>1</v>
      </c>
      <c r="AL194" s="1">
        <f ca="1">IF(Table2[[#This Row],[Field of work]]="construction",1,0)</f>
        <v>0</v>
      </c>
      <c r="AM194" s="1">
        <f ca="1">IF(Table2[[#This Row],[Field of work]]="general work",1,0)</f>
        <v>0</v>
      </c>
      <c r="AN194" s="1">
        <f ca="1">IF(Table2[[#This Row],[Field of work]]="agriculture",1,0)</f>
        <v>0</v>
      </c>
      <c r="AO194" s="1">
        <f ca="1">IF(Table2[[#This Row],[Field of work]]="IT",1,0)</f>
        <v>0</v>
      </c>
      <c r="AP194" s="1"/>
      <c r="AQ194" s="1"/>
      <c r="AR194" s="1"/>
      <c r="AS194" s="1"/>
      <c r="AT194" s="1"/>
      <c r="AU194" s="1"/>
      <c r="AV194" s="1"/>
      <c r="AW194" s="1">
        <f ca="1">Table2[[#This Row],[Cars value]]/Table2[[#This Row],[Cars]]</f>
        <v>11404.546349494125</v>
      </c>
      <c r="AX194" s="1"/>
      <c r="AY194" s="1">
        <f ca="1">IF(Table2[[#This Row],[Value of debts of a person]]&gt;$AZ$4,1,0)</f>
        <v>0</v>
      </c>
      <c r="AZ194" s="1"/>
      <c r="BA194" s="1"/>
      <c r="BB194" s="9">
        <f ca="1">O194/Table2[[#This Row],[Value of house]]</f>
        <v>0.22643492219363126</v>
      </c>
      <c r="BC194" s="1">
        <f ca="1">IF(BB194&lt;$BD$4,1,0)</f>
        <v>1</v>
      </c>
      <c r="BD194" s="1"/>
      <c r="BE194" s="10"/>
      <c r="BF194">
        <f ca="1">IF(Table2[[#This Row],[Area]]="yukon",Table2[[#This Row],[Income]],0)</f>
        <v>0</v>
      </c>
    </row>
    <row r="195" spans="2:58" x14ac:dyDescent="0.3">
      <c r="B195">
        <f t="shared" ca="1" si="44"/>
        <v>1</v>
      </c>
      <c r="C195" t="str">
        <f t="shared" ca="1" si="45"/>
        <v>men</v>
      </c>
      <c r="D195">
        <f t="shared" ca="1" si="46"/>
        <v>36</v>
      </c>
      <c r="E195">
        <f t="shared" ca="1" si="47"/>
        <v>2</v>
      </c>
      <c r="F195" t="str">
        <f ca="1">VLOOKUP(E195,$AB$5:$AC$10,2)</f>
        <v>construction</v>
      </c>
      <c r="G195">
        <f t="shared" ca="1" si="48"/>
        <v>3</v>
      </c>
      <c r="H195" t="str">
        <f ca="1">VLOOKUP(G195,$AD$5:$AE$9,2)</f>
        <v>university</v>
      </c>
      <c r="I195">
        <f t="shared" ca="1" si="49"/>
        <v>4</v>
      </c>
      <c r="J195">
        <f t="shared" ca="1" si="43"/>
        <v>1</v>
      </c>
      <c r="K195">
        <f t="shared" ca="1" si="50"/>
        <v>31396</v>
      </c>
      <c r="L195">
        <f t="shared" ca="1" si="51"/>
        <v>5</v>
      </c>
      <c r="M195" t="str">
        <f ca="1">VLOOKUP(L195,$AF$5:$AG$17,2)</f>
        <v>Nunavut</v>
      </c>
      <c r="N195">
        <f t="shared" ca="1" si="54"/>
        <v>156980</v>
      </c>
      <c r="O195">
        <f t="shared" ca="1" si="52"/>
        <v>31628.358302131062</v>
      </c>
      <c r="P195">
        <f t="shared" ca="1" si="55"/>
        <v>9230.1016947765784</v>
      </c>
      <c r="Q195">
        <f t="shared" ca="1" si="53"/>
        <v>4873</v>
      </c>
      <c r="R195">
        <f t="shared" ca="1" si="56"/>
        <v>23895.949334732384</v>
      </c>
      <c r="S195">
        <f t="shared" ca="1" si="57"/>
        <v>9712.2122545604288</v>
      </c>
      <c r="T195">
        <f t="shared" ca="1" si="58"/>
        <v>198320.5705566915</v>
      </c>
      <c r="U195">
        <f t="shared" ca="1" si="59"/>
        <v>60397.30763686345</v>
      </c>
      <c r="V195">
        <f t="shared" ca="1" si="60"/>
        <v>137923.26291982806</v>
      </c>
      <c r="X195" s="7">
        <f ca="1">IF(Table2[[#This Row],[Gender]]="men",1,0)</f>
        <v>1</v>
      </c>
      <c r="Y195" s="1">
        <f ca="1">IF(Table2[[#This Row],[Gender]]="women",1,0)</f>
        <v>0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>
        <f ca="1">IF(Table2[[#This Row],[Field of work]]="teaching",1,0)</f>
        <v>0</v>
      </c>
      <c r="AK195" s="1">
        <f ca="1">IF(Table2[[#This Row],[Field of work]]="health",1,0)</f>
        <v>0</v>
      </c>
      <c r="AL195" s="1">
        <f ca="1">IF(Table2[[#This Row],[Field of work]]="construction",1,0)</f>
        <v>1</v>
      </c>
      <c r="AM195" s="1">
        <f ca="1">IF(Table2[[#This Row],[Field of work]]="general work",1,0)</f>
        <v>0</v>
      </c>
      <c r="AN195" s="1">
        <f ca="1">IF(Table2[[#This Row],[Field of work]]="agriculture",1,0)</f>
        <v>0</v>
      </c>
      <c r="AO195" s="1">
        <f ca="1">IF(Table2[[#This Row],[Field of work]]="IT",1,0)</f>
        <v>0</v>
      </c>
      <c r="AP195" s="1"/>
      <c r="AQ195" s="1"/>
      <c r="AR195" s="1"/>
      <c r="AS195" s="1"/>
      <c r="AT195" s="1"/>
      <c r="AU195" s="1"/>
      <c r="AV195" s="1"/>
      <c r="AW195" s="1">
        <f ca="1">Table2[[#This Row],[Cars value]]/Table2[[#This Row],[Cars]]</f>
        <v>9230.1016947765784</v>
      </c>
      <c r="AX195" s="1"/>
      <c r="AY195" s="1">
        <f ca="1">IF(Table2[[#This Row],[Value of debts of a person]]&gt;$AZ$4,1,0)</f>
        <v>0</v>
      </c>
      <c r="AZ195" s="1"/>
      <c r="BA195" s="1"/>
      <c r="BB195" s="9">
        <f ca="1">O195/Table2[[#This Row],[Value of house]]</f>
        <v>0.20148017774322247</v>
      </c>
      <c r="BC195" s="1">
        <f ca="1">IF(BB195&lt;$BD$4,1,0)</f>
        <v>1</v>
      </c>
      <c r="BD195" s="1"/>
      <c r="BE195" s="10"/>
      <c r="BF195">
        <f ca="1">IF(Table2[[#This Row],[Area]]="yukon",Table2[[#This Row],[Income]],0)</f>
        <v>0</v>
      </c>
    </row>
    <row r="196" spans="2:58" x14ac:dyDescent="0.3">
      <c r="B196">
        <f t="shared" ca="1" si="44"/>
        <v>2</v>
      </c>
      <c r="C196" t="str">
        <f t="shared" ca="1" si="45"/>
        <v>women</v>
      </c>
      <c r="D196">
        <f t="shared" ca="1" si="46"/>
        <v>38</v>
      </c>
      <c r="E196">
        <f t="shared" ca="1" si="47"/>
        <v>3</v>
      </c>
      <c r="F196" t="str">
        <f ca="1">VLOOKUP(E196,$AB$5:$AC$10,2)</f>
        <v>teaching</v>
      </c>
      <c r="G196">
        <f t="shared" ca="1" si="48"/>
        <v>5</v>
      </c>
      <c r="H196" t="str">
        <f ca="1">VLOOKUP(G196,$AD$5:$AE$9,2)</f>
        <v>other</v>
      </c>
      <c r="I196">
        <f t="shared" ca="1" si="49"/>
        <v>0</v>
      </c>
      <c r="J196">
        <f t="shared" ca="1" si="43"/>
        <v>1</v>
      </c>
      <c r="K196">
        <f t="shared" ca="1" si="50"/>
        <v>28648</v>
      </c>
      <c r="L196">
        <f t="shared" ca="1" si="51"/>
        <v>1</v>
      </c>
      <c r="M196" t="str">
        <f ca="1">VLOOKUP(L196,$AF$5:$AG$17,2)</f>
        <v>yukon</v>
      </c>
      <c r="N196">
        <f t="shared" ca="1" si="54"/>
        <v>143240</v>
      </c>
      <c r="O196">
        <f t="shared" ca="1" si="52"/>
        <v>135756.56835038529</v>
      </c>
      <c r="P196">
        <f t="shared" ca="1" si="55"/>
        <v>8314.1162471617536</v>
      </c>
      <c r="Q196">
        <f t="shared" ca="1" si="53"/>
        <v>4301</v>
      </c>
      <c r="R196">
        <f t="shared" ca="1" si="56"/>
        <v>3416.7935383099939</v>
      </c>
      <c r="S196">
        <f t="shared" ca="1" si="57"/>
        <v>15519.018181038769</v>
      </c>
      <c r="T196">
        <f t="shared" ca="1" si="58"/>
        <v>294515.58653142408</v>
      </c>
      <c r="U196">
        <f t="shared" ca="1" si="59"/>
        <v>143474.36188869528</v>
      </c>
      <c r="V196">
        <f t="shared" ca="1" si="60"/>
        <v>151041.2246427288</v>
      </c>
      <c r="X196" s="7">
        <f ca="1">IF(Table2[[#This Row],[Gender]]="men",1,0)</f>
        <v>0</v>
      </c>
      <c r="Y196" s="1">
        <f ca="1">IF(Table2[[#This Row],[Gender]]="women",1,0)</f>
        <v>1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>
        <f ca="1">IF(Table2[[#This Row],[Field of work]]="teaching",1,0)</f>
        <v>1</v>
      </c>
      <c r="AK196" s="1">
        <f ca="1">IF(Table2[[#This Row],[Field of work]]="health",1,0)</f>
        <v>0</v>
      </c>
      <c r="AL196" s="1">
        <f ca="1">IF(Table2[[#This Row],[Field of work]]="construction",1,0)</f>
        <v>0</v>
      </c>
      <c r="AM196" s="1">
        <f ca="1">IF(Table2[[#This Row],[Field of work]]="general work",1,0)</f>
        <v>0</v>
      </c>
      <c r="AN196" s="1">
        <f ca="1">IF(Table2[[#This Row],[Field of work]]="agriculture",1,0)</f>
        <v>0</v>
      </c>
      <c r="AO196" s="1">
        <f ca="1">IF(Table2[[#This Row],[Field of work]]="IT",1,0)</f>
        <v>0</v>
      </c>
      <c r="AP196" s="1"/>
      <c r="AQ196" s="1"/>
      <c r="AR196" s="1"/>
      <c r="AS196" s="1"/>
      <c r="AT196" s="1"/>
      <c r="AU196" s="1"/>
      <c r="AV196" s="1"/>
      <c r="AW196" s="1">
        <f ca="1">Table2[[#This Row],[Cars value]]/Table2[[#This Row],[Cars]]</f>
        <v>8314.1162471617536</v>
      </c>
      <c r="AX196" s="1"/>
      <c r="AY196" s="1">
        <f ca="1">IF(Table2[[#This Row],[Value of debts of a person]]&gt;$AZ$4,1,0)</f>
        <v>1</v>
      </c>
      <c r="AZ196" s="1"/>
      <c r="BA196" s="1"/>
      <c r="BB196" s="9">
        <f ca="1">O196/Table2[[#This Row],[Value of house]]</f>
        <v>0.94775599239308361</v>
      </c>
      <c r="BC196" s="1">
        <f ca="1">IF(BB196&lt;$BD$4,1,0)</f>
        <v>0</v>
      </c>
      <c r="BD196" s="1"/>
      <c r="BE196" s="10"/>
      <c r="BF196">
        <f ca="1">IF(Table2[[#This Row],[Area]]="yukon",Table2[[#This Row],[Income]],0)</f>
        <v>28648</v>
      </c>
    </row>
    <row r="197" spans="2:58" x14ac:dyDescent="0.3">
      <c r="B197">
        <f t="shared" ca="1" si="44"/>
        <v>1</v>
      </c>
      <c r="C197" t="str">
        <f t="shared" ca="1" si="45"/>
        <v>men</v>
      </c>
      <c r="D197">
        <f t="shared" ca="1" si="46"/>
        <v>33</v>
      </c>
      <c r="E197">
        <f t="shared" ca="1" si="47"/>
        <v>1</v>
      </c>
      <c r="F197" t="str">
        <f ca="1">VLOOKUP(E197,$AB$5:$AC$10,2)</f>
        <v>health</v>
      </c>
      <c r="G197">
        <f t="shared" ca="1" si="48"/>
        <v>6</v>
      </c>
      <c r="H197" t="str">
        <f ca="1">VLOOKUP(G197,$AD$5:$AE$9,2)</f>
        <v>other</v>
      </c>
      <c r="I197">
        <f t="shared" ca="1" si="49"/>
        <v>3</v>
      </c>
      <c r="J197">
        <f t="shared" ref="J197:J260" ca="1" si="61">RANDBETWEEN(1,2)</f>
        <v>2</v>
      </c>
      <c r="K197">
        <f t="shared" ca="1" si="50"/>
        <v>52232</v>
      </c>
      <c r="L197">
        <f t="shared" ca="1" si="51"/>
        <v>12</v>
      </c>
      <c r="M197" t="str">
        <f ca="1">VLOOKUP(L197,$AF$5:$AG$17,2)</f>
        <v>Nova scotia</v>
      </c>
      <c r="N197">
        <f t="shared" ca="1" si="54"/>
        <v>104464</v>
      </c>
      <c r="O197">
        <f t="shared" ca="1" si="52"/>
        <v>59495.340070368984</v>
      </c>
      <c r="P197">
        <f t="shared" ca="1" si="55"/>
        <v>18831.97424849735</v>
      </c>
      <c r="Q197">
        <f t="shared" ca="1" si="53"/>
        <v>16259</v>
      </c>
      <c r="R197">
        <f t="shared" ca="1" si="56"/>
        <v>45687.016696033665</v>
      </c>
      <c r="S197">
        <f t="shared" ca="1" si="57"/>
        <v>59685.407931810179</v>
      </c>
      <c r="T197">
        <f t="shared" ca="1" si="58"/>
        <v>223644.74800217917</v>
      </c>
      <c r="U197">
        <f t="shared" ca="1" si="59"/>
        <v>121441.35676640265</v>
      </c>
      <c r="V197">
        <f t="shared" ca="1" si="60"/>
        <v>102203.39123577652</v>
      </c>
      <c r="X197" s="7">
        <f ca="1">IF(Table2[[#This Row],[Gender]]="men",1,0)</f>
        <v>1</v>
      </c>
      <c r="Y197" s="1">
        <f ca="1">IF(Table2[[#This Row],[Gender]]="women",1,0)</f>
        <v>0</v>
      </c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>
        <f ca="1">IF(Table2[[#This Row],[Field of work]]="teaching",1,0)</f>
        <v>0</v>
      </c>
      <c r="AK197" s="1">
        <f ca="1">IF(Table2[[#This Row],[Field of work]]="health",1,0)</f>
        <v>1</v>
      </c>
      <c r="AL197" s="1">
        <f ca="1">IF(Table2[[#This Row],[Field of work]]="construction",1,0)</f>
        <v>0</v>
      </c>
      <c r="AM197" s="1">
        <f ca="1">IF(Table2[[#This Row],[Field of work]]="general work",1,0)</f>
        <v>0</v>
      </c>
      <c r="AN197" s="1">
        <f ca="1">IF(Table2[[#This Row],[Field of work]]="agriculture",1,0)</f>
        <v>0</v>
      </c>
      <c r="AO197" s="1">
        <f ca="1">IF(Table2[[#This Row],[Field of work]]="IT",1,0)</f>
        <v>0</v>
      </c>
      <c r="AP197" s="1"/>
      <c r="AQ197" s="1"/>
      <c r="AR197" s="1"/>
      <c r="AS197" s="1"/>
      <c r="AT197" s="1"/>
      <c r="AU197" s="1"/>
      <c r="AV197" s="1"/>
      <c r="AW197" s="1">
        <f ca="1">Table2[[#This Row],[Cars value]]/Table2[[#This Row],[Cars]]</f>
        <v>9415.9871242486752</v>
      </c>
      <c r="AX197" s="1"/>
      <c r="AY197" s="1">
        <f ca="1">IF(Table2[[#This Row],[Value of debts of a person]]&gt;$AZ$4,1,0)</f>
        <v>1</v>
      </c>
      <c r="AZ197" s="1"/>
      <c r="BA197" s="1"/>
      <c r="BB197" s="9">
        <f ca="1">O197/Table2[[#This Row],[Value of house]]</f>
        <v>0.56952959938705183</v>
      </c>
      <c r="BC197" s="1">
        <f ca="1">IF(BB197&lt;$BD$4,1,0)</f>
        <v>0</v>
      </c>
      <c r="BD197" s="1"/>
      <c r="BE197" s="10"/>
      <c r="BF197">
        <f ca="1">IF(Table2[[#This Row],[Area]]="yukon",Table2[[#This Row],[Income]],0)</f>
        <v>0</v>
      </c>
    </row>
    <row r="198" spans="2:58" x14ac:dyDescent="0.3">
      <c r="B198">
        <f t="shared" ref="B198:B261" ca="1" si="62">RANDBETWEEN(1,2)</f>
        <v>1</v>
      </c>
      <c r="C198" t="str">
        <f t="shared" ref="C198:C261" ca="1" si="63">IF(B198=1,"men","women")</f>
        <v>men</v>
      </c>
      <c r="D198">
        <f t="shared" ref="D198:D261" ca="1" si="64">RANDBETWEEN(25,45)</f>
        <v>44</v>
      </c>
      <c r="E198">
        <f t="shared" ref="E198:E261" ca="1" si="65">RANDBETWEEN(1,6)</f>
        <v>4</v>
      </c>
      <c r="F198" t="str">
        <f ca="1">VLOOKUP(E198,$AB$5:$AC$10,2)</f>
        <v>IT</v>
      </c>
      <c r="G198">
        <f t="shared" ref="G198:G261" ca="1" si="66">RANDBETWEEN(1,6)</f>
        <v>2</v>
      </c>
      <c r="H198" t="str">
        <f ca="1">VLOOKUP(G198,$AD$5:$AE$9,2)</f>
        <v>college</v>
      </c>
      <c r="I198">
        <f t="shared" ref="I198:I261" ca="1" si="67">RANDBETWEEN(0,4)</f>
        <v>0</v>
      </c>
      <c r="J198">
        <f t="shared" ca="1" si="61"/>
        <v>1</v>
      </c>
      <c r="K198">
        <f t="shared" ref="K198:K261" ca="1" si="68">RANDBETWEEN(25000,90000)</f>
        <v>72103</v>
      </c>
      <c r="L198">
        <f t="shared" ref="L198:L261" ca="1" si="69">RANDBETWEEN(1,13)</f>
        <v>4</v>
      </c>
      <c r="M198" t="str">
        <f ca="1">VLOOKUP(L198,$AF$5:$AG$17,2)</f>
        <v>Alberta</v>
      </c>
      <c r="N198">
        <f t="shared" ca="1" si="54"/>
        <v>432618</v>
      </c>
      <c r="O198">
        <f t="shared" ref="O198:O261" ca="1" si="70">RAND()*N198</f>
        <v>362807.3741040281</v>
      </c>
      <c r="P198">
        <f t="shared" ca="1" si="55"/>
        <v>7837.2449919387327</v>
      </c>
      <c r="Q198">
        <f t="shared" ref="Q198:Q261" ca="1" si="71">RANDBETWEEN(0,P198)</f>
        <v>2471</v>
      </c>
      <c r="R198">
        <f t="shared" ca="1" si="56"/>
        <v>39608.734860635574</v>
      </c>
      <c r="S198">
        <f t="shared" ca="1" si="57"/>
        <v>8897.9323195568904</v>
      </c>
      <c r="T198">
        <f t="shared" ca="1" si="58"/>
        <v>804323.30642358505</v>
      </c>
      <c r="U198">
        <f t="shared" ca="1" si="59"/>
        <v>404887.1089646637</v>
      </c>
      <c r="V198">
        <f t="shared" ca="1" si="60"/>
        <v>399436.19745892135</v>
      </c>
      <c r="X198" s="7">
        <f ca="1">IF(Table2[[#This Row],[Gender]]="men",1,0)</f>
        <v>1</v>
      </c>
      <c r="Y198" s="1">
        <f ca="1">IF(Table2[[#This Row],[Gender]]="women",1,0)</f>
        <v>0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>
        <f ca="1">IF(Table2[[#This Row],[Field of work]]="teaching",1,0)</f>
        <v>0</v>
      </c>
      <c r="AK198" s="1">
        <f ca="1">IF(Table2[[#This Row],[Field of work]]="health",1,0)</f>
        <v>0</v>
      </c>
      <c r="AL198" s="1">
        <f ca="1">IF(Table2[[#This Row],[Field of work]]="construction",1,0)</f>
        <v>0</v>
      </c>
      <c r="AM198" s="1">
        <f ca="1">IF(Table2[[#This Row],[Field of work]]="general work",1,0)</f>
        <v>0</v>
      </c>
      <c r="AN198" s="1">
        <f ca="1">IF(Table2[[#This Row],[Field of work]]="agriculture",1,0)</f>
        <v>0</v>
      </c>
      <c r="AO198" s="1">
        <f ca="1">IF(Table2[[#This Row],[Field of work]]="IT",1,0)</f>
        <v>1</v>
      </c>
      <c r="AP198" s="1"/>
      <c r="AQ198" s="1"/>
      <c r="AR198" s="1"/>
      <c r="AS198" s="1"/>
      <c r="AT198" s="1"/>
      <c r="AU198" s="1"/>
      <c r="AV198" s="1"/>
      <c r="AW198" s="1">
        <f ca="1">Table2[[#This Row],[Cars value]]/Table2[[#This Row],[Cars]]</f>
        <v>7837.2449919387327</v>
      </c>
      <c r="AX198" s="1"/>
      <c r="AY198" s="1">
        <f ca="1">IF(Table2[[#This Row],[Value of debts of a person]]&gt;$AZ$4,1,0)</f>
        <v>1</v>
      </c>
      <c r="AZ198" s="1"/>
      <c r="BA198" s="1"/>
      <c r="BB198" s="9">
        <f ca="1">O198/Table2[[#This Row],[Value of house]]</f>
        <v>0.83863217458364681</v>
      </c>
      <c r="BC198" s="1">
        <f ca="1">IF(BB198&lt;$BD$4,1,0)</f>
        <v>0</v>
      </c>
      <c r="BD198" s="1"/>
      <c r="BE198" s="10"/>
      <c r="BF198">
        <f ca="1">IF(Table2[[#This Row],[Area]]="yukon",Table2[[#This Row],[Income]],0)</f>
        <v>0</v>
      </c>
    </row>
    <row r="199" spans="2:58" x14ac:dyDescent="0.3">
      <c r="B199">
        <f t="shared" ca="1" si="62"/>
        <v>1</v>
      </c>
      <c r="C199" t="str">
        <f t="shared" ca="1" si="63"/>
        <v>men</v>
      </c>
      <c r="D199">
        <f t="shared" ca="1" si="64"/>
        <v>34</v>
      </c>
      <c r="E199">
        <f t="shared" ca="1" si="65"/>
        <v>5</v>
      </c>
      <c r="F199" t="str">
        <f ca="1">VLOOKUP(E199,$AB$5:$AC$10,2)</f>
        <v>general work</v>
      </c>
      <c r="G199">
        <f t="shared" ca="1" si="66"/>
        <v>3</v>
      </c>
      <c r="H199" t="str">
        <f ca="1">VLOOKUP(G199,$AD$5:$AE$9,2)</f>
        <v>university</v>
      </c>
      <c r="I199">
        <f t="shared" ca="1" si="67"/>
        <v>3</v>
      </c>
      <c r="J199">
        <f t="shared" ca="1" si="61"/>
        <v>2</v>
      </c>
      <c r="K199">
        <f t="shared" ca="1" si="68"/>
        <v>46243</v>
      </c>
      <c r="L199">
        <f t="shared" ca="1" si="69"/>
        <v>12</v>
      </c>
      <c r="M199" t="str">
        <f ca="1">VLOOKUP(L199,$AF$5:$AG$17,2)</f>
        <v>Nova scotia</v>
      </c>
      <c r="N199">
        <f t="shared" ca="1" si="54"/>
        <v>231215</v>
      </c>
      <c r="O199">
        <f t="shared" ca="1" si="70"/>
        <v>218357.59870383385</v>
      </c>
      <c r="P199">
        <f t="shared" ca="1" si="55"/>
        <v>65166.464410455948</v>
      </c>
      <c r="Q199">
        <f t="shared" ca="1" si="71"/>
        <v>5498</v>
      </c>
      <c r="R199">
        <f t="shared" ca="1" si="56"/>
        <v>36752.19024237799</v>
      </c>
      <c r="S199">
        <f t="shared" ca="1" si="57"/>
        <v>38802.846446742857</v>
      </c>
      <c r="T199">
        <f t="shared" ca="1" si="58"/>
        <v>488375.44515057676</v>
      </c>
      <c r="U199">
        <f t="shared" ca="1" si="59"/>
        <v>260607.78894621183</v>
      </c>
      <c r="V199">
        <f t="shared" ca="1" si="60"/>
        <v>227767.65620436493</v>
      </c>
      <c r="X199" s="7">
        <f ca="1">IF(Table2[[#This Row],[Gender]]="men",1,0)</f>
        <v>1</v>
      </c>
      <c r="Y199" s="1">
        <f ca="1">IF(Table2[[#This Row],[Gender]]="women",1,0)</f>
        <v>0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>
        <f ca="1">IF(Table2[[#This Row],[Field of work]]="teaching",1,0)</f>
        <v>0</v>
      </c>
      <c r="AK199" s="1">
        <f ca="1">IF(Table2[[#This Row],[Field of work]]="health",1,0)</f>
        <v>0</v>
      </c>
      <c r="AL199" s="1">
        <f ca="1">IF(Table2[[#This Row],[Field of work]]="construction",1,0)</f>
        <v>0</v>
      </c>
      <c r="AM199" s="1">
        <f ca="1">IF(Table2[[#This Row],[Field of work]]="general work",1,0)</f>
        <v>1</v>
      </c>
      <c r="AN199" s="1">
        <f ca="1">IF(Table2[[#This Row],[Field of work]]="agriculture",1,0)</f>
        <v>0</v>
      </c>
      <c r="AO199" s="1">
        <f ca="1">IF(Table2[[#This Row],[Field of work]]="IT",1,0)</f>
        <v>0</v>
      </c>
      <c r="AP199" s="1"/>
      <c r="AQ199" s="1"/>
      <c r="AR199" s="1"/>
      <c r="AS199" s="1"/>
      <c r="AT199" s="1"/>
      <c r="AU199" s="1"/>
      <c r="AV199" s="1"/>
      <c r="AW199" s="1">
        <f ca="1">Table2[[#This Row],[Cars value]]/Table2[[#This Row],[Cars]]</f>
        <v>32583.232205227974</v>
      </c>
      <c r="AX199" s="1"/>
      <c r="AY199" s="1">
        <f ca="1">IF(Table2[[#This Row],[Value of debts of a person]]&gt;$AZ$4,1,0)</f>
        <v>1</v>
      </c>
      <c r="AZ199" s="1"/>
      <c r="BA199" s="1"/>
      <c r="BB199" s="9">
        <f ca="1">O199/Table2[[#This Row],[Value of house]]</f>
        <v>0.94439201048303034</v>
      </c>
      <c r="BC199" s="1">
        <f ca="1">IF(BB199&lt;$BD$4,1,0)</f>
        <v>0</v>
      </c>
      <c r="BD199" s="1"/>
      <c r="BE199" s="10"/>
      <c r="BF199">
        <f ca="1">IF(Table2[[#This Row],[Area]]="yukon",Table2[[#This Row],[Income]],0)</f>
        <v>0</v>
      </c>
    </row>
    <row r="200" spans="2:58" x14ac:dyDescent="0.3">
      <c r="B200">
        <f t="shared" ca="1" si="62"/>
        <v>1</v>
      </c>
      <c r="C200" t="str">
        <f t="shared" ca="1" si="63"/>
        <v>men</v>
      </c>
      <c r="D200">
        <f t="shared" ca="1" si="64"/>
        <v>25</v>
      </c>
      <c r="E200">
        <f t="shared" ca="1" si="65"/>
        <v>6</v>
      </c>
      <c r="F200" t="str">
        <f ca="1">VLOOKUP(E200,$AB$5:$AC$10,2)</f>
        <v>agriculture</v>
      </c>
      <c r="G200">
        <f t="shared" ca="1" si="66"/>
        <v>5</v>
      </c>
      <c r="H200" t="str">
        <f ca="1">VLOOKUP(G200,$AD$5:$AE$9,2)</f>
        <v>other</v>
      </c>
      <c r="I200">
        <f t="shared" ca="1" si="67"/>
        <v>0</v>
      </c>
      <c r="J200">
        <f t="shared" ca="1" si="61"/>
        <v>2</v>
      </c>
      <c r="K200">
        <f t="shared" ca="1" si="68"/>
        <v>37623</v>
      </c>
      <c r="L200">
        <f t="shared" ca="1" si="69"/>
        <v>9</v>
      </c>
      <c r="M200" t="str">
        <f ca="1">VLOOKUP(L200,$AF$5:$AG$17,2)</f>
        <v>Quabac</v>
      </c>
      <c r="N200">
        <f t="shared" ca="1" si="54"/>
        <v>112869</v>
      </c>
      <c r="O200">
        <f t="shared" ca="1" si="70"/>
        <v>93482.708616936172</v>
      </c>
      <c r="P200">
        <f t="shared" ca="1" si="55"/>
        <v>22372.592790107559</v>
      </c>
      <c r="Q200">
        <f t="shared" ca="1" si="71"/>
        <v>985</v>
      </c>
      <c r="R200">
        <f t="shared" ca="1" si="56"/>
        <v>21201.815289476512</v>
      </c>
      <c r="S200">
        <f t="shared" ca="1" si="57"/>
        <v>19344.942066818756</v>
      </c>
      <c r="T200">
        <f t="shared" ca="1" si="58"/>
        <v>225696.65068375494</v>
      </c>
      <c r="U200">
        <f t="shared" ca="1" si="59"/>
        <v>115669.52390641268</v>
      </c>
      <c r="V200">
        <f t="shared" ca="1" si="60"/>
        <v>110027.12677734226</v>
      </c>
      <c r="X200" s="7">
        <f ca="1">IF(Table2[[#This Row],[Gender]]="men",1,0)</f>
        <v>1</v>
      </c>
      <c r="Y200" s="1">
        <f ca="1">IF(Table2[[#This Row],[Gender]]="women",1,0)</f>
        <v>0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>
        <f ca="1">IF(Table2[[#This Row],[Field of work]]="teaching",1,0)</f>
        <v>0</v>
      </c>
      <c r="AK200" s="1">
        <f ca="1">IF(Table2[[#This Row],[Field of work]]="health",1,0)</f>
        <v>0</v>
      </c>
      <c r="AL200" s="1">
        <f ca="1">IF(Table2[[#This Row],[Field of work]]="construction",1,0)</f>
        <v>0</v>
      </c>
      <c r="AM200" s="1">
        <f ca="1">IF(Table2[[#This Row],[Field of work]]="general work",1,0)</f>
        <v>0</v>
      </c>
      <c r="AN200" s="1">
        <f ca="1">IF(Table2[[#This Row],[Field of work]]="agriculture",1,0)</f>
        <v>1</v>
      </c>
      <c r="AO200" s="1">
        <f ca="1">IF(Table2[[#This Row],[Field of work]]="IT",1,0)</f>
        <v>0</v>
      </c>
      <c r="AP200" s="1"/>
      <c r="AQ200" s="1"/>
      <c r="AR200" s="1"/>
      <c r="AS200" s="1"/>
      <c r="AT200" s="1"/>
      <c r="AU200" s="1"/>
      <c r="AV200" s="1"/>
      <c r="AW200" s="1">
        <f ca="1">Table2[[#This Row],[Cars value]]/Table2[[#This Row],[Cars]]</f>
        <v>11186.29639505378</v>
      </c>
      <c r="AX200" s="1"/>
      <c r="AY200" s="1">
        <f ca="1">IF(Table2[[#This Row],[Value of debts of a person]]&gt;$AZ$4,1,0)</f>
        <v>1</v>
      </c>
      <c r="AZ200" s="1"/>
      <c r="BA200" s="1"/>
      <c r="BB200" s="9">
        <f ca="1">O200/Table2[[#This Row],[Value of house]]</f>
        <v>0.82824078016936598</v>
      </c>
      <c r="BC200" s="1">
        <f ca="1">IF(BB200&lt;$BD$4,1,0)</f>
        <v>0</v>
      </c>
      <c r="BD200" s="1"/>
      <c r="BE200" s="10"/>
      <c r="BF200">
        <f ca="1">IF(Table2[[#This Row],[Area]]="yukon",Table2[[#This Row],[Income]],0)</f>
        <v>0</v>
      </c>
    </row>
    <row r="201" spans="2:58" x14ac:dyDescent="0.3">
      <c r="B201">
        <f t="shared" ca="1" si="62"/>
        <v>1</v>
      </c>
      <c r="C201" t="str">
        <f t="shared" ca="1" si="63"/>
        <v>men</v>
      </c>
      <c r="D201">
        <f t="shared" ca="1" si="64"/>
        <v>31</v>
      </c>
      <c r="E201">
        <f t="shared" ca="1" si="65"/>
        <v>2</v>
      </c>
      <c r="F201" t="str">
        <f ca="1">VLOOKUP(E201,$AB$5:$AC$10,2)</f>
        <v>construction</v>
      </c>
      <c r="G201">
        <f t="shared" ca="1" si="66"/>
        <v>6</v>
      </c>
      <c r="H201" t="str">
        <f ca="1">VLOOKUP(G201,$AD$5:$AE$9,2)</f>
        <v>other</v>
      </c>
      <c r="I201">
        <f t="shared" ca="1" si="67"/>
        <v>0</v>
      </c>
      <c r="J201">
        <f t="shared" ca="1" si="61"/>
        <v>2</v>
      </c>
      <c r="K201">
        <f t="shared" ca="1" si="68"/>
        <v>25643</v>
      </c>
      <c r="L201">
        <f t="shared" ca="1" si="69"/>
        <v>3</v>
      </c>
      <c r="M201" t="str">
        <f ca="1">VLOOKUP(L201,$AF$5:$AG$17,2)</f>
        <v>Northwest Tef</v>
      </c>
      <c r="N201">
        <f t="shared" ca="1" si="54"/>
        <v>51286</v>
      </c>
      <c r="O201">
        <f t="shared" ca="1" si="70"/>
        <v>40783.986919006558</v>
      </c>
      <c r="P201">
        <f t="shared" ca="1" si="55"/>
        <v>47258.788290800643</v>
      </c>
      <c r="Q201">
        <f t="shared" ca="1" si="71"/>
        <v>38898</v>
      </c>
      <c r="R201">
        <f t="shared" ca="1" si="56"/>
        <v>363.96782620089209</v>
      </c>
      <c r="S201">
        <f t="shared" ca="1" si="57"/>
        <v>36442.461944757888</v>
      </c>
      <c r="T201">
        <f t="shared" ca="1" si="58"/>
        <v>128512.44886376445</v>
      </c>
      <c r="U201">
        <f t="shared" ca="1" si="59"/>
        <v>80045.954745207462</v>
      </c>
      <c r="V201">
        <f t="shared" ca="1" si="60"/>
        <v>48466.494118556991</v>
      </c>
      <c r="X201" s="7">
        <f ca="1">IF(Table2[[#This Row],[Gender]]="men",1,0)</f>
        <v>1</v>
      </c>
      <c r="Y201" s="1">
        <f ca="1">IF(Table2[[#This Row],[Gender]]="women",1,0)</f>
        <v>0</v>
      </c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>
        <f ca="1">IF(Table2[[#This Row],[Field of work]]="teaching",1,0)</f>
        <v>0</v>
      </c>
      <c r="AK201" s="1">
        <f ca="1">IF(Table2[[#This Row],[Field of work]]="health",1,0)</f>
        <v>0</v>
      </c>
      <c r="AL201" s="1">
        <f ca="1">IF(Table2[[#This Row],[Field of work]]="construction",1,0)</f>
        <v>1</v>
      </c>
      <c r="AM201" s="1">
        <f ca="1">IF(Table2[[#This Row],[Field of work]]="general work",1,0)</f>
        <v>0</v>
      </c>
      <c r="AN201" s="1">
        <f ca="1">IF(Table2[[#This Row],[Field of work]]="agriculture",1,0)</f>
        <v>0</v>
      </c>
      <c r="AO201" s="1">
        <f ca="1">IF(Table2[[#This Row],[Field of work]]="IT",1,0)</f>
        <v>0</v>
      </c>
      <c r="AP201" s="1"/>
      <c r="AQ201" s="1"/>
      <c r="AR201" s="1"/>
      <c r="AS201" s="1"/>
      <c r="AT201" s="1"/>
      <c r="AU201" s="1"/>
      <c r="AV201" s="1"/>
      <c r="AW201" s="1">
        <f ca="1">Table2[[#This Row],[Cars value]]/Table2[[#This Row],[Cars]]</f>
        <v>23629.394145400322</v>
      </c>
      <c r="AX201" s="1"/>
      <c r="AY201" s="1">
        <f ca="1">IF(Table2[[#This Row],[Value of debts of a person]]&gt;$AZ$4,1,0)</f>
        <v>0</v>
      </c>
      <c r="AZ201" s="1"/>
      <c r="BA201" s="1"/>
      <c r="BB201" s="9">
        <f ca="1">O201/Table2[[#This Row],[Value of house]]</f>
        <v>0.79522651247916698</v>
      </c>
      <c r="BC201" s="1">
        <f ca="1">IF(BB201&lt;$BD$4,1,0)</f>
        <v>0</v>
      </c>
      <c r="BD201" s="1"/>
      <c r="BE201" s="10"/>
      <c r="BF201">
        <f ca="1">IF(Table2[[#This Row],[Area]]="yukon",Table2[[#This Row],[Income]],0)</f>
        <v>0</v>
      </c>
    </row>
    <row r="202" spans="2:58" x14ac:dyDescent="0.3">
      <c r="B202">
        <f t="shared" ca="1" si="62"/>
        <v>1</v>
      </c>
      <c r="C202" t="str">
        <f t="shared" ca="1" si="63"/>
        <v>men</v>
      </c>
      <c r="D202">
        <f t="shared" ca="1" si="64"/>
        <v>28</v>
      </c>
      <c r="E202">
        <f t="shared" ca="1" si="65"/>
        <v>6</v>
      </c>
      <c r="F202" t="str">
        <f ca="1">VLOOKUP(E202,$AB$5:$AC$10,2)</f>
        <v>agriculture</v>
      </c>
      <c r="G202">
        <f t="shared" ca="1" si="66"/>
        <v>1</v>
      </c>
      <c r="H202" t="str">
        <f ca="1">VLOOKUP(G202,$AD$5:$AE$9,2)</f>
        <v>High School</v>
      </c>
      <c r="I202">
        <f t="shared" ca="1" si="67"/>
        <v>0</v>
      </c>
      <c r="J202">
        <f t="shared" ca="1" si="61"/>
        <v>2</v>
      </c>
      <c r="K202">
        <f t="shared" ca="1" si="68"/>
        <v>30698</v>
      </c>
      <c r="L202">
        <f t="shared" ca="1" si="69"/>
        <v>3</v>
      </c>
      <c r="M202" t="str">
        <f ca="1">VLOOKUP(L202,$AF$5:$AG$17,2)</f>
        <v>Northwest Tef</v>
      </c>
      <c r="N202">
        <f t="shared" ca="1" si="54"/>
        <v>184188</v>
      </c>
      <c r="O202">
        <f t="shared" ca="1" si="70"/>
        <v>1044.2947887193882</v>
      </c>
      <c r="P202">
        <f t="shared" ca="1" si="55"/>
        <v>14613.018047395639</v>
      </c>
      <c r="Q202">
        <f t="shared" ca="1" si="71"/>
        <v>6136</v>
      </c>
      <c r="R202">
        <f t="shared" ca="1" si="56"/>
        <v>17428.65090933771</v>
      </c>
      <c r="S202">
        <f t="shared" ca="1" si="57"/>
        <v>42544.729431807718</v>
      </c>
      <c r="T202">
        <f t="shared" ca="1" si="58"/>
        <v>227777.02422052709</v>
      </c>
      <c r="U202">
        <f t="shared" ca="1" si="59"/>
        <v>24608.945698057098</v>
      </c>
      <c r="V202">
        <f t="shared" ca="1" si="60"/>
        <v>203168.07852246999</v>
      </c>
      <c r="X202" s="7">
        <f ca="1">IF(Table2[[#This Row],[Gender]]="men",1,0)</f>
        <v>1</v>
      </c>
      <c r="Y202" s="1">
        <f ca="1">IF(Table2[[#This Row],[Gender]]="women",1,0)</f>
        <v>0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>
        <f ca="1">IF(Table2[[#This Row],[Field of work]]="teaching",1,0)</f>
        <v>0</v>
      </c>
      <c r="AK202" s="1">
        <f ca="1">IF(Table2[[#This Row],[Field of work]]="health",1,0)</f>
        <v>0</v>
      </c>
      <c r="AL202" s="1">
        <f ca="1">IF(Table2[[#This Row],[Field of work]]="construction",1,0)</f>
        <v>0</v>
      </c>
      <c r="AM202" s="1">
        <f ca="1">IF(Table2[[#This Row],[Field of work]]="general work",1,0)</f>
        <v>0</v>
      </c>
      <c r="AN202" s="1">
        <f ca="1">IF(Table2[[#This Row],[Field of work]]="agriculture",1,0)</f>
        <v>1</v>
      </c>
      <c r="AO202" s="1">
        <f ca="1">IF(Table2[[#This Row],[Field of work]]="IT",1,0)</f>
        <v>0</v>
      </c>
      <c r="AP202" s="1"/>
      <c r="AQ202" s="1"/>
      <c r="AR202" s="1"/>
      <c r="AS202" s="1"/>
      <c r="AT202" s="1"/>
      <c r="AU202" s="1"/>
      <c r="AV202" s="1"/>
      <c r="AW202" s="1">
        <f ca="1">Table2[[#This Row],[Cars value]]/Table2[[#This Row],[Cars]]</f>
        <v>7306.5090236978194</v>
      </c>
      <c r="AX202" s="1"/>
      <c r="AY202" s="1">
        <f ca="1">IF(Table2[[#This Row],[Value of debts of a person]]&gt;$AZ$4,1,0)</f>
        <v>0</v>
      </c>
      <c r="AZ202" s="1"/>
      <c r="BA202" s="1"/>
      <c r="BB202" s="9">
        <f ca="1">O202/Table2[[#This Row],[Value of house]]</f>
        <v>5.6697221790745767E-3</v>
      </c>
      <c r="BC202" s="1">
        <f ca="1">IF(BB202&lt;$BD$4,1,0)</f>
        <v>1</v>
      </c>
      <c r="BD202" s="1"/>
      <c r="BE202" s="10"/>
      <c r="BF202">
        <f ca="1">IF(Table2[[#This Row],[Area]]="yukon",Table2[[#This Row],[Income]],0)</f>
        <v>0</v>
      </c>
    </row>
    <row r="203" spans="2:58" x14ac:dyDescent="0.3">
      <c r="B203">
        <f t="shared" ca="1" si="62"/>
        <v>1</v>
      </c>
      <c r="C203" t="str">
        <f t="shared" ca="1" si="63"/>
        <v>men</v>
      </c>
      <c r="D203">
        <f t="shared" ca="1" si="64"/>
        <v>42</v>
      </c>
      <c r="E203">
        <f t="shared" ca="1" si="65"/>
        <v>5</v>
      </c>
      <c r="F203" t="str">
        <f ca="1">VLOOKUP(E203,$AB$5:$AC$10,2)</f>
        <v>general work</v>
      </c>
      <c r="G203">
        <f t="shared" ca="1" si="66"/>
        <v>4</v>
      </c>
      <c r="H203" t="str">
        <f ca="1">VLOOKUP(G203,$AD$5:$AE$9,2)</f>
        <v>technical</v>
      </c>
      <c r="I203">
        <f t="shared" ca="1" si="67"/>
        <v>0</v>
      </c>
      <c r="J203">
        <f t="shared" ca="1" si="61"/>
        <v>1</v>
      </c>
      <c r="K203">
        <f t="shared" ca="1" si="68"/>
        <v>64296</v>
      </c>
      <c r="L203">
        <f t="shared" ca="1" si="69"/>
        <v>7</v>
      </c>
      <c r="M203" t="str">
        <f ca="1">VLOOKUP(L203,$AF$5:$AG$17,2)</f>
        <v>Manitoba</v>
      </c>
      <c r="N203">
        <f t="shared" ca="1" si="54"/>
        <v>64296</v>
      </c>
      <c r="O203">
        <f t="shared" ca="1" si="70"/>
        <v>48659.956605219064</v>
      </c>
      <c r="P203">
        <f t="shared" ca="1" si="55"/>
        <v>31335.238826402208</v>
      </c>
      <c r="Q203">
        <f t="shared" ca="1" si="71"/>
        <v>18705</v>
      </c>
      <c r="R203">
        <f t="shared" ca="1" si="56"/>
        <v>36534.790651984389</v>
      </c>
      <c r="S203">
        <f t="shared" ca="1" si="57"/>
        <v>25355.216166730883</v>
      </c>
      <c r="T203">
        <f t="shared" ca="1" si="58"/>
        <v>138311.17277194996</v>
      </c>
      <c r="U203">
        <f t="shared" ca="1" si="59"/>
        <v>103899.74725720345</v>
      </c>
      <c r="V203">
        <f t="shared" ca="1" si="60"/>
        <v>34411.425514746516</v>
      </c>
      <c r="X203" s="7">
        <f ca="1">IF(Table2[[#This Row],[Gender]]="men",1,0)</f>
        <v>1</v>
      </c>
      <c r="Y203" s="1">
        <f ca="1">IF(Table2[[#This Row],[Gender]]="women",1,0)</f>
        <v>0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>
        <f ca="1">IF(Table2[[#This Row],[Field of work]]="teaching",1,0)</f>
        <v>0</v>
      </c>
      <c r="AK203" s="1">
        <f ca="1">IF(Table2[[#This Row],[Field of work]]="health",1,0)</f>
        <v>0</v>
      </c>
      <c r="AL203" s="1">
        <f ca="1">IF(Table2[[#This Row],[Field of work]]="construction",1,0)</f>
        <v>0</v>
      </c>
      <c r="AM203" s="1">
        <f ca="1">IF(Table2[[#This Row],[Field of work]]="general work",1,0)</f>
        <v>1</v>
      </c>
      <c r="AN203" s="1">
        <f ca="1">IF(Table2[[#This Row],[Field of work]]="agriculture",1,0)</f>
        <v>0</v>
      </c>
      <c r="AO203" s="1">
        <f ca="1">IF(Table2[[#This Row],[Field of work]]="IT",1,0)</f>
        <v>0</v>
      </c>
      <c r="AP203" s="1"/>
      <c r="AQ203" s="1"/>
      <c r="AR203" s="1"/>
      <c r="AS203" s="1"/>
      <c r="AT203" s="1"/>
      <c r="AU203" s="1"/>
      <c r="AV203" s="1"/>
      <c r="AW203" s="1">
        <f ca="1">Table2[[#This Row],[Cars value]]/Table2[[#This Row],[Cars]]</f>
        <v>31335.238826402208</v>
      </c>
      <c r="AX203" s="1"/>
      <c r="AY203" s="1">
        <f ca="1">IF(Table2[[#This Row],[Value of debts of a person]]&gt;$AZ$4,1,0)</f>
        <v>1</v>
      </c>
      <c r="AZ203" s="1"/>
      <c r="BA203" s="1"/>
      <c r="BB203" s="9">
        <f ca="1">O203/Table2[[#This Row],[Value of house]]</f>
        <v>0.75681156845245523</v>
      </c>
      <c r="BC203" s="1">
        <f ca="1">IF(BB203&lt;$BD$4,1,0)</f>
        <v>0</v>
      </c>
      <c r="BD203" s="1"/>
      <c r="BE203" s="10"/>
      <c r="BF203">
        <f ca="1">IF(Table2[[#This Row],[Area]]="yukon",Table2[[#This Row],[Income]],0)</f>
        <v>0</v>
      </c>
    </row>
    <row r="204" spans="2:58" x14ac:dyDescent="0.3">
      <c r="B204">
        <f t="shared" ca="1" si="62"/>
        <v>2</v>
      </c>
      <c r="C204" t="str">
        <f t="shared" ca="1" si="63"/>
        <v>women</v>
      </c>
      <c r="D204">
        <f t="shared" ca="1" si="64"/>
        <v>31</v>
      </c>
      <c r="E204">
        <f t="shared" ca="1" si="65"/>
        <v>4</v>
      </c>
      <c r="F204" t="str">
        <f ca="1">VLOOKUP(E204,$AB$5:$AC$10,2)</f>
        <v>IT</v>
      </c>
      <c r="G204">
        <f t="shared" ca="1" si="66"/>
        <v>6</v>
      </c>
      <c r="H204" t="str">
        <f ca="1">VLOOKUP(G204,$AD$5:$AE$9,2)</f>
        <v>other</v>
      </c>
      <c r="I204">
        <f t="shared" ca="1" si="67"/>
        <v>0</v>
      </c>
      <c r="J204">
        <f t="shared" ca="1" si="61"/>
        <v>2</v>
      </c>
      <c r="K204">
        <f t="shared" ca="1" si="68"/>
        <v>35135</v>
      </c>
      <c r="L204">
        <f t="shared" ca="1" si="69"/>
        <v>10</v>
      </c>
      <c r="M204" t="str">
        <f ca="1">VLOOKUP(L204,$AF$5:$AG$17,2)</f>
        <v>Newfounland</v>
      </c>
      <c r="N204">
        <f t="shared" ref="N204:N267" ca="1" si="72">K204*RANDBETWEEN(1,6)</f>
        <v>70270</v>
      </c>
      <c r="O204">
        <f t="shared" ca="1" si="70"/>
        <v>6956.2641228300781</v>
      </c>
      <c r="P204">
        <f t="shared" ref="P204:P267" ca="1" si="73">J204*RAND()*K204</f>
        <v>5099.7942535280417</v>
      </c>
      <c r="Q204">
        <f t="shared" ca="1" si="71"/>
        <v>224</v>
      </c>
      <c r="R204">
        <f t="shared" ref="R204:R267" ca="1" si="74">RAND()*K204</f>
        <v>12203.943906877628</v>
      </c>
      <c r="S204">
        <f t="shared" ref="S204:S267" ca="1" si="75">RAND()*K204*1.5</f>
        <v>3185.6449706420781</v>
      </c>
      <c r="T204">
        <f t="shared" ref="T204:T267" ca="1" si="76">N204+O204+S204</f>
        <v>80411.909093472161</v>
      </c>
      <c r="U204">
        <f t="shared" ref="U204:U267" ca="1" si="77">O204+Q204+R204</f>
        <v>19384.208029707705</v>
      </c>
      <c r="V204">
        <f t="shared" ref="V204:V267" ca="1" si="78">T204-U204</f>
        <v>61027.701063764456</v>
      </c>
      <c r="X204" s="7">
        <f ca="1">IF(Table2[[#This Row],[Gender]]="men",1,0)</f>
        <v>0</v>
      </c>
      <c r="Y204" s="1">
        <f ca="1">IF(Table2[[#This Row],[Gender]]="women",1,0)</f>
        <v>1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>
        <f ca="1">IF(Table2[[#This Row],[Field of work]]="teaching",1,0)</f>
        <v>0</v>
      </c>
      <c r="AK204" s="1">
        <f ca="1">IF(Table2[[#This Row],[Field of work]]="health",1,0)</f>
        <v>0</v>
      </c>
      <c r="AL204" s="1">
        <f ca="1">IF(Table2[[#This Row],[Field of work]]="construction",1,0)</f>
        <v>0</v>
      </c>
      <c r="AM204" s="1">
        <f ca="1">IF(Table2[[#This Row],[Field of work]]="general work",1,0)</f>
        <v>0</v>
      </c>
      <c r="AN204" s="1">
        <f ca="1">IF(Table2[[#This Row],[Field of work]]="agriculture",1,0)</f>
        <v>0</v>
      </c>
      <c r="AO204" s="1">
        <f ca="1">IF(Table2[[#This Row],[Field of work]]="IT",1,0)</f>
        <v>1</v>
      </c>
      <c r="AP204" s="1"/>
      <c r="AQ204" s="1"/>
      <c r="AR204" s="1"/>
      <c r="AS204" s="1"/>
      <c r="AT204" s="1"/>
      <c r="AU204" s="1"/>
      <c r="AV204" s="1"/>
      <c r="AW204" s="1">
        <f ca="1">Table2[[#This Row],[Cars value]]/Table2[[#This Row],[Cars]]</f>
        <v>2549.8971267640209</v>
      </c>
      <c r="AX204" s="1"/>
      <c r="AY204" s="1">
        <f ca="1">IF(Table2[[#This Row],[Value of debts of a person]]&gt;$AZ$4,1,0)</f>
        <v>0</v>
      </c>
      <c r="AZ204" s="1"/>
      <c r="BA204" s="1"/>
      <c r="BB204" s="9">
        <f ca="1">O204/Table2[[#This Row],[Value of house]]</f>
        <v>9.8993370184005669E-2</v>
      </c>
      <c r="BC204" s="1">
        <f ca="1">IF(BB204&lt;$BD$4,1,0)</f>
        <v>1</v>
      </c>
      <c r="BD204" s="1"/>
      <c r="BE204" s="10"/>
      <c r="BF204">
        <f ca="1">IF(Table2[[#This Row],[Area]]="yukon",Table2[[#This Row],[Income]],0)</f>
        <v>0</v>
      </c>
    </row>
    <row r="205" spans="2:58" x14ac:dyDescent="0.3">
      <c r="B205">
        <f t="shared" ca="1" si="62"/>
        <v>2</v>
      </c>
      <c r="C205" t="str">
        <f t="shared" ca="1" si="63"/>
        <v>women</v>
      </c>
      <c r="D205">
        <f t="shared" ca="1" si="64"/>
        <v>25</v>
      </c>
      <c r="E205">
        <f t="shared" ca="1" si="65"/>
        <v>1</v>
      </c>
      <c r="F205" t="str">
        <f ca="1">VLOOKUP(E205,$AB$5:$AC$10,2)</f>
        <v>health</v>
      </c>
      <c r="G205">
        <f t="shared" ca="1" si="66"/>
        <v>1</v>
      </c>
      <c r="H205" t="str">
        <f ca="1">VLOOKUP(G205,$AD$5:$AE$9,2)</f>
        <v>High School</v>
      </c>
      <c r="I205">
        <f t="shared" ca="1" si="67"/>
        <v>4</v>
      </c>
      <c r="J205">
        <f t="shared" ca="1" si="61"/>
        <v>2</v>
      </c>
      <c r="K205">
        <f t="shared" ca="1" si="68"/>
        <v>68470</v>
      </c>
      <c r="L205">
        <f t="shared" ca="1" si="69"/>
        <v>3</v>
      </c>
      <c r="M205" t="str">
        <f ca="1">VLOOKUP(L205,$AF$5:$AG$17,2)</f>
        <v>Northwest Tef</v>
      </c>
      <c r="N205">
        <f t="shared" ca="1" si="72"/>
        <v>136940</v>
      </c>
      <c r="O205">
        <f t="shared" ca="1" si="70"/>
        <v>125875.34648845089</v>
      </c>
      <c r="P205">
        <f t="shared" ca="1" si="73"/>
        <v>57886.698676304586</v>
      </c>
      <c r="Q205">
        <f t="shared" ca="1" si="71"/>
        <v>53217</v>
      </c>
      <c r="R205">
        <f t="shared" ca="1" si="74"/>
        <v>560.75433778356921</v>
      </c>
      <c r="S205">
        <f t="shared" ca="1" si="75"/>
        <v>90405.84288357824</v>
      </c>
      <c r="T205">
        <f t="shared" ca="1" si="76"/>
        <v>353221.18937202916</v>
      </c>
      <c r="U205">
        <f t="shared" ca="1" si="77"/>
        <v>179653.10082623447</v>
      </c>
      <c r="V205">
        <f t="shared" ca="1" si="78"/>
        <v>173568.08854579469</v>
      </c>
      <c r="X205" s="7">
        <f ca="1">IF(Table2[[#This Row],[Gender]]="men",1,0)</f>
        <v>0</v>
      </c>
      <c r="Y205" s="1">
        <f ca="1">IF(Table2[[#This Row],[Gender]]="women",1,0)</f>
        <v>1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>
        <f ca="1">IF(Table2[[#This Row],[Field of work]]="teaching",1,0)</f>
        <v>0</v>
      </c>
      <c r="AK205" s="1">
        <f ca="1">IF(Table2[[#This Row],[Field of work]]="health",1,0)</f>
        <v>1</v>
      </c>
      <c r="AL205" s="1">
        <f ca="1">IF(Table2[[#This Row],[Field of work]]="construction",1,0)</f>
        <v>0</v>
      </c>
      <c r="AM205" s="1">
        <f ca="1">IF(Table2[[#This Row],[Field of work]]="general work",1,0)</f>
        <v>0</v>
      </c>
      <c r="AN205" s="1">
        <f ca="1">IF(Table2[[#This Row],[Field of work]]="agriculture",1,0)</f>
        <v>0</v>
      </c>
      <c r="AO205" s="1">
        <f ca="1">IF(Table2[[#This Row],[Field of work]]="IT",1,0)</f>
        <v>0</v>
      </c>
      <c r="AP205" s="1"/>
      <c r="AQ205" s="1"/>
      <c r="AR205" s="1"/>
      <c r="AS205" s="1"/>
      <c r="AT205" s="1"/>
      <c r="AU205" s="1"/>
      <c r="AV205" s="1"/>
      <c r="AW205" s="1">
        <f ca="1">Table2[[#This Row],[Cars value]]/Table2[[#This Row],[Cars]]</f>
        <v>28943.349338152293</v>
      </c>
      <c r="AX205" s="1"/>
      <c r="AY205" s="1">
        <f ca="1">IF(Table2[[#This Row],[Value of debts of a person]]&gt;$AZ$4,1,0)</f>
        <v>1</v>
      </c>
      <c r="AZ205" s="1"/>
      <c r="BA205" s="1"/>
      <c r="BB205" s="9">
        <f ca="1">O205/Table2[[#This Row],[Value of house]]</f>
        <v>0.91920071920878399</v>
      </c>
      <c r="BC205" s="1">
        <f ca="1">IF(BB205&lt;$BD$4,1,0)</f>
        <v>0</v>
      </c>
      <c r="BD205" s="1"/>
      <c r="BE205" s="10"/>
      <c r="BF205">
        <f ca="1">IF(Table2[[#This Row],[Area]]="yukon",Table2[[#This Row],[Income]],0)</f>
        <v>0</v>
      </c>
    </row>
    <row r="206" spans="2:58" x14ac:dyDescent="0.3">
      <c r="B206">
        <f t="shared" ca="1" si="62"/>
        <v>1</v>
      </c>
      <c r="C206" t="str">
        <f t="shared" ca="1" si="63"/>
        <v>men</v>
      </c>
      <c r="D206">
        <f t="shared" ca="1" si="64"/>
        <v>40</v>
      </c>
      <c r="E206">
        <f t="shared" ca="1" si="65"/>
        <v>1</v>
      </c>
      <c r="F206" t="str">
        <f ca="1">VLOOKUP(E206,$AB$5:$AC$10,2)</f>
        <v>health</v>
      </c>
      <c r="G206">
        <f t="shared" ca="1" si="66"/>
        <v>4</v>
      </c>
      <c r="H206" t="str">
        <f ca="1">VLOOKUP(G206,$AD$5:$AE$9,2)</f>
        <v>technical</v>
      </c>
      <c r="I206">
        <f t="shared" ca="1" si="67"/>
        <v>2</v>
      </c>
      <c r="J206">
        <f t="shared" ca="1" si="61"/>
        <v>1</v>
      </c>
      <c r="K206">
        <f t="shared" ca="1" si="68"/>
        <v>88841</v>
      </c>
      <c r="L206">
        <f t="shared" ca="1" si="69"/>
        <v>3</v>
      </c>
      <c r="M206" t="str">
        <f ca="1">VLOOKUP(L206,$AF$5:$AG$17,2)</f>
        <v>Northwest Tef</v>
      </c>
      <c r="N206">
        <f t="shared" ca="1" si="72"/>
        <v>355364</v>
      </c>
      <c r="O206">
        <f t="shared" ca="1" si="70"/>
        <v>14422.792960115306</v>
      </c>
      <c r="P206">
        <f t="shared" ca="1" si="73"/>
        <v>28213.889582148404</v>
      </c>
      <c r="Q206">
        <f t="shared" ca="1" si="71"/>
        <v>25963</v>
      </c>
      <c r="R206">
        <f t="shared" ca="1" si="74"/>
        <v>78481.889953527294</v>
      </c>
      <c r="S206">
        <f t="shared" ca="1" si="75"/>
        <v>91711.302883605036</v>
      </c>
      <c r="T206">
        <f t="shared" ca="1" si="76"/>
        <v>461498.09584372037</v>
      </c>
      <c r="U206">
        <f t="shared" ca="1" si="77"/>
        <v>118867.68291364261</v>
      </c>
      <c r="V206">
        <f t="shared" ca="1" si="78"/>
        <v>342630.41293007776</v>
      </c>
      <c r="X206" s="7">
        <f ca="1">IF(Table2[[#This Row],[Gender]]="men",1,0)</f>
        <v>1</v>
      </c>
      <c r="Y206" s="1">
        <f ca="1">IF(Table2[[#This Row],[Gender]]="women",1,0)</f>
        <v>0</v>
      </c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>
        <f ca="1">IF(Table2[[#This Row],[Field of work]]="teaching",1,0)</f>
        <v>0</v>
      </c>
      <c r="AK206" s="1">
        <f ca="1">IF(Table2[[#This Row],[Field of work]]="health",1,0)</f>
        <v>1</v>
      </c>
      <c r="AL206" s="1">
        <f ca="1">IF(Table2[[#This Row],[Field of work]]="construction",1,0)</f>
        <v>0</v>
      </c>
      <c r="AM206" s="1">
        <f ca="1">IF(Table2[[#This Row],[Field of work]]="general work",1,0)</f>
        <v>0</v>
      </c>
      <c r="AN206" s="1">
        <f ca="1">IF(Table2[[#This Row],[Field of work]]="agriculture",1,0)</f>
        <v>0</v>
      </c>
      <c r="AO206" s="1">
        <f ca="1">IF(Table2[[#This Row],[Field of work]]="IT",1,0)</f>
        <v>0</v>
      </c>
      <c r="AP206" s="1"/>
      <c r="AQ206" s="1"/>
      <c r="AR206" s="1"/>
      <c r="AS206" s="1"/>
      <c r="AT206" s="1"/>
      <c r="AU206" s="1"/>
      <c r="AV206" s="1"/>
      <c r="AW206" s="1">
        <f ca="1">Table2[[#This Row],[Cars value]]/Table2[[#This Row],[Cars]]</f>
        <v>28213.889582148404</v>
      </c>
      <c r="AX206" s="1"/>
      <c r="AY206" s="1">
        <f ca="1">IF(Table2[[#This Row],[Value of debts of a person]]&gt;$AZ$4,1,0)</f>
        <v>1</v>
      </c>
      <c r="AZ206" s="1"/>
      <c r="BA206" s="1"/>
      <c r="BB206" s="9">
        <f ca="1">O206/Table2[[#This Row],[Value of house]]</f>
        <v>4.0585970892142442E-2</v>
      </c>
      <c r="BC206" s="1">
        <f ca="1">IF(BB206&lt;$BD$4,1,0)</f>
        <v>1</v>
      </c>
      <c r="BD206" s="1"/>
      <c r="BE206" s="10"/>
      <c r="BF206">
        <f ca="1">IF(Table2[[#This Row],[Area]]="yukon",Table2[[#This Row],[Income]],0)</f>
        <v>0</v>
      </c>
    </row>
    <row r="207" spans="2:58" x14ac:dyDescent="0.3">
      <c r="B207">
        <f t="shared" ca="1" si="62"/>
        <v>2</v>
      </c>
      <c r="C207" t="str">
        <f t="shared" ca="1" si="63"/>
        <v>women</v>
      </c>
      <c r="D207">
        <f t="shared" ca="1" si="64"/>
        <v>27</v>
      </c>
      <c r="E207">
        <f t="shared" ca="1" si="65"/>
        <v>2</v>
      </c>
      <c r="F207" t="str">
        <f ca="1">VLOOKUP(E207,$AB$5:$AC$10,2)</f>
        <v>construction</v>
      </c>
      <c r="G207">
        <f t="shared" ca="1" si="66"/>
        <v>6</v>
      </c>
      <c r="H207" t="str">
        <f ca="1">VLOOKUP(G207,$AD$5:$AE$9,2)</f>
        <v>other</v>
      </c>
      <c r="I207">
        <f t="shared" ca="1" si="67"/>
        <v>0</v>
      </c>
      <c r="J207">
        <f t="shared" ca="1" si="61"/>
        <v>1</v>
      </c>
      <c r="K207">
        <f t="shared" ca="1" si="68"/>
        <v>54817</v>
      </c>
      <c r="L207">
        <f t="shared" ca="1" si="69"/>
        <v>8</v>
      </c>
      <c r="M207" t="str">
        <f ca="1">VLOOKUP(L207,$AF$5:$AG$17,2)</f>
        <v>Ontario</v>
      </c>
      <c r="N207">
        <f t="shared" ca="1" si="72"/>
        <v>164451</v>
      </c>
      <c r="O207">
        <f t="shared" ca="1" si="70"/>
        <v>82385.263170794657</v>
      </c>
      <c r="P207">
        <f t="shared" ca="1" si="73"/>
        <v>40225.869825473812</v>
      </c>
      <c r="Q207">
        <f t="shared" ca="1" si="71"/>
        <v>9250</v>
      </c>
      <c r="R207">
        <f t="shared" ca="1" si="74"/>
        <v>35680.035192596653</v>
      </c>
      <c r="S207">
        <f t="shared" ca="1" si="75"/>
        <v>17948.152280218426</v>
      </c>
      <c r="T207">
        <f t="shared" ca="1" si="76"/>
        <v>264784.41545101308</v>
      </c>
      <c r="U207">
        <f t="shared" ca="1" si="77"/>
        <v>127315.29836339131</v>
      </c>
      <c r="V207">
        <f t="shared" ca="1" si="78"/>
        <v>137469.11708762177</v>
      </c>
      <c r="X207" s="7">
        <f ca="1">IF(Table2[[#This Row],[Gender]]="men",1,0)</f>
        <v>0</v>
      </c>
      <c r="Y207" s="1">
        <f ca="1">IF(Table2[[#This Row],[Gender]]="women",1,0)</f>
        <v>1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>
        <f ca="1">IF(Table2[[#This Row],[Field of work]]="teaching",1,0)</f>
        <v>0</v>
      </c>
      <c r="AK207" s="1">
        <f ca="1">IF(Table2[[#This Row],[Field of work]]="health",1,0)</f>
        <v>0</v>
      </c>
      <c r="AL207" s="1">
        <f ca="1">IF(Table2[[#This Row],[Field of work]]="construction",1,0)</f>
        <v>1</v>
      </c>
      <c r="AM207" s="1">
        <f ca="1">IF(Table2[[#This Row],[Field of work]]="general work",1,0)</f>
        <v>0</v>
      </c>
      <c r="AN207" s="1">
        <f ca="1">IF(Table2[[#This Row],[Field of work]]="agriculture",1,0)</f>
        <v>0</v>
      </c>
      <c r="AO207" s="1">
        <f ca="1">IF(Table2[[#This Row],[Field of work]]="IT",1,0)</f>
        <v>0</v>
      </c>
      <c r="AP207" s="1"/>
      <c r="AQ207" s="1"/>
      <c r="AR207" s="1"/>
      <c r="AS207" s="1"/>
      <c r="AT207" s="1"/>
      <c r="AU207" s="1"/>
      <c r="AV207" s="1"/>
      <c r="AW207" s="1">
        <f ca="1">Table2[[#This Row],[Cars value]]/Table2[[#This Row],[Cars]]</f>
        <v>40225.869825473812</v>
      </c>
      <c r="AX207" s="1"/>
      <c r="AY207" s="1">
        <f ca="1">IF(Table2[[#This Row],[Value of debts of a person]]&gt;$AZ$4,1,0)</f>
        <v>1</v>
      </c>
      <c r="AZ207" s="1"/>
      <c r="BA207" s="1"/>
      <c r="BB207" s="9">
        <f ca="1">O207/Table2[[#This Row],[Value of house]]</f>
        <v>0.50097149406689323</v>
      </c>
      <c r="BC207" s="1">
        <f ca="1">IF(BB207&lt;$BD$4,1,0)</f>
        <v>0</v>
      </c>
      <c r="BD207" s="1"/>
      <c r="BE207" s="10"/>
      <c r="BF207">
        <f ca="1">IF(Table2[[#This Row],[Area]]="yukon",Table2[[#This Row],[Income]],0)</f>
        <v>0</v>
      </c>
    </row>
    <row r="208" spans="2:58" x14ac:dyDescent="0.3">
      <c r="B208">
        <f t="shared" ca="1" si="62"/>
        <v>1</v>
      </c>
      <c r="C208" t="str">
        <f t="shared" ca="1" si="63"/>
        <v>men</v>
      </c>
      <c r="D208">
        <f t="shared" ca="1" si="64"/>
        <v>27</v>
      </c>
      <c r="E208">
        <f t="shared" ca="1" si="65"/>
        <v>4</v>
      </c>
      <c r="F208" t="str">
        <f ca="1">VLOOKUP(E208,$AB$5:$AC$10,2)</f>
        <v>IT</v>
      </c>
      <c r="G208">
        <f t="shared" ca="1" si="66"/>
        <v>4</v>
      </c>
      <c r="H208" t="str">
        <f ca="1">VLOOKUP(G208,$AD$5:$AE$9,2)</f>
        <v>technical</v>
      </c>
      <c r="I208">
        <f t="shared" ca="1" si="67"/>
        <v>2</v>
      </c>
      <c r="J208">
        <f t="shared" ca="1" si="61"/>
        <v>2</v>
      </c>
      <c r="K208">
        <f t="shared" ca="1" si="68"/>
        <v>54402</v>
      </c>
      <c r="L208">
        <f t="shared" ca="1" si="69"/>
        <v>7</v>
      </c>
      <c r="M208" t="str">
        <f ca="1">VLOOKUP(L208,$AF$5:$AG$17,2)</f>
        <v>Manitoba</v>
      </c>
      <c r="N208">
        <f t="shared" ca="1" si="72"/>
        <v>217608</v>
      </c>
      <c r="O208">
        <f t="shared" ca="1" si="70"/>
        <v>25394.882284985753</v>
      </c>
      <c r="P208">
        <f t="shared" ca="1" si="73"/>
        <v>53159.256086418805</v>
      </c>
      <c r="Q208">
        <f t="shared" ca="1" si="71"/>
        <v>49879</v>
      </c>
      <c r="R208">
        <f t="shared" ca="1" si="74"/>
        <v>2243.5125961029325</v>
      </c>
      <c r="S208">
        <f t="shared" ca="1" si="75"/>
        <v>67450.588191143179</v>
      </c>
      <c r="T208">
        <f t="shared" ca="1" si="76"/>
        <v>310453.47047612892</v>
      </c>
      <c r="U208">
        <f t="shared" ca="1" si="77"/>
        <v>77517.39488108868</v>
      </c>
      <c r="V208">
        <f t="shared" ca="1" si="78"/>
        <v>232936.07559504022</v>
      </c>
      <c r="X208" s="7">
        <f ca="1">IF(Table2[[#This Row],[Gender]]="men",1,0)</f>
        <v>1</v>
      </c>
      <c r="Y208" s="1">
        <f ca="1">IF(Table2[[#This Row],[Gender]]="women",1,0)</f>
        <v>0</v>
      </c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>
        <f ca="1">IF(Table2[[#This Row],[Field of work]]="teaching",1,0)</f>
        <v>0</v>
      </c>
      <c r="AK208" s="1">
        <f ca="1">IF(Table2[[#This Row],[Field of work]]="health",1,0)</f>
        <v>0</v>
      </c>
      <c r="AL208" s="1">
        <f ca="1">IF(Table2[[#This Row],[Field of work]]="construction",1,0)</f>
        <v>0</v>
      </c>
      <c r="AM208" s="1">
        <f ca="1">IF(Table2[[#This Row],[Field of work]]="general work",1,0)</f>
        <v>0</v>
      </c>
      <c r="AN208" s="1">
        <f ca="1">IF(Table2[[#This Row],[Field of work]]="agriculture",1,0)</f>
        <v>0</v>
      </c>
      <c r="AO208" s="1">
        <f ca="1">IF(Table2[[#This Row],[Field of work]]="IT",1,0)</f>
        <v>1</v>
      </c>
      <c r="AP208" s="1"/>
      <c r="AQ208" s="1"/>
      <c r="AR208" s="1"/>
      <c r="AS208" s="1"/>
      <c r="AT208" s="1"/>
      <c r="AU208" s="1"/>
      <c r="AV208" s="1"/>
      <c r="AW208" s="1">
        <f ca="1">Table2[[#This Row],[Cars value]]/Table2[[#This Row],[Cars]]</f>
        <v>26579.628043209403</v>
      </c>
      <c r="AX208" s="1"/>
      <c r="AY208" s="1">
        <f ca="1">IF(Table2[[#This Row],[Value of debts of a person]]&gt;$AZ$4,1,0)</f>
        <v>0</v>
      </c>
      <c r="AZ208" s="1"/>
      <c r="BA208" s="1"/>
      <c r="BB208" s="9">
        <f ca="1">O208/Table2[[#This Row],[Value of house]]</f>
        <v>0.11670013181953676</v>
      </c>
      <c r="BC208" s="1">
        <f ca="1">IF(BB208&lt;$BD$4,1,0)</f>
        <v>1</v>
      </c>
      <c r="BD208" s="1"/>
      <c r="BE208" s="10"/>
      <c r="BF208">
        <f ca="1">IF(Table2[[#This Row],[Area]]="yukon",Table2[[#This Row],[Income]],0)</f>
        <v>0</v>
      </c>
    </row>
    <row r="209" spans="2:58" x14ac:dyDescent="0.3">
      <c r="B209">
        <f t="shared" ca="1" si="62"/>
        <v>2</v>
      </c>
      <c r="C209" t="str">
        <f t="shared" ca="1" si="63"/>
        <v>women</v>
      </c>
      <c r="D209">
        <f t="shared" ca="1" si="64"/>
        <v>41</v>
      </c>
      <c r="E209">
        <f t="shared" ca="1" si="65"/>
        <v>3</v>
      </c>
      <c r="F209" t="str">
        <f ca="1">VLOOKUP(E209,$AB$5:$AC$10,2)</f>
        <v>teaching</v>
      </c>
      <c r="G209">
        <f t="shared" ca="1" si="66"/>
        <v>2</v>
      </c>
      <c r="H209" t="str">
        <f ca="1">VLOOKUP(G209,$AD$5:$AE$9,2)</f>
        <v>college</v>
      </c>
      <c r="I209">
        <f t="shared" ca="1" si="67"/>
        <v>4</v>
      </c>
      <c r="J209">
        <f t="shared" ca="1" si="61"/>
        <v>2</v>
      </c>
      <c r="K209">
        <f t="shared" ca="1" si="68"/>
        <v>82721</v>
      </c>
      <c r="L209">
        <f t="shared" ca="1" si="69"/>
        <v>6</v>
      </c>
      <c r="M209" t="str">
        <f ca="1">VLOOKUP(L209,$AF$5:$AG$17,2)</f>
        <v>Saskanchewan</v>
      </c>
      <c r="N209">
        <f t="shared" ca="1" si="72"/>
        <v>330884</v>
      </c>
      <c r="O209">
        <f t="shared" ca="1" si="70"/>
        <v>255271.37068843981</v>
      </c>
      <c r="P209">
        <f t="shared" ca="1" si="73"/>
        <v>29922.21896650358</v>
      </c>
      <c r="Q209">
        <f t="shared" ca="1" si="71"/>
        <v>12462</v>
      </c>
      <c r="R209">
        <f t="shared" ca="1" si="74"/>
        <v>17013.615125475128</v>
      </c>
      <c r="S209">
        <f t="shared" ca="1" si="75"/>
        <v>99048.760466821288</v>
      </c>
      <c r="T209">
        <f t="shared" ca="1" si="76"/>
        <v>685204.13115526107</v>
      </c>
      <c r="U209">
        <f t="shared" ca="1" si="77"/>
        <v>284746.98581391491</v>
      </c>
      <c r="V209">
        <f t="shared" ca="1" si="78"/>
        <v>400457.14534134616</v>
      </c>
      <c r="X209" s="7">
        <f ca="1">IF(Table2[[#This Row],[Gender]]="men",1,0)</f>
        <v>0</v>
      </c>
      <c r="Y209" s="1">
        <f ca="1">IF(Table2[[#This Row],[Gender]]="women",1,0)</f>
        <v>1</v>
      </c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f ca="1">IF(Table2[[#This Row],[Field of work]]="teaching",1,0)</f>
        <v>1</v>
      </c>
      <c r="AK209" s="1">
        <f ca="1">IF(Table2[[#This Row],[Field of work]]="health",1,0)</f>
        <v>0</v>
      </c>
      <c r="AL209" s="1">
        <f ca="1">IF(Table2[[#This Row],[Field of work]]="construction",1,0)</f>
        <v>0</v>
      </c>
      <c r="AM209" s="1">
        <f ca="1">IF(Table2[[#This Row],[Field of work]]="general work",1,0)</f>
        <v>0</v>
      </c>
      <c r="AN209" s="1">
        <f ca="1">IF(Table2[[#This Row],[Field of work]]="agriculture",1,0)</f>
        <v>0</v>
      </c>
      <c r="AO209" s="1">
        <f ca="1">IF(Table2[[#This Row],[Field of work]]="IT",1,0)</f>
        <v>0</v>
      </c>
      <c r="AP209" s="1"/>
      <c r="AQ209" s="1"/>
      <c r="AR209" s="1"/>
      <c r="AS209" s="1"/>
      <c r="AT209" s="1"/>
      <c r="AU209" s="1"/>
      <c r="AV209" s="1"/>
      <c r="AW209" s="1">
        <f ca="1">Table2[[#This Row],[Cars value]]/Table2[[#This Row],[Cars]]</f>
        <v>14961.10948325179</v>
      </c>
      <c r="AX209" s="1"/>
      <c r="AY209" s="1">
        <f ca="1">IF(Table2[[#This Row],[Value of debts of a person]]&gt;$AZ$4,1,0)</f>
        <v>1</v>
      </c>
      <c r="AZ209" s="1"/>
      <c r="BA209" s="1"/>
      <c r="BB209" s="9">
        <f ca="1">O209/Table2[[#This Row],[Value of house]]</f>
        <v>0.77148296892095058</v>
      </c>
      <c r="BC209" s="1">
        <f ca="1">IF(BB209&lt;$BD$4,1,0)</f>
        <v>0</v>
      </c>
      <c r="BD209" s="1"/>
      <c r="BE209" s="10"/>
      <c r="BF209">
        <f ca="1">IF(Table2[[#This Row],[Area]]="yukon",Table2[[#This Row],[Income]],0)</f>
        <v>0</v>
      </c>
    </row>
    <row r="210" spans="2:58" x14ac:dyDescent="0.3">
      <c r="B210">
        <f t="shared" ca="1" si="62"/>
        <v>2</v>
      </c>
      <c r="C210" t="str">
        <f t="shared" ca="1" si="63"/>
        <v>women</v>
      </c>
      <c r="D210">
        <f t="shared" ca="1" si="64"/>
        <v>26</v>
      </c>
      <c r="E210">
        <f t="shared" ca="1" si="65"/>
        <v>1</v>
      </c>
      <c r="F210" t="str">
        <f ca="1">VLOOKUP(E210,$AB$5:$AC$10,2)</f>
        <v>health</v>
      </c>
      <c r="G210">
        <f t="shared" ca="1" si="66"/>
        <v>6</v>
      </c>
      <c r="H210" t="str">
        <f ca="1">VLOOKUP(G210,$AD$5:$AE$9,2)</f>
        <v>other</v>
      </c>
      <c r="I210">
        <f t="shared" ca="1" si="67"/>
        <v>2</v>
      </c>
      <c r="J210">
        <f t="shared" ca="1" si="61"/>
        <v>2</v>
      </c>
      <c r="K210">
        <f t="shared" ca="1" si="68"/>
        <v>82795</v>
      </c>
      <c r="L210">
        <f t="shared" ca="1" si="69"/>
        <v>13</v>
      </c>
      <c r="M210" t="str">
        <f ca="1">VLOOKUP(L210,$AF$5:$AG$17,2)</f>
        <v>Prince edward Island</v>
      </c>
      <c r="N210">
        <f t="shared" ca="1" si="72"/>
        <v>248385</v>
      </c>
      <c r="O210">
        <f t="shared" ca="1" si="70"/>
        <v>23801.131256227596</v>
      </c>
      <c r="P210">
        <f t="shared" ca="1" si="73"/>
        <v>19749.753002883037</v>
      </c>
      <c r="Q210">
        <f t="shared" ca="1" si="71"/>
        <v>11046</v>
      </c>
      <c r="R210">
        <f t="shared" ca="1" si="74"/>
        <v>45119.880742602509</v>
      </c>
      <c r="S210">
        <f t="shared" ca="1" si="75"/>
        <v>111578.79802152791</v>
      </c>
      <c r="T210">
        <f t="shared" ca="1" si="76"/>
        <v>383764.92927775555</v>
      </c>
      <c r="U210">
        <f t="shared" ca="1" si="77"/>
        <v>79967.011998830101</v>
      </c>
      <c r="V210">
        <f t="shared" ca="1" si="78"/>
        <v>303797.91727892542</v>
      </c>
      <c r="X210" s="7">
        <f ca="1">IF(Table2[[#This Row],[Gender]]="men",1,0)</f>
        <v>0</v>
      </c>
      <c r="Y210" s="1">
        <f ca="1">IF(Table2[[#This Row],[Gender]]="women",1,0)</f>
        <v>1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f ca="1">IF(Table2[[#This Row],[Field of work]]="teaching",1,0)</f>
        <v>0</v>
      </c>
      <c r="AK210" s="1">
        <f ca="1">IF(Table2[[#This Row],[Field of work]]="health",1,0)</f>
        <v>1</v>
      </c>
      <c r="AL210" s="1">
        <f ca="1">IF(Table2[[#This Row],[Field of work]]="construction",1,0)</f>
        <v>0</v>
      </c>
      <c r="AM210" s="1">
        <f ca="1">IF(Table2[[#This Row],[Field of work]]="general work",1,0)</f>
        <v>0</v>
      </c>
      <c r="AN210" s="1">
        <f ca="1">IF(Table2[[#This Row],[Field of work]]="agriculture",1,0)</f>
        <v>0</v>
      </c>
      <c r="AO210" s="1">
        <f ca="1">IF(Table2[[#This Row],[Field of work]]="IT",1,0)</f>
        <v>0</v>
      </c>
      <c r="AP210" s="1"/>
      <c r="AQ210" s="1"/>
      <c r="AR210" s="1"/>
      <c r="AS210" s="1"/>
      <c r="AT210" s="1"/>
      <c r="AU210" s="1"/>
      <c r="AV210" s="1"/>
      <c r="AW210" s="1">
        <f ca="1">Table2[[#This Row],[Cars value]]/Table2[[#This Row],[Cars]]</f>
        <v>9874.8765014415185</v>
      </c>
      <c r="AX210" s="1"/>
      <c r="AY210" s="1">
        <f ca="1">IF(Table2[[#This Row],[Value of debts of a person]]&gt;$AZ$4,1,0)</f>
        <v>0</v>
      </c>
      <c r="AZ210" s="1"/>
      <c r="BA210" s="1"/>
      <c r="BB210" s="9">
        <f ca="1">O210/Table2[[#This Row],[Value of house]]</f>
        <v>9.5823545126427101E-2</v>
      </c>
      <c r="BC210" s="1">
        <f ca="1">IF(BB210&lt;$BD$4,1,0)</f>
        <v>1</v>
      </c>
      <c r="BD210" s="1"/>
      <c r="BE210" s="10"/>
      <c r="BF210">
        <f ca="1">IF(Table2[[#This Row],[Area]]="yukon",Table2[[#This Row],[Income]],0)</f>
        <v>0</v>
      </c>
    </row>
    <row r="211" spans="2:58" x14ac:dyDescent="0.3">
      <c r="B211">
        <f t="shared" ca="1" si="62"/>
        <v>2</v>
      </c>
      <c r="C211" t="str">
        <f t="shared" ca="1" si="63"/>
        <v>women</v>
      </c>
      <c r="D211">
        <f t="shared" ca="1" si="64"/>
        <v>37</v>
      </c>
      <c r="E211">
        <f t="shared" ca="1" si="65"/>
        <v>2</v>
      </c>
      <c r="F211" t="str">
        <f ca="1">VLOOKUP(E211,$AB$5:$AC$10,2)</f>
        <v>construction</v>
      </c>
      <c r="G211">
        <f t="shared" ca="1" si="66"/>
        <v>1</v>
      </c>
      <c r="H211" t="str">
        <f ca="1">VLOOKUP(G211,$AD$5:$AE$9,2)</f>
        <v>High School</v>
      </c>
      <c r="I211">
        <f t="shared" ca="1" si="67"/>
        <v>0</v>
      </c>
      <c r="J211">
        <f t="shared" ca="1" si="61"/>
        <v>2</v>
      </c>
      <c r="K211">
        <f t="shared" ca="1" si="68"/>
        <v>28095</v>
      </c>
      <c r="L211">
        <f t="shared" ca="1" si="69"/>
        <v>4</v>
      </c>
      <c r="M211" t="str">
        <f ca="1">VLOOKUP(L211,$AF$5:$AG$17,2)</f>
        <v>Alberta</v>
      </c>
      <c r="N211">
        <f t="shared" ca="1" si="72"/>
        <v>112380</v>
      </c>
      <c r="O211">
        <f t="shared" ca="1" si="70"/>
        <v>2484.5836718852156</v>
      </c>
      <c r="P211">
        <f t="shared" ca="1" si="73"/>
        <v>12710.516292110382</v>
      </c>
      <c r="Q211">
        <f t="shared" ca="1" si="71"/>
        <v>11916</v>
      </c>
      <c r="R211">
        <f t="shared" ca="1" si="74"/>
        <v>26203.09819636089</v>
      </c>
      <c r="S211">
        <f t="shared" ca="1" si="75"/>
        <v>27888.791468928022</v>
      </c>
      <c r="T211">
        <f t="shared" ca="1" si="76"/>
        <v>142753.37514081324</v>
      </c>
      <c r="U211">
        <f t="shared" ca="1" si="77"/>
        <v>40603.681868246102</v>
      </c>
      <c r="V211">
        <f t="shared" ca="1" si="78"/>
        <v>102149.69327256714</v>
      </c>
      <c r="X211" s="7">
        <f ca="1">IF(Table2[[#This Row],[Gender]]="men",1,0)</f>
        <v>0</v>
      </c>
      <c r="Y211" s="1">
        <f ca="1">IF(Table2[[#This Row],[Gender]]="women",1,0)</f>
        <v>1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>
        <f ca="1">IF(Table2[[#This Row],[Field of work]]="teaching",1,0)</f>
        <v>0</v>
      </c>
      <c r="AK211" s="1">
        <f ca="1">IF(Table2[[#This Row],[Field of work]]="health",1,0)</f>
        <v>0</v>
      </c>
      <c r="AL211" s="1">
        <f ca="1">IF(Table2[[#This Row],[Field of work]]="construction",1,0)</f>
        <v>1</v>
      </c>
      <c r="AM211" s="1">
        <f ca="1">IF(Table2[[#This Row],[Field of work]]="general work",1,0)</f>
        <v>0</v>
      </c>
      <c r="AN211" s="1">
        <f ca="1">IF(Table2[[#This Row],[Field of work]]="agriculture",1,0)</f>
        <v>0</v>
      </c>
      <c r="AO211" s="1">
        <f ca="1">IF(Table2[[#This Row],[Field of work]]="IT",1,0)</f>
        <v>0</v>
      </c>
      <c r="AP211" s="1"/>
      <c r="AQ211" s="1"/>
      <c r="AR211" s="1"/>
      <c r="AS211" s="1"/>
      <c r="AT211" s="1"/>
      <c r="AU211" s="1"/>
      <c r="AV211" s="1"/>
      <c r="AW211" s="1">
        <f ca="1">Table2[[#This Row],[Cars value]]/Table2[[#This Row],[Cars]]</f>
        <v>6355.258146055191</v>
      </c>
      <c r="AX211" s="1"/>
      <c r="AY211" s="1">
        <f ca="1">IF(Table2[[#This Row],[Value of debts of a person]]&gt;$AZ$4,1,0)</f>
        <v>0</v>
      </c>
      <c r="AZ211" s="1"/>
      <c r="BA211" s="1"/>
      <c r="BB211" s="9">
        <f ca="1">O211/Table2[[#This Row],[Value of house]]</f>
        <v>2.2108770883477628E-2</v>
      </c>
      <c r="BC211" s="1">
        <f ca="1">IF(BB211&lt;$BD$4,1,0)</f>
        <v>1</v>
      </c>
      <c r="BD211" s="1"/>
      <c r="BE211" s="10"/>
      <c r="BF211">
        <f ca="1">IF(Table2[[#This Row],[Area]]="yukon",Table2[[#This Row],[Income]],0)</f>
        <v>0</v>
      </c>
    </row>
    <row r="212" spans="2:58" x14ac:dyDescent="0.3">
      <c r="B212">
        <f t="shared" ca="1" si="62"/>
        <v>1</v>
      </c>
      <c r="C212" t="str">
        <f t="shared" ca="1" si="63"/>
        <v>men</v>
      </c>
      <c r="D212">
        <f t="shared" ca="1" si="64"/>
        <v>42</v>
      </c>
      <c r="E212">
        <f t="shared" ca="1" si="65"/>
        <v>4</v>
      </c>
      <c r="F212" t="str">
        <f ca="1">VLOOKUP(E212,$AB$5:$AC$10,2)</f>
        <v>IT</v>
      </c>
      <c r="G212">
        <f t="shared" ca="1" si="66"/>
        <v>3</v>
      </c>
      <c r="H212" t="str">
        <f ca="1">VLOOKUP(G212,$AD$5:$AE$9,2)</f>
        <v>university</v>
      </c>
      <c r="I212">
        <f t="shared" ca="1" si="67"/>
        <v>4</v>
      </c>
      <c r="J212">
        <f t="shared" ca="1" si="61"/>
        <v>1</v>
      </c>
      <c r="K212">
        <f t="shared" ca="1" si="68"/>
        <v>61566</v>
      </c>
      <c r="L212">
        <f t="shared" ca="1" si="69"/>
        <v>12</v>
      </c>
      <c r="M212" t="str">
        <f ca="1">VLOOKUP(L212,$AF$5:$AG$17,2)</f>
        <v>Nova scotia</v>
      </c>
      <c r="N212">
        <f t="shared" ca="1" si="72"/>
        <v>184698</v>
      </c>
      <c r="O212">
        <f t="shared" ca="1" si="70"/>
        <v>98291.152216039904</v>
      </c>
      <c r="P212">
        <f t="shared" ca="1" si="73"/>
        <v>7489.1241859138227</v>
      </c>
      <c r="Q212">
        <f t="shared" ca="1" si="71"/>
        <v>7245</v>
      </c>
      <c r="R212">
        <f t="shared" ca="1" si="74"/>
        <v>28062.010514598558</v>
      </c>
      <c r="S212">
        <f t="shared" ca="1" si="75"/>
        <v>21926.052725164423</v>
      </c>
      <c r="T212">
        <f t="shared" ca="1" si="76"/>
        <v>304915.20494120428</v>
      </c>
      <c r="U212">
        <f t="shared" ca="1" si="77"/>
        <v>133598.16273063846</v>
      </c>
      <c r="V212">
        <f t="shared" ca="1" si="78"/>
        <v>171317.04221056582</v>
      </c>
      <c r="X212" s="7">
        <f ca="1">IF(Table2[[#This Row],[Gender]]="men",1,0)</f>
        <v>1</v>
      </c>
      <c r="Y212" s="1">
        <f ca="1">IF(Table2[[#This Row],[Gender]]="women",1,0)</f>
        <v>0</v>
      </c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>
        <f ca="1">IF(Table2[[#This Row],[Field of work]]="teaching",1,0)</f>
        <v>0</v>
      </c>
      <c r="AK212" s="1">
        <f ca="1">IF(Table2[[#This Row],[Field of work]]="health",1,0)</f>
        <v>0</v>
      </c>
      <c r="AL212" s="1">
        <f ca="1">IF(Table2[[#This Row],[Field of work]]="construction",1,0)</f>
        <v>0</v>
      </c>
      <c r="AM212" s="1">
        <f ca="1">IF(Table2[[#This Row],[Field of work]]="general work",1,0)</f>
        <v>0</v>
      </c>
      <c r="AN212" s="1">
        <f ca="1">IF(Table2[[#This Row],[Field of work]]="agriculture",1,0)</f>
        <v>0</v>
      </c>
      <c r="AO212" s="1">
        <f ca="1">IF(Table2[[#This Row],[Field of work]]="IT",1,0)</f>
        <v>1</v>
      </c>
      <c r="AP212" s="1"/>
      <c r="AQ212" s="1"/>
      <c r="AR212" s="1"/>
      <c r="AS212" s="1"/>
      <c r="AT212" s="1"/>
      <c r="AU212" s="1"/>
      <c r="AV212" s="1"/>
      <c r="AW212" s="1">
        <f ca="1">Table2[[#This Row],[Cars value]]/Table2[[#This Row],[Cars]]</f>
        <v>7489.1241859138227</v>
      </c>
      <c r="AX212" s="1"/>
      <c r="AY212" s="1">
        <f ca="1">IF(Table2[[#This Row],[Value of debts of a person]]&gt;$AZ$4,1,0)</f>
        <v>1</v>
      </c>
      <c r="AZ212" s="1"/>
      <c r="BA212" s="1"/>
      <c r="BB212" s="9">
        <f ca="1">O212/Table2[[#This Row],[Value of house]]</f>
        <v>0.53217226075019708</v>
      </c>
      <c r="BC212" s="1">
        <f ca="1">IF(BB212&lt;$BD$4,1,0)</f>
        <v>0</v>
      </c>
      <c r="BD212" s="1"/>
      <c r="BE212" s="10"/>
      <c r="BF212">
        <f ca="1">IF(Table2[[#This Row],[Area]]="yukon",Table2[[#This Row],[Income]],0)</f>
        <v>0</v>
      </c>
    </row>
    <row r="213" spans="2:58" x14ac:dyDescent="0.3">
      <c r="B213">
        <f t="shared" ca="1" si="62"/>
        <v>2</v>
      </c>
      <c r="C213" t="str">
        <f t="shared" ca="1" si="63"/>
        <v>women</v>
      </c>
      <c r="D213">
        <f t="shared" ca="1" si="64"/>
        <v>40</v>
      </c>
      <c r="E213">
        <f t="shared" ca="1" si="65"/>
        <v>2</v>
      </c>
      <c r="F213" t="str">
        <f ca="1">VLOOKUP(E213,$AB$5:$AC$10,2)</f>
        <v>construction</v>
      </c>
      <c r="G213">
        <f t="shared" ca="1" si="66"/>
        <v>6</v>
      </c>
      <c r="H213" t="str">
        <f ca="1">VLOOKUP(G213,$AD$5:$AE$9,2)</f>
        <v>other</v>
      </c>
      <c r="I213">
        <f t="shared" ca="1" si="67"/>
        <v>4</v>
      </c>
      <c r="J213">
        <f t="shared" ca="1" si="61"/>
        <v>1</v>
      </c>
      <c r="K213">
        <f t="shared" ca="1" si="68"/>
        <v>69723</v>
      </c>
      <c r="L213">
        <f t="shared" ca="1" si="69"/>
        <v>11</v>
      </c>
      <c r="M213" t="str">
        <f ca="1">VLOOKUP(L213,$AF$5:$AG$17,2)</f>
        <v>New truncwick</v>
      </c>
      <c r="N213">
        <f t="shared" ca="1" si="72"/>
        <v>139446</v>
      </c>
      <c r="O213">
        <f t="shared" ca="1" si="70"/>
        <v>6724.8364130515629</v>
      </c>
      <c r="P213">
        <f t="shared" ca="1" si="73"/>
        <v>37557.635942750392</v>
      </c>
      <c r="Q213">
        <f t="shared" ca="1" si="71"/>
        <v>2592</v>
      </c>
      <c r="R213">
        <f t="shared" ca="1" si="74"/>
        <v>40158.555069242539</v>
      </c>
      <c r="S213">
        <f t="shared" ca="1" si="75"/>
        <v>9627.0839251680773</v>
      </c>
      <c r="T213">
        <f t="shared" ca="1" si="76"/>
        <v>155797.92033821964</v>
      </c>
      <c r="U213">
        <f t="shared" ca="1" si="77"/>
        <v>49475.391482294101</v>
      </c>
      <c r="V213">
        <f t="shared" ca="1" si="78"/>
        <v>106322.52885592554</v>
      </c>
      <c r="X213" s="7">
        <f ca="1">IF(Table2[[#This Row],[Gender]]="men",1,0)</f>
        <v>0</v>
      </c>
      <c r="Y213" s="1">
        <f ca="1">IF(Table2[[#This Row],[Gender]]="women",1,0)</f>
        <v>1</v>
      </c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>
        <f ca="1">IF(Table2[[#This Row],[Field of work]]="teaching",1,0)</f>
        <v>0</v>
      </c>
      <c r="AK213" s="1">
        <f ca="1">IF(Table2[[#This Row],[Field of work]]="health",1,0)</f>
        <v>0</v>
      </c>
      <c r="AL213" s="1">
        <f ca="1">IF(Table2[[#This Row],[Field of work]]="construction",1,0)</f>
        <v>1</v>
      </c>
      <c r="AM213" s="1">
        <f ca="1">IF(Table2[[#This Row],[Field of work]]="general work",1,0)</f>
        <v>0</v>
      </c>
      <c r="AN213" s="1">
        <f ca="1">IF(Table2[[#This Row],[Field of work]]="agriculture",1,0)</f>
        <v>0</v>
      </c>
      <c r="AO213" s="1">
        <f ca="1">IF(Table2[[#This Row],[Field of work]]="IT",1,0)</f>
        <v>0</v>
      </c>
      <c r="AP213" s="1"/>
      <c r="AQ213" s="1"/>
      <c r="AR213" s="1"/>
      <c r="AS213" s="1"/>
      <c r="AT213" s="1"/>
      <c r="AU213" s="1"/>
      <c r="AV213" s="1"/>
      <c r="AW213" s="1">
        <f ca="1">Table2[[#This Row],[Cars value]]/Table2[[#This Row],[Cars]]</f>
        <v>37557.635942750392</v>
      </c>
      <c r="AX213" s="1"/>
      <c r="AY213" s="1">
        <f ca="1">IF(Table2[[#This Row],[Value of debts of a person]]&gt;$AZ$4,1,0)</f>
        <v>0</v>
      </c>
      <c r="AZ213" s="1"/>
      <c r="BA213" s="1"/>
      <c r="BB213" s="9">
        <f ca="1">O213/Table2[[#This Row],[Value of house]]</f>
        <v>4.8225380527598949E-2</v>
      </c>
      <c r="BC213" s="1">
        <f ca="1">IF(BB213&lt;$BD$4,1,0)</f>
        <v>1</v>
      </c>
      <c r="BD213" s="1"/>
      <c r="BE213" s="10"/>
      <c r="BF213">
        <f ca="1">IF(Table2[[#This Row],[Area]]="yukon",Table2[[#This Row],[Income]],0)</f>
        <v>0</v>
      </c>
    </row>
    <row r="214" spans="2:58" x14ac:dyDescent="0.3">
      <c r="B214">
        <f t="shared" ca="1" si="62"/>
        <v>1</v>
      </c>
      <c r="C214" t="str">
        <f t="shared" ca="1" si="63"/>
        <v>men</v>
      </c>
      <c r="D214">
        <f t="shared" ca="1" si="64"/>
        <v>45</v>
      </c>
      <c r="E214">
        <f t="shared" ca="1" si="65"/>
        <v>6</v>
      </c>
      <c r="F214" t="str">
        <f ca="1">VLOOKUP(E214,$AB$5:$AC$10,2)</f>
        <v>agriculture</v>
      </c>
      <c r="G214">
        <f t="shared" ca="1" si="66"/>
        <v>1</v>
      </c>
      <c r="H214" t="str">
        <f ca="1">VLOOKUP(G214,$AD$5:$AE$9,2)</f>
        <v>High School</v>
      </c>
      <c r="I214">
        <f t="shared" ca="1" si="67"/>
        <v>1</v>
      </c>
      <c r="J214">
        <f t="shared" ca="1" si="61"/>
        <v>2</v>
      </c>
      <c r="K214">
        <f t="shared" ca="1" si="68"/>
        <v>86603</v>
      </c>
      <c r="L214">
        <f t="shared" ca="1" si="69"/>
        <v>9</v>
      </c>
      <c r="M214" t="str">
        <f ca="1">VLOOKUP(L214,$AF$5:$AG$17,2)</f>
        <v>Quabac</v>
      </c>
      <c r="N214">
        <f t="shared" ca="1" si="72"/>
        <v>433015</v>
      </c>
      <c r="O214">
        <f t="shared" ca="1" si="70"/>
        <v>349420.58401907439</v>
      </c>
      <c r="P214">
        <f t="shared" ca="1" si="73"/>
        <v>107082.31288408201</v>
      </c>
      <c r="Q214">
        <f t="shared" ca="1" si="71"/>
        <v>29065</v>
      </c>
      <c r="R214">
        <f t="shared" ca="1" si="74"/>
        <v>50086.454644415273</v>
      </c>
      <c r="S214">
        <f t="shared" ca="1" si="75"/>
        <v>86976.686959463375</v>
      </c>
      <c r="T214">
        <f t="shared" ca="1" si="76"/>
        <v>869412.27097853785</v>
      </c>
      <c r="U214">
        <f t="shared" ca="1" si="77"/>
        <v>428572.03866348969</v>
      </c>
      <c r="V214">
        <f t="shared" ca="1" si="78"/>
        <v>440840.23231504817</v>
      </c>
      <c r="X214" s="7">
        <f ca="1">IF(Table2[[#This Row],[Gender]]="men",1,0)</f>
        <v>1</v>
      </c>
      <c r="Y214" s="1">
        <f ca="1">IF(Table2[[#This Row],[Gender]]="women",1,0)</f>
        <v>0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>
        <f ca="1">IF(Table2[[#This Row],[Field of work]]="teaching",1,0)</f>
        <v>0</v>
      </c>
      <c r="AK214" s="1">
        <f ca="1">IF(Table2[[#This Row],[Field of work]]="health",1,0)</f>
        <v>0</v>
      </c>
      <c r="AL214" s="1">
        <f ca="1">IF(Table2[[#This Row],[Field of work]]="construction",1,0)</f>
        <v>0</v>
      </c>
      <c r="AM214" s="1">
        <f ca="1">IF(Table2[[#This Row],[Field of work]]="general work",1,0)</f>
        <v>0</v>
      </c>
      <c r="AN214" s="1">
        <f ca="1">IF(Table2[[#This Row],[Field of work]]="agriculture",1,0)</f>
        <v>1</v>
      </c>
      <c r="AO214" s="1">
        <f ca="1">IF(Table2[[#This Row],[Field of work]]="IT",1,0)</f>
        <v>0</v>
      </c>
      <c r="AP214" s="1"/>
      <c r="AQ214" s="1"/>
      <c r="AR214" s="1"/>
      <c r="AS214" s="1"/>
      <c r="AT214" s="1"/>
      <c r="AU214" s="1"/>
      <c r="AV214" s="1"/>
      <c r="AW214" s="1">
        <f ca="1">Table2[[#This Row],[Cars value]]/Table2[[#This Row],[Cars]]</f>
        <v>53541.156442041007</v>
      </c>
      <c r="AX214" s="1"/>
      <c r="AY214" s="1">
        <f ca="1">IF(Table2[[#This Row],[Value of debts of a person]]&gt;$AZ$4,1,0)</f>
        <v>1</v>
      </c>
      <c r="AZ214" s="1"/>
      <c r="BA214" s="1"/>
      <c r="BB214" s="9">
        <f ca="1">O214/Table2[[#This Row],[Value of house]]</f>
        <v>0.80694799029842934</v>
      </c>
      <c r="BC214" s="1">
        <f ca="1">IF(BB214&lt;$BD$4,1,0)</f>
        <v>0</v>
      </c>
      <c r="BD214" s="1"/>
      <c r="BE214" s="10"/>
      <c r="BF214">
        <f ca="1">IF(Table2[[#This Row],[Area]]="yukon",Table2[[#This Row],[Income]],0)</f>
        <v>0</v>
      </c>
    </row>
    <row r="215" spans="2:58" x14ac:dyDescent="0.3">
      <c r="B215">
        <f t="shared" ca="1" si="62"/>
        <v>1</v>
      </c>
      <c r="C215" t="str">
        <f t="shared" ca="1" si="63"/>
        <v>men</v>
      </c>
      <c r="D215">
        <f t="shared" ca="1" si="64"/>
        <v>43</v>
      </c>
      <c r="E215">
        <f t="shared" ca="1" si="65"/>
        <v>3</v>
      </c>
      <c r="F215" t="str">
        <f ca="1">VLOOKUP(E215,$AB$5:$AC$10,2)</f>
        <v>teaching</v>
      </c>
      <c r="G215">
        <f t="shared" ca="1" si="66"/>
        <v>1</v>
      </c>
      <c r="H215" t="str">
        <f ca="1">VLOOKUP(G215,$AD$5:$AE$9,2)</f>
        <v>High School</v>
      </c>
      <c r="I215">
        <f t="shared" ca="1" si="67"/>
        <v>4</v>
      </c>
      <c r="J215">
        <f t="shared" ca="1" si="61"/>
        <v>2</v>
      </c>
      <c r="K215">
        <f t="shared" ca="1" si="68"/>
        <v>66407</v>
      </c>
      <c r="L215">
        <f t="shared" ca="1" si="69"/>
        <v>8</v>
      </c>
      <c r="M215" t="str">
        <f ca="1">VLOOKUP(L215,$AF$5:$AG$17,2)</f>
        <v>Ontario</v>
      </c>
      <c r="N215">
        <f t="shared" ca="1" si="72"/>
        <v>132814</v>
      </c>
      <c r="O215">
        <f t="shared" ca="1" si="70"/>
        <v>92166.988559926656</v>
      </c>
      <c r="P215">
        <f t="shared" ca="1" si="73"/>
        <v>50700.561939190229</v>
      </c>
      <c r="Q215">
        <f t="shared" ca="1" si="71"/>
        <v>48925</v>
      </c>
      <c r="R215">
        <f t="shared" ca="1" si="74"/>
        <v>7886.1050333282346</v>
      </c>
      <c r="S215">
        <f t="shared" ca="1" si="75"/>
        <v>962.13972905053765</v>
      </c>
      <c r="T215">
        <f t="shared" ca="1" si="76"/>
        <v>225943.1282889772</v>
      </c>
      <c r="U215">
        <f t="shared" ca="1" si="77"/>
        <v>148978.09359325489</v>
      </c>
      <c r="V215">
        <f t="shared" ca="1" si="78"/>
        <v>76965.034695722308</v>
      </c>
      <c r="X215" s="7">
        <f ca="1">IF(Table2[[#This Row],[Gender]]="men",1,0)</f>
        <v>1</v>
      </c>
      <c r="Y215" s="1">
        <f ca="1">IF(Table2[[#This Row],[Gender]]="women",1,0)</f>
        <v>0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>
        <f ca="1">IF(Table2[[#This Row],[Field of work]]="teaching",1,0)</f>
        <v>1</v>
      </c>
      <c r="AK215" s="1">
        <f ca="1">IF(Table2[[#This Row],[Field of work]]="health",1,0)</f>
        <v>0</v>
      </c>
      <c r="AL215" s="1">
        <f ca="1">IF(Table2[[#This Row],[Field of work]]="construction",1,0)</f>
        <v>0</v>
      </c>
      <c r="AM215" s="1">
        <f ca="1">IF(Table2[[#This Row],[Field of work]]="general work",1,0)</f>
        <v>0</v>
      </c>
      <c r="AN215" s="1">
        <f ca="1">IF(Table2[[#This Row],[Field of work]]="agriculture",1,0)</f>
        <v>0</v>
      </c>
      <c r="AO215" s="1">
        <f ca="1">IF(Table2[[#This Row],[Field of work]]="IT",1,0)</f>
        <v>0</v>
      </c>
      <c r="AP215" s="1"/>
      <c r="AQ215" s="1"/>
      <c r="AR215" s="1"/>
      <c r="AS215" s="1"/>
      <c r="AT215" s="1"/>
      <c r="AU215" s="1"/>
      <c r="AV215" s="1"/>
      <c r="AW215" s="1">
        <f ca="1">Table2[[#This Row],[Cars value]]/Table2[[#This Row],[Cars]]</f>
        <v>25350.280969595115</v>
      </c>
      <c r="AX215" s="1"/>
      <c r="AY215" s="1">
        <f ca="1">IF(Table2[[#This Row],[Value of debts of a person]]&gt;$AZ$4,1,0)</f>
        <v>1</v>
      </c>
      <c r="AZ215" s="1"/>
      <c r="BA215" s="1"/>
      <c r="BB215" s="9">
        <f ca="1">O215/Table2[[#This Row],[Value of house]]</f>
        <v>0.69395537036702948</v>
      </c>
      <c r="BC215" s="1">
        <f ca="1">IF(BB215&lt;$BD$4,1,0)</f>
        <v>0</v>
      </c>
      <c r="BD215" s="1"/>
      <c r="BE215" s="10"/>
      <c r="BF215">
        <f ca="1">IF(Table2[[#This Row],[Area]]="yukon",Table2[[#This Row],[Income]],0)</f>
        <v>0</v>
      </c>
    </row>
    <row r="216" spans="2:58" x14ac:dyDescent="0.3">
      <c r="B216">
        <f t="shared" ca="1" si="62"/>
        <v>2</v>
      </c>
      <c r="C216" t="str">
        <f t="shared" ca="1" si="63"/>
        <v>women</v>
      </c>
      <c r="D216">
        <f t="shared" ca="1" si="64"/>
        <v>28</v>
      </c>
      <c r="E216">
        <f t="shared" ca="1" si="65"/>
        <v>2</v>
      </c>
      <c r="F216" t="str">
        <f ca="1">VLOOKUP(E216,$AB$5:$AC$10,2)</f>
        <v>construction</v>
      </c>
      <c r="G216">
        <f t="shared" ca="1" si="66"/>
        <v>1</v>
      </c>
      <c r="H216" t="str">
        <f ca="1">VLOOKUP(G216,$AD$5:$AE$9,2)</f>
        <v>High School</v>
      </c>
      <c r="I216">
        <f t="shared" ca="1" si="67"/>
        <v>3</v>
      </c>
      <c r="J216">
        <f t="shared" ca="1" si="61"/>
        <v>1</v>
      </c>
      <c r="K216">
        <f t="shared" ca="1" si="68"/>
        <v>62738</v>
      </c>
      <c r="L216">
        <f t="shared" ca="1" si="69"/>
        <v>7</v>
      </c>
      <c r="M216" t="str">
        <f ca="1">VLOOKUP(L216,$AF$5:$AG$17,2)</f>
        <v>Manitoba</v>
      </c>
      <c r="N216">
        <f t="shared" ca="1" si="72"/>
        <v>188214</v>
      </c>
      <c r="O216">
        <f t="shared" ca="1" si="70"/>
        <v>15856.375849216096</v>
      </c>
      <c r="P216">
        <f t="shared" ca="1" si="73"/>
        <v>32543.165365364155</v>
      </c>
      <c r="Q216">
        <f t="shared" ca="1" si="71"/>
        <v>21206</v>
      </c>
      <c r="R216">
        <f t="shared" ca="1" si="74"/>
        <v>44149.348685612094</v>
      </c>
      <c r="S216">
        <f t="shared" ca="1" si="75"/>
        <v>78835.415232959305</v>
      </c>
      <c r="T216">
        <f t="shared" ca="1" si="76"/>
        <v>282905.79108217539</v>
      </c>
      <c r="U216">
        <f t="shared" ca="1" si="77"/>
        <v>81211.724534828187</v>
      </c>
      <c r="V216">
        <f t="shared" ca="1" si="78"/>
        <v>201694.0665473472</v>
      </c>
      <c r="X216" s="7">
        <f ca="1">IF(Table2[[#This Row],[Gender]]="men",1,0)</f>
        <v>0</v>
      </c>
      <c r="Y216" s="1">
        <f ca="1">IF(Table2[[#This Row],[Gender]]="women",1,0)</f>
        <v>1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>
        <f ca="1">IF(Table2[[#This Row],[Field of work]]="teaching",1,0)</f>
        <v>0</v>
      </c>
      <c r="AK216" s="1">
        <f ca="1">IF(Table2[[#This Row],[Field of work]]="health",1,0)</f>
        <v>0</v>
      </c>
      <c r="AL216" s="1">
        <f ca="1">IF(Table2[[#This Row],[Field of work]]="construction",1,0)</f>
        <v>1</v>
      </c>
      <c r="AM216" s="1">
        <f ca="1">IF(Table2[[#This Row],[Field of work]]="general work",1,0)</f>
        <v>0</v>
      </c>
      <c r="AN216" s="1">
        <f ca="1">IF(Table2[[#This Row],[Field of work]]="agriculture",1,0)</f>
        <v>0</v>
      </c>
      <c r="AO216" s="1">
        <f ca="1">IF(Table2[[#This Row],[Field of work]]="IT",1,0)</f>
        <v>0</v>
      </c>
      <c r="AP216" s="1"/>
      <c r="AQ216" s="1"/>
      <c r="AR216" s="1"/>
      <c r="AS216" s="1"/>
      <c r="AT216" s="1"/>
      <c r="AU216" s="1"/>
      <c r="AV216" s="1"/>
      <c r="AW216" s="1">
        <f ca="1">Table2[[#This Row],[Cars value]]/Table2[[#This Row],[Cars]]</f>
        <v>32543.165365364155</v>
      </c>
      <c r="AX216" s="1"/>
      <c r="AY216" s="1">
        <f ca="1">IF(Table2[[#This Row],[Value of debts of a person]]&gt;$AZ$4,1,0)</f>
        <v>0</v>
      </c>
      <c r="AZ216" s="1"/>
      <c r="BA216" s="1"/>
      <c r="BB216" s="9">
        <f ca="1">O216/Table2[[#This Row],[Value of house]]</f>
        <v>8.4246527087337264E-2</v>
      </c>
      <c r="BC216" s="1">
        <f ca="1">IF(BB216&lt;$BD$4,1,0)</f>
        <v>1</v>
      </c>
      <c r="BD216" s="1"/>
      <c r="BE216" s="10"/>
      <c r="BF216">
        <f ca="1">IF(Table2[[#This Row],[Area]]="yukon",Table2[[#This Row],[Income]],0)</f>
        <v>0</v>
      </c>
    </row>
    <row r="217" spans="2:58" x14ac:dyDescent="0.3">
      <c r="B217">
        <f t="shared" ca="1" si="62"/>
        <v>1</v>
      </c>
      <c r="C217" t="str">
        <f t="shared" ca="1" si="63"/>
        <v>men</v>
      </c>
      <c r="D217">
        <f t="shared" ca="1" si="64"/>
        <v>41</v>
      </c>
      <c r="E217">
        <f t="shared" ca="1" si="65"/>
        <v>4</v>
      </c>
      <c r="F217" t="str">
        <f ca="1">VLOOKUP(E217,$AB$5:$AC$10,2)</f>
        <v>IT</v>
      </c>
      <c r="G217">
        <f t="shared" ca="1" si="66"/>
        <v>1</v>
      </c>
      <c r="H217" t="str">
        <f ca="1">VLOOKUP(G217,$AD$5:$AE$9,2)</f>
        <v>High School</v>
      </c>
      <c r="I217">
        <f t="shared" ca="1" si="67"/>
        <v>0</v>
      </c>
      <c r="J217">
        <f t="shared" ca="1" si="61"/>
        <v>1</v>
      </c>
      <c r="K217">
        <f t="shared" ca="1" si="68"/>
        <v>46250</v>
      </c>
      <c r="L217">
        <f t="shared" ca="1" si="69"/>
        <v>8</v>
      </c>
      <c r="M217" t="str">
        <f ca="1">VLOOKUP(L217,$AF$5:$AG$17,2)</f>
        <v>Ontario</v>
      </c>
      <c r="N217">
        <f t="shared" ca="1" si="72"/>
        <v>138750</v>
      </c>
      <c r="O217">
        <f t="shared" ca="1" si="70"/>
        <v>88076.631840634145</v>
      </c>
      <c r="P217">
        <f t="shared" ca="1" si="73"/>
        <v>38597.98375945702</v>
      </c>
      <c r="Q217">
        <f t="shared" ca="1" si="71"/>
        <v>12831</v>
      </c>
      <c r="R217">
        <f t="shared" ca="1" si="74"/>
        <v>43551.589075645832</v>
      </c>
      <c r="S217">
        <f t="shared" ca="1" si="75"/>
        <v>37959.310367838669</v>
      </c>
      <c r="T217">
        <f t="shared" ca="1" si="76"/>
        <v>264785.94220847281</v>
      </c>
      <c r="U217">
        <f t="shared" ca="1" si="77"/>
        <v>144459.22091627997</v>
      </c>
      <c r="V217">
        <f t="shared" ca="1" si="78"/>
        <v>120326.72129219284</v>
      </c>
      <c r="X217" s="7">
        <f ca="1">IF(Table2[[#This Row],[Gender]]="men",1,0)</f>
        <v>1</v>
      </c>
      <c r="Y217" s="1">
        <f ca="1">IF(Table2[[#This Row],[Gender]]="women",1,0)</f>
        <v>0</v>
      </c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>
        <f ca="1">IF(Table2[[#This Row],[Field of work]]="teaching",1,0)</f>
        <v>0</v>
      </c>
      <c r="AK217" s="1">
        <f ca="1">IF(Table2[[#This Row],[Field of work]]="health",1,0)</f>
        <v>0</v>
      </c>
      <c r="AL217" s="1">
        <f ca="1">IF(Table2[[#This Row],[Field of work]]="construction",1,0)</f>
        <v>0</v>
      </c>
      <c r="AM217" s="1">
        <f ca="1">IF(Table2[[#This Row],[Field of work]]="general work",1,0)</f>
        <v>0</v>
      </c>
      <c r="AN217" s="1">
        <f ca="1">IF(Table2[[#This Row],[Field of work]]="agriculture",1,0)</f>
        <v>0</v>
      </c>
      <c r="AO217" s="1">
        <f ca="1">IF(Table2[[#This Row],[Field of work]]="IT",1,0)</f>
        <v>1</v>
      </c>
      <c r="AP217" s="1"/>
      <c r="AQ217" s="1"/>
      <c r="AR217" s="1"/>
      <c r="AS217" s="1"/>
      <c r="AT217" s="1"/>
      <c r="AU217" s="1"/>
      <c r="AV217" s="1"/>
      <c r="AW217" s="1">
        <f ca="1">Table2[[#This Row],[Cars value]]/Table2[[#This Row],[Cars]]</f>
        <v>38597.98375945702</v>
      </c>
      <c r="AX217" s="1"/>
      <c r="AY217" s="1">
        <f ca="1">IF(Table2[[#This Row],[Value of debts of a person]]&gt;$AZ$4,1,0)</f>
        <v>1</v>
      </c>
      <c r="AZ217" s="1"/>
      <c r="BA217" s="1"/>
      <c r="BB217" s="9">
        <f ca="1">O217/Table2[[#This Row],[Value of house]]</f>
        <v>0.6347865357883542</v>
      </c>
      <c r="BC217" s="1">
        <f ca="1">IF(BB217&lt;$BD$4,1,0)</f>
        <v>0</v>
      </c>
      <c r="BD217" s="1"/>
      <c r="BE217" s="10"/>
      <c r="BF217">
        <f ca="1">IF(Table2[[#This Row],[Area]]="yukon",Table2[[#This Row],[Income]],0)</f>
        <v>0</v>
      </c>
    </row>
    <row r="218" spans="2:58" x14ac:dyDescent="0.3">
      <c r="B218">
        <f t="shared" ca="1" si="62"/>
        <v>1</v>
      </c>
      <c r="C218" t="str">
        <f t="shared" ca="1" si="63"/>
        <v>men</v>
      </c>
      <c r="D218">
        <f t="shared" ca="1" si="64"/>
        <v>25</v>
      </c>
      <c r="E218">
        <f t="shared" ca="1" si="65"/>
        <v>6</v>
      </c>
      <c r="F218" t="str">
        <f ca="1">VLOOKUP(E218,$AB$5:$AC$10,2)</f>
        <v>agriculture</v>
      </c>
      <c r="G218">
        <f t="shared" ca="1" si="66"/>
        <v>4</v>
      </c>
      <c r="H218" t="str">
        <f ca="1">VLOOKUP(G218,$AD$5:$AE$9,2)</f>
        <v>technical</v>
      </c>
      <c r="I218">
        <f t="shared" ca="1" si="67"/>
        <v>4</v>
      </c>
      <c r="J218">
        <f t="shared" ca="1" si="61"/>
        <v>2</v>
      </c>
      <c r="K218">
        <f t="shared" ca="1" si="68"/>
        <v>46525</v>
      </c>
      <c r="L218">
        <f t="shared" ca="1" si="69"/>
        <v>8</v>
      </c>
      <c r="M218" t="str">
        <f ca="1">VLOOKUP(L218,$AF$5:$AG$17,2)</f>
        <v>Ontario</v>
      </c>
      <c r="N218">
        <f t="shared" ca="1" si="72"/>
        <v>93050</v>
      </c>
      <c r="O218">
        <f t="shared" ca="1" si="70"/>
        <v>79087.94884118186</v>
      </c>
      <c r="P218">
        <f t="shared" ca="1" si="73"/>
        <v>41340.523686338376</v>
      </c>
      <c r="Q218">
        <f t="shared" ca="1" si="71"/>
        <v>36624</v>
      </c>
      <c r="R218">
        <f t="shared" ca="1" si="74"/>
        <v>4728.1139037414841</v>
      </c>
      <c r="S218">
        <f t="shared" ca="1" si="75"/>
        <v>59894.812495484701</v>
      </c>
      <c r="T218">
        <f t="shared" ca="1" si="76"/>
        <v>232032.76133666659</v>
      </c>
      <c r="U218">
        <f t="shared" ca="1" si="77"/>
        <v>120440.06274492334</v>
      </c>
      <c r="V218">
        <f t="shared" ca="1" si="78"/>
        <v>111592.69859174325</v>
      </c>
      <c r="X218" s="7">
        <f ca="1">IF(Table2[[#This Row],[Gender]]="men",1,0)</f>
        <v>1</v>
      </c>
      <c r="Y218" s="1">
        <f ca="1">IF(Table2[[#This Row],[Gender]]="women",1,0)</f>
        <v>0</v>
      </c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>
        <f ca="1">IF(Table2[[#This Row],[Field of work]]="teaching",1,0)</f>
        <v>0</v>
      </c>
      <c r="AK218" s="1">
        <f ca="1">IF(Table2[[#This Row],[Field of work]]="health",1,0)</f>
        <v>0</v>
      </c>
      <c r="AL218" s="1">
        <f ca="1">IF(Table2[[#This Row],[Field of work]]="construction",1,0)</f>
        <v>0</v>
      </c>
      <c r="AM218" s="1">
        <f ca="1">IF(Table2[[#This Row],[Field of work]]="general work",1,0)</f>
        <v>0</v>
      </c>
      <c r="AN218" s="1">
        <f ca="1">IF(Table2[[#This Row],[Field of work]]="agriculture",1,0)</f>
        <v>1</v>
      </c>
      <c r="AO218" s="1">
        <f ca="1">IF(Table2[[#This Row],[Field of work]]="IT",1,0)</f>
        <v>0</v>
      </c>
      <c r="AP218" s="1"/>
      <c r="AQ218" s="1"/>
      <c r="AR218" s="1"/>
      <c r="AS218" s="1"/>
      <c r="AT218" s="1"/>
      <c r="AU218" s="1"/>
      <c r="AV218" s="1"/>
      <c r="AW218" s="1">
        <f ca="1">Table2[[#This Row],[Cars value]]/Table2[[#This Row],[Cars]]</f>
        <v>20670.261843169188</v>
      </c>
      <c r="AX218" s="1"/>
      <c r="AY218" s="1">
        <f ca="1">IF(Table2[[#This Row],[Value of debts of a person]]&gt;$AZ$4,1,0)</f>
        <v>1</v>
      </c>
      <c r="AZ218" s="1"/>
      <c r="BA218" s="1"/>
      <c r="BB218" s="9">
        <f ca="1">O218/Table2[[#This Row],[Value of house]]</f>
        <v>0.84995108910458739</v>
      </c>
      <c r="BC218" s="1">
        <f ca="1">IF(BB218&lt;$BD$4,1,0)</f>
        <v>0</v>
      </c>
      <c r="BD218" s="1"/>
      <c r="BE218" s="10"/>
      <c r="BF218">
        <f ca="1">IF(Table2[[#This Row],[Area]]="yukon",Table2[[#This Row],[Income]],0)</f>
        <v>0</v>
      </c>
    </row>
    <row r="219" spans="2:58" x14ac:dyDescent="0.3">
      <c r="B219">
        <f t="shared" ca="1" si="62"/>
        <v>2</v>
      </c>
      <c r="C219" t="str">
        <f t="shared" ca="1" si="63"/>
        <v>women</v>
      </c>
      <c r="D219">
        <f t="shared" ca="1" si="64"/>
        <v>44</v>
      </c>
      <c r="E219">
        <f t="shared" ca="1" si="65"/>
        <v>1</v>
      </c>
      <c r="F219" t="str">
        <f ca="1">VLOOKUP(E219,$AB$5:$AC$10,2)</f>
        <v>health</v>
      </c>
      <c r="G219">
        <f t="shared" ca="1" si="66"/>
        <v>1</v>
      </c>
      <c r="H219" t="str">
        <f ca="1">VLOOKUP(G219,$AD$5:$AE$9,2)</f>
        <v>High School</v>
      </c>
      <c r="I219">
        <f t="shared" ca="1" si="67"/>
        <v>2</v>
      </c>
      <c r="J219">
        <f t="shared" ca="1" si="61"/>
        <v>1</v>
      </c>
      <c r="K219">
        <f t="shared" ca="1" si="68"/>
        <v>42964</v>
      </c>
      <c r="L219">
        <f t="shared" ca="1" si="69"/>
        <v>2</v>
      </c>
      <c r="M219" t="str">
        <f ca="1">VLOOKUP(L219,$AF$5:$AG$17,2)</f>
        <v>BC</v>
      </c>
      <c r="N219">
        <f t="shared" ca="1" si="72"/>
        <v>85928</v>
      </c>
      <c r="O219">
        <f t="shared" ca="1" si="70"/>
        <v>78457.593482613476</v>
      </c>
      <c r="P219">
        <f t="shared" ca="1" si="73"/>
        <v>5249.4169036736021</v>
      </c>
      <c r="Q219">
        <f t="shared" ca="1" si="71"/>
        <v>4325</v>
      </c>
      <c r="R219">
        <f t="shared" ca="1" si="74"/>
        <v>36966.698626841557</v>
      </c>
      <c r="S219">
        <f t="shared" ca="1" si="75"/>
        <v>17695.102136603695</v>
      </c>
      <c r="T219">
        <f t="shared" ca="1" si="76"/>
        <v>182080.69561921718</v>
      </c>
      <c r="U219">
        <f t="shared" ca="1" si="77"/>
        <v>119749.29210945504</v>
      </c>
      <c r="V219">
        <f t="shared" ca="1" si="78"/>
        <v>62331.403509762138</v>
      </c>
      <c r="X219" s="7">
        <f ca="1">IF(Table2[[#This Row],[Gender]]="men",1,0)</f>
        <v>0</v>
      </c>
      <c r="Y219" s="1">
        <f ca="1">IF(Table2[[#This Row],[Gender]]="women",1,0)</f>
        <v>1</v>
      </c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>
        <f ca="1">IF(Table2[[#This Row],[Field of work]]="teaching",1,0)</f>
        <v>0</v>
      </c>
      <c r="AK219" s="1">
        <f ca="1">IF(Table2[[#This Row],[Field of work]]="health",1,0)</f>
        <v>1</v>
      </c>
      <c r="AL219" s="1">
        <f ca="1">IF(Table2[[#This Row],[Field of work]]="construction",1,0)</f>
        <v>0</v>
      </c>
      <c r="AM219" s="1">
        <f ca="1">IF(Table2[[#This Row],[Field of work]]="general work",1,0)</f>
        <v>0</v>
      </c>
      <c r="AN219" s="1">
        <f ca="1">IF(Table2[[#This Row],[Field of work]]="agriculture",1,0)</f>
        <v>0</v>
      </c>
      <c r="AO219" s="1">
        <f ca="1">IF(Table2[[#This Row],[Field of work]]="IT",1,0)</f>
        <v>0</v>
      </c>
      <c r="AP219" s="1"/>
      <c r="AQ219" s="1"/>
      <c r="AR219" s="1"/>
      <c r="AS219" s="1"/>
      <c r="AT219" s="1"/>
      <c r="AU219" s="1"/>
      <c r="AV219" s="1"/>
      <c r="AW219" s="1">
        <f ca="1">Table2[[#This Row],[Cars value]]/Table2[[#This Row],[Cars]]</f>
        <v>5249.4169036736021</v>
      </c>
      <c r="AX219" s="1"/>
      <c r="AY219" s="1">
        <f ca="1">IF(Table2[[#This Row],[Value of debts of a person]]&gt;$AZ$4,1,0)</f>
        <v>1</v>
      </c>
      <c r="AZ219" s="1"/>
      <c r="BA219" s="1"/>
      <c r="BB219" s="9">
        <f ca="1">O219/Table2[[#This Row],[Value of house]]</f>
        <v>0.9130620226540066</v>
      </c>
      <c r="BC219" s="1">
        <f ca="1">IF(BB219&lt;$BD$4,1,0)</f>
        <v>0</v>
      </c>
      <c r="BD219" s="1"/>
      <c r="BE219" s="10"/>
      <c r="BF219">
        <f ca="1">IF(Table2[[#This Row],[Area]]="yukon",Table2[[#This Row],[Income]],0)</f>
        <v>0</v>
      </c>
    </row>
    <row r="220" spans="2:58" x14ac:dyDescent="0.3">
      <c r="B220">
        <f t="shared" ca="1" si="62"/>
        <v>2</v>
      </c>
      <c r="C220" t="str">
        <f t="shared" ca="1" si="63"/>
        <v>women</v>
      </c>
      <c r="D220">
        <f t="shared" ca="1" si="64"/>
        <v>29</v>
      </c>
      <c r="E220">
        <f t="shared" ca="1" si="65"/>
        <v>6</v>
      </c>
      <c r="F220" t="str">
        <f ca="1">VLOOKUP(E220,$AB$5:$AC$10,2)</f>
        <v>agriculture</v>
      </c>
      <c r="G220">
        <f t="shared" ca="1" si="66"/>
        <v>3</v>
      </c>
      <c r="H220" t="str">
        <f ca="1">VLOOKUP(G220,$AD$5:$AE$9,2)</f>
        <v>university</v>
      </c>
      <c r="I220">
        <f t="shared" ca="1" si="67"/>
        <v>0</v>
      </c>
      <c r="J220">
        <f t="shared" ca="1" si="61"/>
        <v>1</v>
      </c>
      <c r="K220">
        <f t="shared" ca="1" si="68"/>
        <v>61281</v>
      </c>
      <c r="L220">
        <f t="shared" ca="1" si="69"/>
        <v>7</v>
      </c>
      <c r="M220" t="str">
        <f ca="1">VLOOKUP(L220,$AF$5:$AG$17,2)</f>
        <v>Manitoba</v>
      </c>
      <c r="N220">
        <f t="shared" ca="1" si="72"/>
        <v>306405</v>
      </c>
      <c r="O220">
        <f t="shared" ca="1" si="70"/>
        <v>146366.35808832198</v>
      </c>
      <c r="P220">
        <f t="shared" ca="1" si="73"/>
        <v>1781.6387971809452</v>
      </c>
      <c r="Q220">
        <f t="shared" ca="1" si="71"/>
        <v>129</v>
      </c>
      <c r="R220">
        <f t="shared" ca="1" si="74"/>
        <v>42780.821838758144</v>
      </c>
      <c r="S220">
        <f t="shared" ca="1" si="75"/>
        <v>73880.444828957377</v>
      </c>
      <c r="T220">
        <f t="shared" ca="1" si="76"/>
        <v>526651.8029172793</v>
      </c>
      <c r="U220">
        <f t="shared" ca="1" si="77"/>
        <v>189276.17992708011</v>
      </c>
      <c r="V220">
        <f t="shared" ca="1" si="78"/>
        <v>337375.62299019919</v>
      </c>
      <c r="X220" s="7">
        <f ca="1">IF(Table2[[#This Row],[Gender]]="men",1,0)</f>
        <v>0</v>
      </c>
      <c r="Y220" s="1">
        <f ca="1">IF(Table2[[#This Row],[Gender]]="women",1,0)</f>
        <v>1</v>
      </c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>
        <f ca="1">IF(Table2[[#This Row],[Field of work]]="teaching",1,0)</f>
        <v>0</v>
      </c>
      <c r="AK220" s="1">
        <f ca="1">IF(Table2[[#This Row],[Field of work]]="health",1,0)</f>
        <v>0</v>
      </c>
      <c r="AL220" s="1">
        <f ca="1">IF(Table2[[#This Row],[Field of work]]="construction",1,0)</f>
        <v>0</v>
      </c>
      <c r="AM220" s="1">
        <f ca="1">IF(Table2[[#This Row],[Field of work]]="general work",1,0)</f>
        <v>0</v>
      </c>
      <c r="AN220" s="1">
        <f ca="1">IF(Table2[[#This Row],[Field of work]]="agriculture",1,0)</f>
        <v>1</v>
      </c>
      <c r="AO220" s="1">
        <f ca="1">IF(Table2[[#This Row],[Field of work]]="IT",1,0)</f>
        <v>0</v>
      </c>
      <c r="AP220" s="1"/>
      <c r="AQ220" s="1"/>
      <c r="AR220" s="1"/>
      <c r="AS220" s="1"/>
      <c r="AT220" s="1"/>
      <c r="AU220" s="1"/>
      <c r="AV220" s="1"/>
      <c r="AW220" s="1">
        <f ca="1">Table2[[#This Row],[Cars value]]/Table2[[#This Row],[Cars]]</f>
        <v>1781.6387971809452</v>
      </c>
      <c r="AX220" s="1"/>
      <c r="AY220" s="1">
        <f ca="1">IF(Table2[[#This Row],[Value of debts of a person]]&gt;$AZ$4,1,0)</f>
        <v>1</v>
      </c>
      <c r="AZ220" s="1"/>
      <c r="BA220" s="1"/>
      <c r="BB220" s="9">
        <f ca="1">O220/Table2[[#This Row],[Value of house]]</f>
        <v>0.4776891959606468</v>
      </c>
      <c r="BC220" s="1">
        <f ca="1">IF(BB220&lt;$BD$4,1,0)</f>
        <v>0</v>
      </c>
      <c r="BD220" s="1"/>
      <c r="BE220" s="10"/>
      <c r="BF220">
        <f ca="1">IF(Table2[[#This Row],[Area]]="yukon",Table2[[#This Row],[Income]],0)</f>
        <v>0</v>
      </c>
    </row>
    <row r="221" spans="2:58" x14ac:dyDescent="0.3">
      <c r="B221">
        <f t="shared" ca="1" si="62"/>
        <v>2</v>
      </c>
      <c r="C221" t="str">
        <f t="shared" ca="1" si="63"/>
        <v>women</v>
      </c>
      <c r="D221">
        <f t="shared" ca="1" si="64"/>
        <v>41</v>
      </c>
      <c r="E221">
        <f t="shared" ca="1" si="65"/>
        <v>6</v>
      </c>
      <c r="F221" t="str">
        <f ca="1">VLOOKUP(E221,$AB$5:$AC$10,2)</f>
        <v>agriculture</v>
      </c>
      <c r="G221">
        <f t="shared" ca="1" si="66"/>
        <v>3</v>
      </c>
      <c r="H221" t="str">
        <f ca="1">VLOOKUP(G221,$AD$5:$AE$9,2)</f>
        <v>university</v>
      </c>
      <c r="I221">
        <f t="shared" ca="1" si="67"/>
        <v>2</v>
      </c>
      <c r="J221">
        <f t="shared" ca="1" si="61"/>
        <v>2</v>
      </c>
      <c r="K221">
        <f t="shared" ca="1" si="68"/>
        <v>26856</v>
      </c>
      <c r="L221">
        <f t="shared" ca="1" si="69"/>
        <v>7</v>
      </c>
      <c r="M221" t="str">
        <f ca="1">VLOOKUP(L221,$AF$5:$AG$17,2)</f>
        <v>Manitoba</v>
      </c>
      <c r="N221">
        <f t="shared" ca="1" si="72"/>
        <v>134280</v>
      </c>
      <c r="O221">
        <f t="shared" ca="1" si="70"/>
        <v>16284.052275216654</v>
      </c>
      <c r="P221">
        <f t="shared" ca="1" si="73"/>
        <v>29597.161328888789</v>
      </c>
      <c r="Q221">
        <f t="shared" ca="1" si="71"/>
        <v>20413</v>
      </c>
      <c r="R221">
        <f t="shared" ca="1" si="74"/>
        <v>1637.1965496119096</v>
      </c>
      <c r="S221">
        <f t="shared" ca="1" si="75"/>
        <v>21698.982924013737</v>
      </c>
      <c r="T221">
        <f t="shared" ca="1" si="76"/>
        <v>172263.03519923039</v>
      </c>
      <c r="U221">
        <f t="shared" ca="1" si="77"/>
        <v>38334.248824828566</v>
      </c>
      <c r="V221">
        <f t="shared" ca="1" si="78"/>
        <v>133928.78637440183</v>
      </c>
      <c r="X221" s="7">
        <f ca="1">IF(Table2[[#This Row],[Gender]]="men",1,0)</f>
        <v>0</v>
      </c>
      <c r="Y221" s="1">
        <f ca="1">IF(Table2[[#This Row],[Gender]]="women",1,0)</f>
        <v>1</v>
      </c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>
        <f ca="1">IF(Table2[[#This Row],[Field of work]]="teaching",1,0)</f>
        <v>0</v>
      </c>
      <c r="AK221" s="1">
        <f ca="1">IF(Table2[[#This Row],[Field of work]]="health",1,0)</f>
        <v>0</v>
      </c>
      <c r="AL221" s="1">
        <f ca="1">IF(Table2[[#This Row],[Field of work]]="construction",1,0)</f>
        <v>0</v>
      </c>
      <c r="AM221" s="1">
        <f ca="1">IF(Table2[[#This Row],[Field of work]]="general work",1,0)</f>
        <v>0</v>
      </c>
      <c r="AN221" s="1">
        <f ca="1">IF(Table2[[#This Row],[Field of work]]="agriculture",1,0)</f>
        <v>1</v>
      </c>
      <c r="AO221" s="1">
        <f ca="1">IF(Table2[[#This Row],[Field of work]]="IT",1,0)</f>
        <v>0</v>
      </c>
      <c r="AP221" s="1"/>
      <c r="AQ221" s="1"/>
      <c r="AR221" s="1"/>
      <c r="AS221" s="1"/>
      <c r="AT221" s="1"/>
      <c r="AU221" s="1"/>
      <c r="AV221" s="1"/>
      <c r="AW221" s="1">
        <f ca="1">Table2[[#This Row],[Cars value]]/Table2[[#This Row],[Cars]]</f>
        <v>14798.580664444395</v>
      </c>
      <c r="AX221" s="1"/>
      <c r="AY221" s="1">
        <f ca="1">IF(Table2[[#This Row],[Value of debts of a person]]&gt;$AZ$4,1,0)</f>
        <v>0</v>
      </c>
      <c r="AZ221" s="1"/>
      <c r="BA221" s="1"/>
      <c r="BB221" s="9">
        <f ca="1">O221/Table2[[#This Row],[Value of house]]</f>
        <v>0.12126937946988869</v>
      </c>
      <c r="BC221" s="1">
        <f ca="1">IF(BB221&lt;$BD$4,1,0)</f>
        <v>1</v>
      </c>
      <c r="BD221" s="1"/>
      <c r="BE221" s="10"/>
      <c r="BF221">
        <f ca="1">IF(Table2[[#This Row],[Area]]="yukon",Table2[[#This Row],[Income]],0)</f>
        <v>0</v>
      </c>
    </row>
    <row r="222" spans="2:58" x14ac:dyDescent="0.3">
      <c r="B222">
        <f t="shared" ca="1" si="62"/>
        <v>2</v>
      </c>
      <c r="C222" t="str">
        <f t="shared" ca="1" si="63"/>
        <v>women</v>
      </c>
      <c r="D222">
        <f t="shared" ca="1" si="64"/>
        <v>31</v>
      </c>
      <c r="E222">
        <f t="shared" ca="1" si="65"/>
        <v>1</v>
      </c>
      <c r="F222" t="str">
        <f ca="1">VLOOKUP(E222,$AB$5:$AC$10,2)</f>
        <v>health</v>
      </c>
      <c r="G222">
        <f t="shared" ca="1" si="66"/>
        <v>6</v>
      </c>
      <c r="H222" t="str">
        <f ca="1">VLOOKUP(G222,$AD$5:$AE$9,2)</f>
        <v>other</v>
      </c>
      <c r="I222">
        <f t="shared" ca="1" si="67"/>
        <v>0</v>
      </c>
      <c r="J222">
        <f t="shared" ca="1" si="61"/>
        <v>1</v>
      </c>
      <c r="K222">
        <f t="shared" ca="1" si="68"/>
        <v>37883</v>
      </c>
      <c r="L222">
        <f t="shared" ca="1" si="69"/>
        <v>6</v>
      </c>
      <c r="M222" t="str">
        <f ca="1">VLOOKUP(L222,$AF$5:$AG$17,2)</f>
        <v>Saskanchewan</v>
      </c>
      <c r="N222">
        <f t="shared" ca="1" si="72"/>
        <v>227298</v>
      </c>
      <c r="O222">
        <f t="shared" ca="1" si="70"/>
        <v>194055.82060397032</v>
      </c>
      <c r="P222">
        <f t="shared" ca="1" si="73"/>
        <v>5252.9355833779236</v>
      </c>
      <c r="Q222">
        <f t="shared" ca="1" si="71"/>
        <v>3577</v>
      </c>
      <c r="R222">
        <f t="shared" ca="1" si="74"/>
        <v>32773.495898699235</v>
      </c>
      <c r="S222">
        <f t="shared" ca="1" si="75"/>
        <v>31528.139628979989</v>
      </c>
      <c r="T222">
        <f t="shared" ca="1" si="76"/>
        <v>452881.96023295028</v>
      </c>
      <c r="U222">
        <f t="shared" ca="1" si="77"/>
        <v>230406.31650266956</v>
      </c>
      <c r="V222">
        <f t="shared" ca="1" si="78"/>
        <v>222475.64373028072</v>
      </c>
      <c r="X222" s="7">
        <f ca="1">IF(Table2[[#This Row],[Gender]]="men",1,0)</f>
        <v>0</v>
      </c>
      <c r="Y222" s="1">
        <f ca="1">IF(Table2[[#This Row],[Gender]]="women",1,0)</f>
        <v>1</v>
      </c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>
        <f ca="1">IF(Table2[[#This Row],[Field of work]]="teaching",1,0)</f>
        <v>0</v>
      </c>
      <c r="AK222" s="1">
        <f ca="1">IF(Table2[[#This Row],[Field of work]]="health",1,0)</f>
        <v>1</v>
      </c>
      <c r="AL222" s="1">
        <f ca="1">IF(Table2[[#This Row],[Field of work]]="construction",1,0)</f>
        <v>0</v>
      </c>
      <c r="AM222" s="1">
        <f ca="1">IF(Table2[[#This Row],[Field of work]]="general work",1,0)</f>
        <v>0</v>
      </c>
      <c r="AN222" s="1">
        <f ca="1">IF(Table2[[#This Row],[Field of work]]="agriculture",1,0)</f>
        <v>0</v>
      </c>
      <c r="AO222" s="1">
        <f ca="1">IF(Table2[[#This Row],[Field of work]]="IT",1,0)</f>
        <v>0</v>
      </c>
      <c r="AP222" s="1"/>
      <c r="AQ222" s="1"/>
      <c r="AR222" s="1"/>
      <c r="AS222" s="1"/>
      <c r="AT222" s="1"/>
      <c r="AU222" s="1"/>
      <c r="AV222" s="1"/>
      <c r="AW222" s="1">
        <f ca="1">Table2[[#This Row],[Cars value]]/Table2[[#This Row],[Cars]]</f>
        <v>5252.9355833779236</v>
      </c>
      <c r="AX222" s="1"/>
      <c r="AY222" s="1">
        <f ca="1">IF(Table2[[#This Row],[Value of debts of a person]]&gt;$AZ$4,1,0)</f>
        <v>1</v>
      </c>
      <c r="AZ222" s="1"/>
      <c r="BA222" s="1"/>
      <c r="BB222" s="9">
        <f ca="1">O222/Table2[[#This Row],[Value of house]]</f>
        <v>0.85375067358256707</v>
      </c>
      <c r="BC222" s="1">
        <f ca="1">IF(BB222&lt;$BD$4,1,0)</f>
        <v>0</v>
      </c>
      <c r="BD222" s="1"/>
      <c r="BE222" s="10"/>
      <c r="BF222">
        <f ca="1">IF(Table2[[#This Row],[Area]]="yukon",Table2[[#This Row],[Income]],0)</f>
        <v>0</v>
      </c>
    </row>
    <row r="223" spans="2:58" x14ac:dyDescent="0.3">
      <c r="B223">
        <f t="shared" ca="1" si="62"/>
        <v>2</v>
      </c>
      <c r="C223" t="str">
        <f t="shared" ca="1" si="63"/>
        <v>women</v>
      </c>
      <c r="D223">
        <f t="shared" ca="1" si="64"/>
        <v>32</v>
      </c>
      <c r="E223">
        <f t="shared" ca="1" si="65"/>
        <v>2</v>
      </c>
      <c r="F223" t="str">
        <f ca="1">VLOOKUP(E223,$AB$5:$AC$10,2)</f>
        <v>construction</v>
      </c>
      <c r="G223">
        <f t="shared" ca="1" si="66"/>
        <v>4</v>
      </c>
      <c r="H223" t="str">
        <f ca="1">VLOOKUP(G223,$AD$5:$AE$9,2)</f>
        <v>technical</v>
      </c>
      <c r="I223">
        <f t="shared" ca="1" si="67"/>
        <v>2</v>
      </c>
      <c r="J223">
        <f t="shared" ca="1" si="61"/>
        <v>2</v>
      </c>
      <c r="K223">
        <f t="shared" ca="1" si="68"/>
        <v>50970</v>
      </c>
      <c r="L223">
        <f t="shared" ca="1" si="69"/>
        <v>2</v>
      </c>
      <c r="M223" t="str">
        <f ca="1">VLOOKUP(L223,$AF$5:$AG$17,2)</f>
        <v>BC</v>
      </c>
      <c r="N223">
        <f t="shared" ca="1" si="72"/>
        <v>101940</v>
      </c>
      <c r="O223">
        <f t="shared" ca="1" si="70"/>
        <v>101574.51499235383</v>
      </c>
      <c r="P223">
        <f t="shared" ca="1" si="73"/>
        <v>26103.639352360617</v>
      </c>
      <c r="Q223">
        <f t="shared" ca="1" si="71"/>
        <v>2008</v>
      </c>
      <c r="R223">
        <f t="shared" ca="1" si="74"/>
        <v>26910.688587303401</v>
      </c>
      <c r="S223">
        <f t="shared" ca="1" si="75"/>
        <v>1936.9213006131761</v>
      </c>
      <c r="T223">
        <f t="shared" ca="1" si="76"/>
        <v>205451.436292967</v>
      </c>
      <c r="U223">
        <f t="shared" ca="1" si="77"/>
        <v>130493.20357965723</v>
      </c>
      <c r="V223">
        <f t="shared" ca="1" si="78"/>
        <v>74958.232713309771</v>
      </c>
      <c r="X223" s="7">
        <f ca="1">IF(Table2[[#This Row],[Gender]]="men",1,0)</f>
        <v>0</v>
      </c>
      <c r="Y223" s="1">
        <f ca="1">IF(Table2[[#This Row],[Gender]]="women",1,0)</f>
        <v>1</v>
      </c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>
        <f ca="1">IF(Table2[[#This Row],[Field of work]]="teaching",1,0)</f>
        <v>0</v>
      </c>
      <c r="AK223" s="1">
        <f ca="1">IF(Table2[[#This Row],[Field of work]]="health",1,0)</f>
        <v>0</v>
      </c>
      <c r="AL223" s="1">
        <f ca="1">IF(Table2[[#This Row],[Field of work]]="construction",1,0)</f>
        <v>1</v>
      </c>
      <c r="AM223" s="1">
        <f ca="1">IF(Table2[[#This Row],[Field of work]]="general work",1,0)</f>
        <v>0</v>
      </c>
      <c r="AN223" s="1">
        <f ca="1">IF(Table2[[#This Row],[Field of work]]="agriculture",1,0)</f>
        <v>0</v>
      </c>
      <c r="AO223" s="1">
        <f ca="1">IF(Table2[[#This Row],[Field of work]]="IT",1,0)</f>
        <v>0</v>
      </c>
      <c r="AP223" s="1"/>
      <c r="AQ223" s="1"/>
      <c r="AR223" s="1"/>
      <c r="AS223" s="1"/>
      <c r="AT223" s="1"/>
      <c r="AU223" s="1"/>
      <c r="AV223" s="1"/>
      <c r="AW223" s="1">
        <f ca="1">Table2[[#This Row],[Cars value]]/Table2[[#This Row],[Cars]]</f>
        <v>13051.819676180308</v>
      </c>
      <c r="AX223" s="1"/>
      <c r="AY223" s="1">
        <f ca="1">IF(Table2[[#This Row],[Value of debts of a person]]&gt;$AZ$4,1,0)</f>
        <v>1</v>
      </c>
      <c r="AZ223" s="1"/>
      <c r="BA223" s="1"/>
      <c r="BB223" s="9">
        <f ca="1">O223/Table2[[#This Row],[Value of house]]</f>
        <v>0.99641470465326487</v>
      </c>
      <c r="BC223" s="1">
        <f ca="1">IF(BB223&lt;$BD$4,1,0)</f>
        <v>0</v>
      </c>
      <c r="BD223" s="1"/>
      <c r="BE223" s="10"/>
      <c r="BF223">
        <f ca="1">IF(Table2[[#This Row],[Area]]="yukon",Table2[[#This Row],[Income]],0)</f>
        <v>0</v>
      </c>
    </row>
    <row r="224" spans="2:58" x14ac:dyDescent="0.3">
      <c r="B224">
        <f t="shared" ca="1" si="62"/>
        <v>1</v>
      </c>
      <c r="C224" t="str">
        <f t="shared" ca="1" si="63"/>
        <v>men</v>
      </c>
      <c r="D224">
        <f t="shared" ca="1" si="64"/>
        <v>26</v>
      </c>
      <c r="E224">
        <f t="shared" ca="1" si="65"/>
        <v>2</v>
      </c>
      <c r="F224" t="str">
        <f ca="1">VLOOKUP(E224,$AB$5:$AC$10,2)</f>
        <v>construction</v>
      </c>
      <c r="G224">
        <f t="shared" ca="1" si="66"/>
        <v>2</v>
      </c>
      <c r="H224" t="str">
        <f ca="1">VLOOKUP(G224,$AD$5:$AE$9,2)</f>
        <v>college</v>
      </c>
      <c r="I224">
        <f t="shared" ca="1" si="67"/>
        <v>4</v>
      </c>
      <c r="J224">
        <f t="shared" ca="1" si="61"/>
        <v>1</v>
      </c>
      <c r="K224">
        <f t="shared" ca="1" si="68"/>
        <v>76074</v>
      </c>
      <c r="L224">
        <f t="shared" ca="1" si="69"/>
        <v>7</v>
      </c>
      <c r="M224" t="str">
        <f ca="1">VLOOKUP(L224,$AF$5:$AG$17,2)</f>
        <v>Manitoba</v>
      </c>
      <c r="N224">
        <f t="shared" ca="1" si="72"/>
        <v>380370</v>
      </c>
      <c r="O224">
        <f t="shared" ca="1" si="70"/>
        <v>2316.2954771181185</v>
      </c>
      <c r="P224">
        <f t="shared" ca="1" si="73"/>
        <v>1837.2485001188134</v>
      </c>
      <c r="Q224">
        <f t="shared" ca="1" si="71"/>
        <v>850</v>
      </c>
      <c r="R224">
        <f t="shared" ca="1" si="74"/>
        <v>47050.073324899888</v>
      </c>
      <c r="S224">
        <f t="shared" ca="1" si="75"/>
        <v>69826.903379059702</v>
      </c>
      <c r="T224">
        <f t="shared" ca="1" si="76"/>
        <v>452513.1988561778</v>
      </c>
      <c r="U224">
        <f t="shared" ca="1" si="77"/>
        <v>50216.368802018005</v>
      </c>
      <c r="V224">
        <f t="shared" ca="1" si="78"/>
        <v>402296.8300541598</v>
      </c>
      <c r="X224" s="7">
        <f ca="1">IF(Table2[[#This Row],[Gender]]="men",1,0)</f>
        <v>1</v>
      </c>
      <c r="Y224" s="1">
        <f ca="1">IF(Table2[[#This Row],[Gender]]="women",1,0)</f>
        <v>0</v>
      </c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>
        <f ca="1">IF(Table2[[#This Row],[Field of work]]="teaching",1,0)</f>
        <v>0</v>
      </c>
      <c r="AK224" s="1">
        <f ca="1">IF(Table2[[#This Row],[Field of work]]="health",1,0)</f>
        <v>0</v>
      </c>
      <c r="AL224" s="1">
        <f ca="1">IF(Table2[[#This Row],[Field of work]]="construction",1,0)</f>
        <v>1</v>
      </c>
      <c r="AM224" s="1">
        <f ca="1">IF(Table2[[#This Row],[Field of work]]="general work",1,0)</f>
        <v>0</v>
      </c>
      <c r="AN224" s="1">
        <f ca="1">IF(Table2[[#This Row],[Field of work]]="agriculture",1,0)</f>
        <v>0</v>
      </c>
      <c r="AO224" s="1">
        <f ca="1">IF(Table2[[#This Row],[Field of work]]="IT",1,0)</f>
        <v>0</v>
      </c>
      <c r="AP224" s="1"/>
      <c r="AQ224" s="1"/>
      <c r="AR224" s="1"/>
      <c r="AS224" s="1"/>
      <c r="AT224" s="1"/>
      <c r="AU224" s="1"/>
      <c r="AV224" s="1"/>
      <c r="AW224" s="1">
        <f ca="1">Table2[[#This Row],[Cars value]]/Table2[[#This Row],[Cars]]</f>
        <v>1837.2485001188134</v>
      </c>
      <c r="AX224" s="1"/>
      <c r="AY224" s="1">
        <f ca="1">IF(Table2[[#This Row],[Value of debts of a person]]&gt;$AZ$4,1,0)</f>
        <v>0</v>
      </c>
      <c r="AZ224" s="1"/>
      <c r="BA224" s="1"/>
      <c r="BB224" s="9">
        <f ca="1">O224/Table2[[#This Row],[Value of house]]</f>
        <v>6.0895850806270699E-3</v>
      </c>
      <c r="BC224" s="1">
        <f ca="1">IF(BB224&lt;$BD$4,1,0)</f>
        <v>1</v>
      </c>
      <c r="BD224" s="1"/>
      <c r="BE224" s="10"/>
      <c r="BF224">
        <f ca="1">IF(Table2[[#This Row],[Area]]="yukon",Table2[[#This Row],[Income]],0)</f>
        <v>0</v>
      </c>
    </row>
    <row r="225" spans="2:58" x14ac:dyDescent="0.3">
      <c r="B225">
        <f t="shared" ca="1" si="62"/>
        <v>2</v>
      </c>
      <c r="C225" t="str">
        <f t="shared" ca="1" si="63"/>
        <v>women</v>
      </c>
      <c r="D225">
        <f t="shared" ca="1" si="64"/>
        <v>45</v>
      </c>
      <c r="E225">
        <f t="shared" ca="1" si="65"/>
        <v>4</v>
      </c>
      <c r="F225" t="str">
        <f ca="1">VLOOKUP(E225,$AB$5:$AC$10,2)</f>
        <v>IT</v>
      </c>
      <c r="G225">
        <f t="shared" ca="1" si="66"/>
        <v>2</v>
      </c>
      <c r="H225" t="str">
        <f ca="1">VLOOKUP(G225,$AD$5:$AE$9,2)</f>
        <v>college</v>
      </c>
      <c r="I225">
        <f t="shared" ca="1" si="67"/>
        <v>4</v>
      </c>
      <c r="J225">
        <f t="shared" ca="1" si="61"/>
        <v>2</v>
      </c>
      <c r="K225">
        <f t="shared" ca="1" si="68"/>
        <v>29547</v>
      </c>
      <c r="L225">
        <f t="shared" ca="1" si="69"/>
        <v>8</v>
      </c>
      <c r="M225" t="str">
        <f ca="1">VLOOKUP(L225,$AF$5:$AG$17,2)</f>
        <v>Ontario</v>
      </c>
      <c r="N225">
        <f t="shared" ca="1" si="72"/>
        <v>88641</v>
      </c>
      <c r="O225">
        <f t="shared" ca="1" si="70"/>
        <v>77313.894589942036</v>
      </c>
      <c r="P225">
        <f t="shared" ca="1" si="73"/>
        <v>46150.638811047073</v>
      </c>
      <c r="Q225">
        <f t="shared" ca="1" si="71"/>
        <v>33328</v>
      </c>
      <c r="R225">
        <f t="shared" ca="1" si="74"/>
        <v>21919.41356510601</v>
      </c>
      <c r="S225">
        <f t="shared" ca="1" si="75"/>
        <v>1591.7419035304656</v>
      </c>
      <c r="T225">
        <f t="shared" ca="1" si="76"/>
        <v>167546.6364934725</v>
      </c>
      <c r="U225">
        <f t="shared" ca="1" si="77"/>
        <v>132561.30815504806</v>
      </c>
      <c r="V225">
        <f t="shared" ca="1" si="78"/>
        <v>34985.328338424442</v>
      </c>
      <c r="X225" s="7">
        <f ca="1">IF(Table2[[#This Row],[Gender]]="men",1,0)</f>
        <v>0</v>
      </c>
      <c r="Y225" s="1">
        <f ca="1">IF(Table2[[#This Row],[Gender]]="women",1,0)</f>
        <v>1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>
        <f ca="1">IF(Table2[[#This Row],[Field of work]]="teaching",1,0)</f>
        <v>0</v>
      </c>
      <c r="AK225" s="1">
        <f ca="1">IF(Table2[[#This Row],[Field of work]]="health",1,0)</f>
        <v>0</v>
      </c>
      <c r="AL225" s="1">
        <f ca="1">IF(Table2[[#This Row],[Field of work]]="construction",1,0)</f>
        <v>0</v>
      </c>
      <c r="AM225" s="1">
        <f ca="1">IF(Table2[[#This Row],[Field of work]]="general work",1,0)</f>
        <v>0</v>
      </c>
      <c r="AN225" s="1">
        <f ca="1">IF(Table2[[#This Row],[Field of work]]="agriculture",1,0)</f>
        <v>0</v>
      </c>
      <c r="AO225" s="1">
        <f ca="1">IF(Table2[[#This Row],[Field of work]]="IT",1,0)</f>
        <v>1</v>
      </c>
      <c r="AP225" s="1"/>
      <c r="AQ225" s="1"/>
      <c r="AR225" s="1"/>
      <c r="AS225" s="1"/>
      <c r="AT225" s="1"/>
      <c r="AU225" s="1"/>
      <c r="AV225" s="1"/>
      <c r="AW225" s="1">
        <f ca="1">Table2[[#This Row],[Cars value]]/Table2[[#This Row],[Cars]]</f>
        <v>23075.319405523536</v>
      </c>
      <c r="AX225" s="1"/>
      <c r="AY225" s="1">
        <f ca="1">IF(Table2[[#This Row],[Value of debts of a person]]&gt;$AZ$4,1,0)</f>
        <v>1</v>
      </c>
      <c r="AZ225" s="1"/>
      <c r="BA225" s="1"/>
      <c r="BB225" s="9">
        <f ca="1">O225/Table2[[#This Row],[Value of house]]</f>
        <v>0.87221370009298216</v>
      </c>
      <c r="BC225" s="1">
        <f ca="1">IF(BB225&lt;$BD$4,1,0)</f>
        <v>0</v>
      </c>
      <c r="BD225" s="1"/>
      <c r="BE225" s="10"/>
      <c r="BF225">
        <f ca="1">IF(Table2[[#This Row],[Area]]="yukon",Table2[[#This Row],[Income]],0)</f>
        <v>0</v>
      </c>
    </row>
    <row r="226" spans="2:58" x14ac:dyDescent="0.3">
      <c r="B226">
        <f t="shared" ca="1" si="62"/>
        <v>2</v>
      </c>
      <c r="C226" t="str">
        <f t="shared" ca="1" si="63"/>
        <v>women</v>
      </c>
      <c r="D226">
        <f t="shared" ca="1" si="64"/>
        <v>42</v>
      </c>
      <c r="E226">
        <f t="shared" ca="1" si="65"/>
        <v>1</v>
      </c>
      <c r="F226" t="str">
        <f ca="1">VLOOKUP(E226,$AB$5:$AC$10,2)</f>
        <v>health</v>
      </c>
      <c r="G226">
        <f t="shared" ca="1" si="66"/>
        <v>5</v>
      </c>
      <c r="H226" t="str">
        <f ca="1">VLOOKUP(G226,$AD$5:$AE$9,2)</f>
        <v>other</v>
      </c>
      <c r="I226">
        <f t="shared" ca="1" si="67"/>
        <v>1</v>
      </c>
      <c r="J226">
        <f t="shared" ca="1" si="61"/>
        <v>1</v>
      </c>
      <c r="K226">
        <f t="shared" ca="1" si="68"/>
        <v>89898</v>
      </c>
      <c r="L226">
        <f t="shared" ca="1" si="69"/>
        <v>3</v>
      </c>
      <c r="M226" t="str">
        <f ca="1">VLOOKUP(L226,$AF$5:$AG$17,2)</f>
        <v>Northwest Tef</v>
      </c>
      <c r="N226">
        <f t="shared" ca="1" si="72"/>
        <v>179796</v>
      </c>
      <c r="O226">
        <f t="shared" ca="1" si="70"/>
        <v>119589.61016514087</v>
      </c>
      <c r="P226">
        <f t="shared" ca="1" si="73"/>
        <v>54223.752767627491</v>
      </c>
      <c r="Q226">
        <f t="shared" ca="1" si="71"/>
        <v>12531</v>
      </c>
      <c r="R226">
        <f t="shared" ca="1" si="74"/>
        <v>27379.169081703338</v>
      </c>
      <c r="S226">
        <f t="shared" ca="1" si="75"/>
        <v>125380.99278090149</v>
      </c>
      <c r="T226">
        <f t="shared" ca="1" si="76"/>
        <v>424766.60294604237</v>
      </c>
      <c r="U226">
        <f t="shared" ca="1" si="77"/>
        <v>159499.77924684423</v>
      </c>
      <c r="V226">
        <f t="shared" ca="1" si="78"/>
        <v>265266.82369919814</v>
      </c>
      <c r="X226" s="7">
        <f ca="1">IF(Table2[[#This Row],[Gender]]="men",1,0)</f>
        <v>0</v>
      </c>
      <c r="Y226" s="1">
        <f ca="1">IF(Table2[[#This Row],[Gender]]="women",1,0)</f>
        <v>1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>
        <f ca="1">IF(Table2[[#This Row],[Field of work]]="teaching",1,0)</f>
        <v>0</v>
      </c>
      <c r="AK226" s="1">
        <f ca="1">IF(Table2[[#This Row],[Field of work]]="health",1,0)</f>
        <v>1</v>
      </c>
      <c r="AL226" s="1">
        <f ca="1">IF(Table2[[#This Row],[Field of work]]="construction",1,0)</f>
        <v>0</v>
      </c>
      <c r="AM226" s="1">
        <f ca="1">IF(Table2[[#This Row],[Field of work]]="general work",1,0)</f>
        <v>0</v>
      </c>
      <c r="AN226" s="1">
        <f ca="1">IF(Table2[[#This Row],[Field of work]]="agriculture",1,0)</f>
        <v>0</v>
      </c>
      <c r="AO226" s="1">
        <f ca="1">IF(Table2[[#This Row],[Field of work]]="IT",1,0)</f>
        <v>0</v>
      </c>
      <c r="AP226" s="1"/>
      <c r="AQ226" s="1"/>
      <c r="AR226" s="1"/>
      <c r="AS226" s="1"/>
      <c r="AT226" s="1"/>
      <c r="AU226" s="1"/>
      <c r="AV226" s="1"/>
      <c r="AW226" s="1">
        <f ca="1">Table2[[#This Row],[Cars value]]/Table2[[#This Row],[Cars]]</f>
        <v>54223.752767627491</v>
      </c>
      <c r="AX226" s="1"/>
      <c r="AY226" s="1">
        <f ca="1">IF(Table2[[#This Row],[Value of debts of a person]]&gt;$AZ$4,1,0)</f>
        <v>1</v>
      </c>
      <c r="AZ226" s="1"/>
      <c r="BA226" s="1"/>
      <c r="BB226" s="9">
        <f ca="1">O226/Table2[[#This Row],[Value of house]]</f>
        <v>0.66514054909531284</v>
      </c>
      <c r="BC226" s="1">
        <f ca="1">IF(BB226&lt;$BD$4,1,0)</f>
        <v>0</v>
      </c>
      <c r="BD226" s="1"/>
      <c r="BE226" s="10"/>
      <c r="BF226">
        <f ca="1">IF(Table2[[#This Row],[Area]]="yukon",Table2[[#This Row],[Income]],0)</f>
        <v>0</v>
      </c>
    </row>
    <row r="227" spans="2:58" x14ac:dyDescent="0.3">
      <c r="B227">
        <f t="shared" ca="1" si="62"/>
        <v>1</v>
      </c>
      <c r="C227" t="str">
        <f t="shared" ca="1" si="63"/>
        <v>men</v>
      </c>
      <c r="D227">
        <f t="shared" ca="1" si="64"/>
        <v>27</v>
      </c>
      <c r="E227">
        <f t="shared" ca="1" si="65"/>
        <v>1</v>
      </c>
      <c r="F227" t="str">
        <f ca="1">VLOOKUP(E227,$AB$5:$AC$10,2)</f>
        <v>health</v>
      </c>
      <c r="G227">
        <f t="shared" ca="1" si="66"/>
        <v>2</v>
      </c>
      <c r="H227" t="str">
        <f ca="1">VLOOKUP(G227,$AD$5:$AE$9,2)</f>
        <v>college</v>
      </c>
      <c r="I227">
        <f t="shared" ca="1" si="67"/>
        <v>0</v>
      </c>
      <c r="J227">
        <f t="shared" ca="1" si="61"/>
        <v>1</v>
      </c>
      <c r="K227">
        <f t="shared" ca="1" si="68"/>
        <v>49072</v>
      </c>
      <c r="L227">
        <f t="shared" ca="1" si="69"/>
        <v>12</v>
      </c>
      <c r="M227" t="str">
        <f ca="1">VLOOKUP(L227,$AF$5:$AG$17,2)</f>
        <v>Nova scotia</v>
      </c>
      <c r="N227">
        <f t="shared" ca="1" si="72"/>
        <v>245360</v>
      </c>
      <c r="O227">
        <f t="shared" ca="1" si="70"/>
        <v>178118.73465915263</v>
      </c>
      <c r="P227">
        <f t="shared" ca="1" si="73"/>
        <v>47419.275503245764</v>
      </c>
      <c r="Q227">
        <f t="shared" ca="1" si="71"/>
        <v>10632</v>
      </c>
      <c r="R227">
        <f t="shared" ca="1" si="74"/>
        <v>42985.707258943519</v>
      </c>
      <c r="S227">
        <f t="shared" ca="1" si="75"/>
        <v>19689.051879707942</v>
      </c>
      <c r="T227">
        <f t="shared" ca="1" si="76"/>
        <v>443167.78653886059</v>
      </c>
      <c r="U227">
        <f t="shared" ca="1" si="77"/>
        <v>231736.44191809616</v>
      </c>
      <c r="V227">
        <f t="shared" ca="1" si="78"/>
        <v>211431.34462076443</v>
      </c>
      <c r="X227" s="7">
        <f ca="1">IF(Table2[[#This Row],[Gender]]="men",1,0)</f>
        <v>1</v>
      </c>
      <c r="Y227" s="1">
        <f ca="1">IF(Table2[[#This Row],[Gender]]="women",1,0)</f>
        <v>0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>
        <f ca="1">IF(Table2[[#This Row],[Field of work]]="teaching",1,0)</f>
        <v>0</v>
      </c>
      <c r="AK227" s="1">
        <f ca="1">IF(Table2[[#This Row],[Field of work]]="health",1,0)</f>
        <v>1</v>
      </c>
      <c r="AL227" s="1">
        <f ca="1">IF(Table2[[#This Row],[Field of work]]="construction",1,0)</f>
        <v>0</v>
      </c>
      <c r="AM227" s="1">
        <f ca="1">IF(Table2[[#This Row],[Field of work]]="general work",1,0)</f>
        <v>0</v>
      </c>
      <c r="AN227" s="1">
        <f ca="1">IF(Table2[[#This Row],[Field of work]]="agriculture",1,0)</f>
        <v>0</v>
      </c>
      <c r="AO227" s="1">
        <f ca="1">IF(Table2[[#This Row],[Field of work]]="IT",1,0)</f>
        <v>0</v>
      </c>
      <c r="AP227" s="1"/>
      <c r="AQ227" s="1"/>
      <c r="AR227" s="1"/>
      <c r="AS227" s="1"/>
      <c r="AT227" s="1"/>
      <c r="AU227" s="1"/>
      <c r="AV227" s="1"/>
      <c r="AW227" s="1">
        <f ca="1">Table2[[#This Row],[Cars value]]/Table2[[#This Row],[Cars]]</f>
        <v>47419.275503245764</v>
      </c>
      <c r="AX227" s="1"/>
      <c r="AY227" s="1">
        <f ca="1">IF(Table2[[#This Row],[Value of debts of a person]]&gt;$AZ$4,1,0)</f>
        <v>1</v>
      </c>
      <c r="AZ227" s="1"/>
      <c r="BA227" s="1"/>
      <c r="BB227" s="9">
        <f ca="1">O227/Table2[[#This Row],[Value of house]]</f>
        <v>0.72594854360593675</v>
      </c>
      <c r="BC227" s="1">
        <f ca="1">IF(BB227&lt;$BD$4,1,0)</f>
        <v>0</v>
      </c>
      <c r="BD227" s="1"/>
      <c r="BE227" s="10"/>
      <c r="BF227">
        <f ca="1">IF(Table2[[#This Row],[Area]]="yukon",Table2[[#This Row],[Income]],0)</f>
        <v>0</v>
      </c>
    </row>
    <row r="228" spans="2:58" x14ac:dyDescent="0.3">
      <c r="B228">
        <f t="shared" ca="1" si="62"/>
        <v>2</v>
      </c>
      <c r="C228" t="str">
        <f t="shared" ca="1" si="63"/>
        <v>women</v>
      </c>
      <c r="D228">
        <f t="shared" ca="1" si="64"/>
        <v>39</v>
      </c>
      <c r="E228">
        <f t="shared" ca="1" si="65"/>
        <v>1</v>
      </c>
      <c r="F228" t="str">
        <f ca="1">VLOOKUP(E228,$AB$5:$AC$10,2)</f>
        <v>health</v>
      </c>
      <c r="G228">
        <f t="shared" ca="1" si="66"/>
        <v>3</v>
      </c>
      <c r="H228" t="str">
        <f ca="1">VLOOKUP(G228,$AD$5:$AE$9,2)</f>
        <v>university</v>
      </c>
      <c r="I228">
        <f t="shared" ca="1" si="67"/>
        <v>2</v>
      </c>
      <c r="J228">
        <f t="shared" ca="1" si="61"/>
        <v>2</v>
      </c>
      <c r="K228">
        <f t="shared" ca="1" si="68"/>
        <v>52332</v>
      </c>
      <c r="L228">
        <f t="shared" ca="1" si="69"/>
        <v>9</v>
      </c>
      <c r="M228" t="str">
        <f ca="1">VLOOKUP(L228,$AF$5:$AG$17,2)</f>
        <v>Quabac</v>
      </c>
      <c r="N228">
        <f t="shared" ca="1" si="72"/>
        <v>52332</v>
      </c>
      <c r="O228">
        <f t="shared" ca="1" si="70"/>
        <v>26746.919272791089</v>
      </c>
      <c r="P228">
        <f t="shared" ca="1" si="73"/>
        <v>5245.9374294832814</v>
      </c>
      <c r="Q228">
        <f t="shared" ca="1" si="71"/>
        <v>3137</v>
      </c>
      <c r="R228">
        <f t="shared" ca="1" si="74"/>
        <v>42923.844535030446</v>
      </c>
      <c r="S228">
        <f t="shared" ca="1" si="75"/>
        <v>28167.182018266896</v>
      </c>
      <c r="T228">
        <f t="shared" ca="1" si="76"/>
        <v>107246.10129105797</v>
      </c>
      <c r="U228">
        <f t="shared" ca="1" si="77"/>
        <v>72807.763807821539</v>
      </c>
      <c r="V228">
        <f t="shared" ca="1" si="78"/>
        <v>34438.337483236435</v>
      </c>
      <c r="X228" s="7">
        <f ca="1">IF(Table2[[#This Row],[Gender]]="men",1,0)</f>
        <v>0</v>
      </c>
      <c r="Y228" s="1">
        <f ca="1">IF(Table2[[#This Row],[Gender]]="women",1,0)</f>
        <v>1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f ca="1">IF(Table2[[#This Row],[Field of work]]="teaching",1,0)</f>
        <v>0</v>
      </c>
      <c r="AK228" s="1">
        <f ca="1">IF(Table2[[#This Row],[Field of work]]="health",1,0)</f>
        <v>1</v>
      </c>
      <c r="AL228" s="1">
        <f ca="1">IF(Table2[[#This Row],[Field of work]]="construction",1,0)</f>
        <v>0</v>
      </c>
      <c r="AM228" s="1">
        <f ca="1">IF(Table2[[#This Row],[Field of work]]="general work",1,0)</f>
        <v>0</v>
      </c>
      <c r="AN228" s="1">
        <f ca="1">IF(Table2[[#This Row],[Field of work]]="agriculture",1,0)</f>
        <v>0</v>
      </c>
      <c r="AO228" s="1">
        <f ca="1">IF(Table2[[#This Row],[Field of work]]="IT",1,0)</f>
        <v>0</v>
      </c>
      <c r="AP228" s="1"/>
      <c r="AQ228" s="1"/>
      <c r="AR228" s="1"/>
      <c r="AS228" s="1"/>
      <c r="AT228" s="1"/>
      <c r="AU228" s="1"/>
      <c r="AV228" s="1"/>
      <c r="AW228" s="1">
        <f ca="1">Table2[[#This Row],[Cars value]]/Table2[[#This Row],[Cars]]</f>
        <v>2622.9687147416407</v>
      </c>
      <c r="AX228" s="1"/>
      <c r="AY228" s="1">
        <f ca="1">IF(Table2[[#This Row],[Value of debts of a person]]&gt;$AZ$4,1,0)</f>
        <v>0</v>
      </c>
      <c r="AZ228" s="1"/>
      <c r="BA228" s="1"/>
      <c r="BB228" s="9">
        <f ca="1">O228/Table2[[#This Row],[Value of house]]</f>
        <v>0.51110065108902947</v>
      </c>
      <c r="BC228" s="1">
        <f ca="1">IF(BB228&lt;$BD$4,1,0)</f>
        <v>0</v>
      </c>
      <c r="BD228" s="1"/>
      <c r="BE228" s="10"/>
      <c r="BF228">
        <f ca="1">IF(Table2[[#This Row],[Area]]="yukon",Table2[[#This Row],[Income]],0)</f>
        <v>0</v>
      </c>
    </row>
    <row r="229" spans="2:58" x14ac:dyDescent="0.3">
      <c r="B229">
        <f t="shared" ca="1" si="62"/>
        <v>1</v>
      </c>
      <c r="C229" t="str">
        <f t="shared" ca="1" si="63"/>
        <v>men</v>
      </c>
      <c r="D229">
        <f t="shared" ca="1" si="64"/>
        <v>34</v>
      </c>
      <c r="E229">
        <f t="shared" ca="1" si="65"/>
        <v>2</v>
      </c>
      <c r="F229" t="str">
        <f ca="1">VLOOKUP(E229,$AB$5:$AC$10,2)</f>
        <v>construction</v>
      </c>
      <c r="G229">
        <f t="shared" ca="1" si="66"/>
        <v>6</v>
      </c>
      <c r="H229" t="str">
        <f ca="1">VLOOKUP(G229,$AD$5:$AE$9,2)</f>
        <v>other</v>
      </c>
      <c r="I229">
        <f t="shared" ca="1" si="67"/>
        <v>3</v>
      </c>
      <c r="J229">
        <f t="shared" ca="1" si="61"/>
        <v>1</v>
      </c>
      <c r="K229">
        <f t="shared" ca="1" si="68"/>
        <v>35754</v>
      </c>
      <c r="L229">
        <f t="shared" ca="1" si="69"/>
        <v>1</v>
      </c>
      <c r="M229" t="str">
        <f ca="1">VLOOKUP(L229,$AF$5:$AG$17,2)</f>
        <v>yukon</v>
      </c>
      <c r="N229">
        <f t="shared" ca="1" si="72"/>
        <v>71508</v>
      </c>
      <c r="O229">
        <f t="shared" ca="1" si="70"/>
        <v>60920.390954928997</v>
      </c>
      <c r="P229">
        <f t="shared" ca="1" si="73"/>
        <v>4056.2976037980166</v>
      </c>
      <c r="Q229">
        <f t="shared" ca="1" si="71"/>
        <v>3220</v>
      </c>
      <c r="R229">
        <f t="shared" ca="1" si="74"/>
        <v>9080.280088899015</v>
      </c>
      <c r="S229">
        <f t="shared" ca="1" si="75"/>
        <v>51669.266842951576</v>
      </c>
      <c r="T229">
        <f t="shared" ca="1" si="76"/>
        <v>184097.65779788059</v>
      </c>
      <c r="U229">
        <f t="shared" ca="1" si="77"/>
        <v>73220.671043828013</v>
      </c>
      <c r="V229">
        <f t="shared" ca="1" si="78"/>
        <v>110876.98675405257</v>
      </c>
      <c r="X229" s="7">
        <f ca="1">IF(Table2[[#This Row],[Gender]]="men",1,0)</f>
        <v>1</v>
      </c>
      <c r="Y229" s="1">
        <f ca="1">IF(Table2[[#This Row],[Gender]]="women",1,0)</f>
        <v>0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>
        <f ca="1">IF(Table2[[#This Row],[Field of work]]="teaching",1,0)</f>
        <v>0</v>
      </c>
      <c r="AK229" s="1">
        <f ca="1">IF(Table2[[#This Row],[Field of work]]="health",1,0)</f>
        <v>0</v>
      </c>
      <c r="AL229" s="1">
        <f ca="1">IF(Table2[[#This Row],[Field of work]]="construction",1,0)</f>
        <v>1</v>
      </c>
      <c r="AM229" s="1">
        <f ca="1">IF(Table2[[#This Row],[Field of work]]="general work",1,0)</f>
        <v>0</v>
      </c>
      <c r="AN229" s="1">
        <f ca="1">IF(Table2[[#This Row],[Field of work]]="agriculture",1,0)</f>
        <v>0</v>
      </c>
      <c r="AO229" s="1">
        <f ca="1">IF(Table2[[#This Row],[Field of work]]="IT",1,0)</f>
        <v>0</v>
      </c>
      <c r="AP229" s="1"/>
      <c r="AQ229" s="1"/>
      <c r="AR229" s="1"/>
      <c r="AS229" s="1"/>
      <c r="AT229" s="1"/>
      <c r="AU229" s="1"/>
      <c r="AV229" s="1"/>
      <c r="AW229" s="1">
        <f ca="1">Table2[[#This Row],[Cars value]]/Table2[[#This Row],[Cars]]</f>
        <v>4056.2976037980166</v>
      </c>
      <c r="AX229" s="1"/>
      <c r="AY229" s="1">
        <f ca="1">IF(Table2[[#This Row],[Value of debts of a person]]&gt;$AZ$4,1,0)</f>
        <v>0</v>
      </c>
      <c r="AZ229" s="1"/>
      <c r="BA229" s="1"/>
      <c r="BB229" s="9">
        <f ca="1">O229/Table2[[#This Row],[Value of house]]</f>
        <v>0.85193811818158804</v>
      </c>
      <c r="BC229" s="1">
        <f ca="1">IF(BB229&lt;$BD$4,1,0)</f>
        <v>0</v>
      </c>
      <c r="BD229" s="1"/>
      <c r="BE229" s="10"/>
      <c r="BF229">
        <f ca="1">IF(Table2[[#This Row],[Area]]="yukon",Table2[[#This Row],[Income]],0)</f>
        <v>35754</v>
      </c>
    </row>
    <row r="230" spans="2:58" x14ac:dyDescent="0.3">
      <c r="B230">
        <f t="shared" ca="1" si="62"/>
        <v>2</v>
      </c>
      <c r="C230" t="str">
        <f t="shared" ca="1" si="63"/>
        <v>women</v>
      </c>
      <c r="D230">
        <f t="shared" ca="1" si="64"/>
        <v>43</v>
      </c>
      <c r="E230">
        <f t="shared" ca="1" si="65"/>
        <v>3</v>
      </c>
      <c r="F230" t="str">
        <f ca="1">VLOOKUP(E230,$AB$5:$AC$10,2)</f>
        <v>teaching</v>
      </c>
      <c r="G230">
        <f t="shared" ca="1" si="66"/>
        <v>4</v>
      </c>
      <c r="H230" t="str">
        <f ca="1">VLOOKUP(G230,$AD$5:$AE$9,2)</f>
        <v>technical</v>
      </c>
      <c r="I230">
        <f t="shared" ca="1" si="67"/>
        <v>2</v>
      </c>
      <c r="J230">
        <f t="shared" ca="1" si="61"/>
        <v>2</v>
      </c>
      <c r="K230">
        <f t="shared" ca="1" si="68"/>
        <v>61921</v>
      </c>
      <c r="L230">
        <f t="shared" ca="1" si="69"/>
        <v>4</v>
      </c>
      <c r="M230" t="str">
        <f ca="1">VLOOKUP(L230,$AF$5:$AG$17,2)</f>
        <v>Alberta</v>
      </c>
      <c r="N230">
        <f t="shared" ca="1" si="72"/>
        <v>371526</v>
      </c>
      <c r="O230">
        <f t="shared" ca="1" si="70"/>
        <v>292670.31893402449</v>
      </c>
      <c r="P230">
        <f t="shared" ca="1" si="73"/>
        <v>15102.94475322058</v>
      </c>
      <c r="Q230">
        <f t="shared" ca="1" si="71"/>
        <v>7260</v>
      </c>
      <c r="R230">
        <f t="shared" ca="1" si="74"/>
        <v>44143.493794111848</v>
      </c>
      <c r="S230">
        <f t="shared" ca="1" si="75"/>
        <v>74155.739836493143</v>
      </c>
      <c r="T230">
        <f t="shared" ca="1" si="76"/>
        <v>738352.0587705177</v>
      </c>
      <c r="U230">
        <f t="shared" ca="1" si="77"/>
        <v>344073.81272813631</v>
      </c>
      <c r="V230">
        <f t="shared" ca="1" si="78"/>
        <v>394278.24604238139</v>
      </c>
      <c r="X230" s="7">
        <f ca="1">IF(Table2[[#This Row],[Gender]]="men",1,0)</f>
        <v>0</v>
      </c>
      <c r="Y230" s="1">
        <f ca="1">IF(Table2[[#This Row],[Gender]]="women",1,0)</f>
        <v>1</v>
      </c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>
        <f ca="1">IF(Table2[[#This Row],[Field of work]]="teaching",1,0)</f>
        <v>1</v>
      </c>
      <c r="AK230" s="1">
        <f ca="1">IF(Table2[[#This Row],[Field of work]]="health",1,0)</f>
        <v>0</v>
      </c>
      <c r="AL230" s="1">
        <f ca="1">IF(Table2[[#This Row],[Field of work]]="construction",1,0)</f>
        <v>0</v>
      </c>
      <c r="AM230" s="1">
        <f ca="1">IF(Table2[[#This Row],[Field of work]]="general work",1,0)</f>
        <v>0</v>
      </c>
      <c r="AN230" s="1">
        <f ca="1">IF(Table2[[#This Row],[Field of work]]="agriculture",1,0)</f>
        <v>0</v>
      </c>
      <c r="AO230" s="1">
        <f ca="1">IF(Table2[[#This Row],[Field of work]]="IT",1,0)</f>
        <v>0</v>
      </c>
      <c r="AP230" s="1"/>
      <c r="AQ230" s="1"/>
      <c r="AR230" s="1"/>
      <c r="AS230" s="1"/>
      <c r="AT230" s="1"/>
      <c r="AU230" s="1"/>
      <c r="AV230" s="1"/>
      <c r="AW230" s="1">
        <f ca="1">Table2[[#This Row],[Cars value]]/Table2[[#This Row],[Cars]]</f>
        <v>7551.4723766102898</v>
      </c>
      <c r="AX230" s="1"/>
      <c r="AY230" s="1">
        <f ca="1">IF(Table2[[#This Row],[Value of debts of a person]]&gt;$AZ$4,1,0)</f>
        <v>1</v>
      </c>
      <c r="AZ230" s="1"/>
      <c r="BA230" s="1"/>
      <c r="BB230" s="9">
        <f ca="1">O230/Table2[[#This Row],[Value of house]]</f>
        <v>0.78775191758860619</v>
      </c>
      <c r="BC230" s="1">
        <f ca="1">IF(BB230&lt;$BD$4,1,0)</f>
        <v>0</v>
      </c>
      <c r="BD230" s="1"/>
      <c r="BE230" s="10"/>
      <c r="BF230">
        <f ca="1">IF(Table2[[#This Row],[Area]]="yukon",Table2[[#This Row],[Income]],0)</f>
        <v>0</v>
      </c>
    </row>
    <row r="231" spans="2:58" x14ac:dyDescent="0.3">
      <c r="B231">
        <f t="shared" ca="1" si="62"/>
        <v>1</v>
      </c>
      <c r="C231" t="str">
        <f t="shared" ca="1" si="63"/>
        <v>men</v>
      </c>
      <c r="D231">
        <f t="shared" ca="1" si="64"/>
        <v>43</v>
      </c>
      <c r="E231">
        <f t="shared" ca="1" si="65"/>
        <v>3</v>
      </c>
      <c r="F231" t="str">
        <f ca="1">VLOOKUP(E231,$AB$5:$AC$10,2)</f>
        <v>teaching</v>
      </c>
      <c r="G231">
        <f t="shared" ca="1" si="66"/>
        <v>4</v>
      </c>
      <c r="H231" t="str">
        <f ca="1">VLOOKUP(G231,$AD$5:$AE$9,2)</f>
        <v>technical</v>
      </c>
      <c r="I231">
        <f t="shared" ca="1" si="67"/>
        <v>3</v>
      </c>
      <c r="J231">
        <f t="shared" ca="1" si="61"/>
        <v>1</v>
      </c>
      <c r="K231">
        <f t="shared" ca="1" si="68"/>
        <v>36670</v>
      </c>
      <c r="L231">
        <f t="shared" ca="1" si="69"/>
        <v>12</v>
      </c>
      <c r="M231" t="str">
        <f ca="1">VLOOKUP(L231,$AF$5:$AG$17,2)</f>
        <v>Nova scotia</v>
      </c>
      <c r="N231">
        <f t="shared" ca="1" si="72"/>
        <v>146680</v>
      </c>
      <c r="O231">
        <f t="shared" ca="1" si="70"/>
        <v>96816.46056843111</v>
      </c>
      <c r="P231">
        <f t="shared" ca="1" si="73"/>
        <v>21175.569856320522</v>
      </c>
      <c r="Q231">
        <f t="shared" ca="1" si="71"/>
        <v>5176</v>
      </c>
      <c r="R231">
        <f t="shared" ca="1" si="74"/>
        <v>5434.6496183537356</v>
      </c>
      <c r="S231">
        <f t="shared" ca="1" si="75"/>
        <v>8550.9310941502299</v>
      </c>
      <c r="T231">
        <f t="shared" ca="1" si="76"/>
        <v>252047.39166258136</v>
      </c>
      <c r="U231">
        <f t="shared" ca="1" si="77"/>
        <v>107427.11018678485</v>
      </c>
      <c r="V231">
        <f t="shared" ca="1" si="78"/>
        <v>144620.28147579651</v>
      </c>
      <c r="X231" s="7">
        <f ca="1">IF(Table2[[#This Row],[Gender]]="men",1,0)</f>
        <v>1</v>
      </c>
      <c r="Y231" s="1">
        <f ca="1">IF(Table2[[#This Row],[Gender]]="women",1,0)</f>
        <v>0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>
        <f ca="1">IF(Table2[[#This Row],[Field of work]]="teaching",1,0)</f>
        <v>1</v>
      </c>
      <c r="AK231" s="1">
        <f ca="1">IF(Table2[[#This Row],[Field of work]]="health",1,0)</f>
        <v>0</v>
      </c>
      <c r="AL231" s="1">
        <f ca="1">IF(Table2[[#This Row],[Field of work]]="construction",1,0)</f>
        <v>0</v>
      </c>
      <c r="AM231" s="1">
        <f ca="1">IF(Table2[[#This Row],[Field of work]]="general work",1,0)</f>
        <v>0</v>
      </c>
      <c r="AN231" s="1">
        <f ca="1">IF(Table2[[#This Row],[Field of work]]="agriculture",1,0)</f>
        <v>0</v>
      </c>
      <c r="AO231" s="1">
        <f ca="1">IF(Table2[[#This Row],[Field of work]]="IT",1,0)</f>
        <v>0</v>
      </c>
      <c r="AP231" s="1"/>
      <c r="AQ231" s="1"/>
      <c r="AR231" s="1"/>
      <c r="AS231" s="1"/>
      <c r="AT231" s="1"/>
      <c r="AU231" s="1"/>
      <c r="AV231" s="1"/>
      <c r="AW231" s="1">
        <f ca="1">Table2[[#This Row],[Cars value]]/Table2[[#This Row],[Cars]]</f>
        <v>21175.569856320522</v>
      </c>
      <c r="AX231" s="1"/>
      <c r="AY231" s="1">
        <f ca="1">IF(Table2[[#This Row],[Value of debts of a person]]&gt;$AZ$4,1,0)</f>
        <v>1</v>
      </c>
      <c r="AZ231" s="1"/>
      <c r="BA231" s="1"/>
      <c r="BB231" s="9">
        <f ca="1">O231/Table2[[#This Row],[Value of house]]</f>
        <v>0.66005222640053929</v>
      </c>
      <c r="BC231" s="1">
        <f ca="1">IF(BB231&lt;$BD$4,1,0)</f>
        <v>0</v>
      </c>
      <c r="BD231" s="1"/>
      <c r="BE231" s="10"/>
      <c r="BF231">
        <f ca="1">IF(Table2[[#This Row],[Area]]="yukon",Table2[[#This Row],[Income]],0)</f>
        <v>0</v>
      </c>
    </row>
    <row r="232" spans="2:58" x14ac:dyDescent="0.3">
      <c r="B232">
        <f t="shared" ca="1" si="62"/>
        <v>1</v>
      </c>
      <c r="C232" t="str">
        <f t="shared" ca="1" si="63"/>
        <v>men</v>
      </c>
      <c r="D232">
        <f t="shared" ca="1" si="64"/>
        <v>45</v>
      </c>
      <c r="E232">
        <f t="shared" ca="1" si="65"/>
        <v>4</v>
      </c>
      <c r="F232" t="str">
        <f ca="1">VLOOKUP(E232,$AB$5:$AC$10,2)</f>
        <v>IT</v>
      </c>
      <c r="G232">
        <f t="shared" ca="1" si="66"/>
        <v>2</v>
      </c>
      <c r="H232" t="str">
        <f ca="1">VLOOKUP(G232,$AD$5:$AE$9,2)</f>
        <v>college</v>
      </c>
      <c r="I232">
        <f t="shared" ca="1" si="67"/>
        <v>3</v>
      </c>
      <c r="J232">
        <f t="shared" ca="1" si="61"/>
        <v>2</v>
      </c>
      <c r="K232">
        <f t="shared" ca="1" si="68"/>
        <v>65537</v>
      </c>
      <c r="L232">
        <f t="shared" ca="1" si="69"/>
        <v>12</v>
      </c>
      <c r="M232" t="str">
        <f ca="1">VLOOKUP(L232,$AF$5:$AG$17,2)</f>
        <v>Nova scotia</v>
      </c>
      <c r="N232">
        <f t="shared" ca="1" si="72"/>
        <v>262148</v>
      </c>
      <c r="O232">
        <f t="shared" ca="1" si="70"/>
        <v>138095.10394129975</v>
      </c>
      <c r="P232">
        <f t="shared" ca="1" si="73"/>
        <v>124859.20211169109</v>
      </c>
      <c r="Q232">
        <f t="shared" ca="1" si="71"/>
        <v>51879</v>
      </c>
      <c r="R232">
        <f t="shared" ca="1" si="74"/>
        <v>32532.465242207469</v>
      </c>
      <c r="S232">
        <f t="shared" ca="1" si="75"/>
        <v>37891.379100194237</v>
      </c>
      <c r="T232">
        <f t="shared" ca="1" si="76"/>
        <v>438134.48304149398</v>
      </c>
      <c r="U232">
        <f t="shared" ca="1" si="77"/>
        <v>222506.56918350721</v>
      </c>
      <c r="V232">
        <f t="shared" ca="1" si="78"/>
        <v>215627.91385798677</v>
      </c>
      <c r="X232" s="7">
        <f ca="1">IF(Table2[[#This Row],[Gender]]="men",1,0)</f>
        <v>1</v>
      </c>
      <c r="Y232" s="1">
        <f ca="1">IF(Table2[[#This Row],[Gender]]="women",1,0)</f>
        <v>0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>
        <f ca="1">IF(Table2[[#This Row],[Field of work]]="teaching",1,0)</f>
        <v>0</v>
      </c>
      <c r="AK232" s="1">
        <f ca="1">IF(Table2[[#This Row],[Field of work]]="health",1,0)</f>
        <v>0</v>
      </c>
      <c r="AL232" s="1">
        <f ca="1">IF(Table2[[#This Row],[Field of work]]="construction",1,0)</f>
        <v>0</v>
      </c>
      <c r="AM232" s="1">
        <f ca="1">IF(Table2[[#This Row],[Field of work]]="general work",1,0)</f>
        <v>0</v>
      </c>
      <c r="AN232" s="1">
        <f ca="1">IF(Table2[[#This Row],[Field of work]]="agriculture",1,0)</f>
        <v>0</v>
      </c>
      <c r="AO232" s="1">
        <f ca="1">IF(Table2[[#This Row],[Field of work]]="IT",1,0)</f>
        <v>1</v>
      </c>
      <c r="AP232" s="1"/>
      <c r="AQ232" s="1"/>
      <c r="AR232" s="1"/>
      <c r="AS232" s="1"/>
      <c r="AT232" s="1"/>
      <c r="AU232" s="1"/>
      <c r="AV232" s="1"/>
      <c r="AW232" s="1">
        <f ca="1">Table2[[#This Row],[Cars value]]/Table2[[#This Row],[Cars]]</f>
        <v>62429.601055845545</v>
      </c>
      <c r="AX232" s="1"/>
      <c r="AY232" s="1">
        <f ca="1">IF(Table2[[#This Row],[Value of debts of a person]]&gt;$AZ$4,1,0)</f>
        <v>1</v>
      </c>
      <c r="AZ232" s="1"/>
      <c r="BA232" s="1"/>
      <c r="BB232" s="9">
        <f ca="1">O232/Table2[[#This Row],[Value of house]]</f>
        <v>0.52678297733074353</v>
      </c>
      <c r="BC232" s="1">
        <f ca="1">IF(BB232&lt;$BD$4,1,0)</f>
        <v>0</v>
      </c>
      <c r="BD232" s="1"/>
      <c r="BE232" s="10"/>
      <c r="BF232">
        <f ca="1">IF(Table2[[#This Row],[Area]]="yukon",Table2[[#This Row],[Income]],0)</f>
        <v>0</v>
      </c>
    </row>
    <row r="233" spans="2:58" x14ac:dyDescent="0.3">
      <c r="B233">
        <f t="shared" ca="1" si="62"/>
        <v>2</v>
      </c>
      <c r="C233" t="str">
        <f t="shared" ca="1" si="63"/>
        <v>women</v>
      </c>
      <c r="D233">
        <f t="shared" ca="1" si="64"/>
        <v>38</v>
      </c>
      <c r="E233">
        <f t="shared" ca="1" si="65"/>
        <v>5</v>
      </c>
      <c r="F233" t="str">
        <f ca="1">VLOOKUP(E233,$AB$5:$AC$10,2)</f>
        <v>general work</v>
      </c>
      <c r="G233">
        <f t="shared" ca="1" si="66"/>
        <v>2</v>
      </c>
      <c r="H233" t="str">
        <f ca="1">VLOOKUP(G233,$AD$5:$AE$9,2)</f>
        <v>college</v>
      </c>
      <c r="I233">
        <f t="shared" ca="1" si="67"/>
        <v>4</v>
      </c>
      <c r="J233">
        <f t="shared" ca="1" si="61"/>
        <v>1</v>
      </c>
      <c r="K233">
        <f t="shared" ca="1" si="68"/>
        <v>45864</v>
      </c>
      <c r="L233">
        <f t="shared" ca="1" si="69"/>
        <v>7</v>
      </c>
      <c r="M233" t="str">
        <f ca="1">VLOOKUP(L233,$AF$5:$AG$17,2)</f>
        <v>Manitoba</v>
      </c>
      <c r="N233">
        <f t="shared" ca="1" si="72"/>
        <v>275184</v>
      </c>
      <c r="O233">
        <f t="shared" ca="1" si="70"/>
        <v>165727.53893051876</v>
      </c>
      <c r="P233">
        <f t="shared" ca="1" si="73"/>
        <v>22780.202734491992</v>
      </c>
      <c r="Q233">
        <f t="shared" ca="1" si="71"/>
        <v>15114</v>
      </c>
      <c r="R233">
        <f t="shared" ca="1" si="74"/>
        <v>28443.038666281642</v>
      </c>
      <c r="S233">
        <f t="shared" ca="1" si="75"/>
        <v>68748.415214018372</v>
      </c>
      <c r="T233">
        <f t="shared" ca="1" si="76"/>
        <v>509659.95414453716</v>
      </c>
      <c r="U233">
        <f t="shared" ca="1" si="77"/>
        <v>209284.5775968004</v>
      </c>
      <c r="V233">
        <f t="shared" ca="1" si="78"/>
        <v>300375.37654773676</v>
      </c>
      <c r="X233" s="7">
        <f ca="1">IF(Table2[[#This Row],[Gender]]="men",1,0)</f>
        <v>0</v>
      </c>
      <c r="Y233" s="1">
        <f ca="1">IF(Table2[[#This Row],[Gender]]="women",1,0)</f>
        <v>1</v>
      </c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>
        <f ca="1">IF(Table2[[#This Row],[Field of work]]="teaching",1,0)</f>
        <v>0</v>
      </c>
      <c r="AK233" s="1">
        <f ca="1">IF(Table2[[#This Row],[Field of work]]="health",1,0)</f>
        <v>0</v>
      </c>
      <c r="AL233" s="1">
        <f ca="1">IF(Table2[[#This Row],[Field of work]]="construction",1,0)</f>
        <v>0</v>
      </c>
      <c r="AM233" s="1">
        <f ca="1">IF(Table2[[#This Row],[Field of work]]="general work",1,0)</f>
        <v>1</v>
      </c>
      <c r="AN233" s="1">
        <f ca="1">IF(Table2[[#This Row],[Field of work]]="agriculture",1,0)</f>
        <v>0</v>
      </c>
      <c r="AO233" s="1">
        <f ca="1">IF(Table2[[#This Row],[Field of work]]="IT",1,0)</f>
        <v>0</v>
      </c>
      <c r="AP233" s="1"/>
      <c r="AQ233" s="1"/>
      <c r="AR233" s="1"/>
      <c r="AS233" s="1"/>
      <c r="AT233" s="1"/>
      <c r="AU233" s="1"/>
      <c r="AV233" s="1"/>
      <c r="AW233" s="1">
        <f ca="1">Table2[[#This Row],[Cars value]]/Table2[[#This Row],[Cars]]</f>
        <v>22780.202734491992</v>
      </c>
      <c r="AX233" s="1"/>
      <c r="AY233" s="1">
        <f ca="1">IF(Table2[[#This Row],[Value of debts of a person]]&gt;$AZ$4,1,0)</f>
        <v>1</v>
      </c>
      <c r="AZ233" s="1"/>
      <c r="BA233" s="1"/>
      <c r="BB233" s="9">
        <f ca="1">O233/Table2[[#This Row],[Value of house]]</f>
        <v>0.60224264103479397</v>
      </c>
      <c r="BC233" s="1">
        <f ca="1">IF(BB233&lt;$BD$4,1,0)</f>
        <v>0</v>
      </c>
      <c r="BD233" s="1"/>
      <c r="BE233" s="10"/>
      <c r="BF233">
        <f ca="1">IF(Table2[[#This Row],[Area]]="yukon",Table2[[#This Row],[Income]],0)</f>
        <v>0</v>
      </c>
    </row>
    <row r="234" spans="2:58" x14ac:dyDescent="0.3">
      <c r="B234">
        <f t="shared" ca="1" si="62"/>
        <v>1</v>
      </c>
      <c r="C234" t="str">
        <f t="shared" ca="1" si="63"/>
        <v>men</v>
      </c>
      <c r="D234">
        <f t="shared" ca="1" si="64"/>
        <v>41</v>
      </c>
      <c r="E234">
        <f t="shared" ca="1" si="65"/>
        <v>4</v>
      </c>
      <c r="F234" t="str">
        <f ca="1">VLOOKUP(E234,$AB$5:$AC$10,2)</f>
        <v>IT</v>
      </c>
      <c r="G234">
        <f t="shared" ca="1" si="66"/>
        <v>5</v>
      </c>
      <c r="H234" t="str">
        <f ca="1">VLOOKUP(G234,$AD$5:$AE$9,2)</f>
        <v>other</v>
      </c>
      <c r="I234">
        <f t="shared" ca="1" si="67"/>
        <v>2</v>
      </c>
      <c r="J234">
        <f t="shared" ca="1" si="61"/>
        <v>1</v>
      </c>
      <c r="K234">
        <f t="shared" ca="1" si="68"/>
        <v>82765</v>
      </c>
      <c r="L234">
        <f t="shared" ca="1" si="69"/>
        <v>3</v>
      </c>
      <c r="M234" t="str">
        <f ca="1">VLOOKUP(L234,$AF$5:$AG$17,2)</f>
        <v>Northwest Tef</v>
      </c>
      <c r="N234">
        <f t="shared" ca="1" si="72"/>
        <v>165530</v>
      </c>
      <c r="O234">
        <f t="shared" ca="1" si="70"/>
        <v>89468.03305176484</v>
      </c>
      <c r="P234">
        <f t="shared" ca="1" si="73"/>
        <v>34644.772177930419</v>
      </c>
      <c r="Q234">
        <f t="shared" ca="1" si="71"/>
        <v>5939</v>
      </c>
      <c r="R234">
        <f t="shared" ca="1" si="74"/>
        <v>76513.860874237245</v>
      </c>
      <c r="S234">
        <f t="shared" ca="1" si="75"/>
        <v>47349.054761475149</v>
      </c>
      <c r="T234">
        <f t="shared" ca="1" si="76"/>
        <v>302347.08781323995</v>
      </c>
      <c r="U234">
        <f t="shared" ca="1" si="77"/>
        <v>171920.89392600209</v>
      </c>
      <c r="V234">
        <f t="shared" ca="1" si="78"/>
        <v>130426.19388723787</v>
      </c>
      <c r="X234" s="7">
        <f ca="1">IF(Table2[[#This Row],[Gender]]="men",1,0)</f>
        <v>1</v>
      </c>
      <c r="Y234" s="1">
        <f ca="1">IF(Table2[[#This Row],[Gender]]="women",1,0)</f>
        <v>0</v>
      </c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>
        <f ca="1">IF(Table2[[#This Row],[Field of work]]="teaching",1,0)</f>
        <v>0</v>
      </c>
      <c r="AK234" s="1">
        <f ca="1">IF(Table2[[#This Row],[Field of work]]="health",1,0)</f>
        <v>0</v>
      </c>
      <c r="AL234" s="1">
        <f ca="1">IF(Table2[[#This Row],[Field of work]]="construction",1,0)</f>
        <v>0</v>
      </c>
      <c r="AM234" s="1">
        <f ca="1">IF(Table2[[#This Row],[Field of work]]="general work",1,0)</f>
        <v>0</v>
      </c>
      <c r="AN234" s="1">
        <f ca="1">IF(Table2[[#This Row],[Field of work]]="agriculture",1,0)</f>
        <v>0</v>
      </c>
      <c r="AO234" s="1">
        <f ca="1">IF(Table2[[#This Row],[Field of work]]="IT",1,0)</f>
        <v>1</v>
      </c>
      <c r="AP234" s="1"/>
      <c r="AQ234" s="1"/>
      <c r="AR234" s="1"/>
      <c r="AS234" s="1"/>
      <c r="AT234" s="1"/>
      <c r="AU234" s="1"/>
      <c r="AV234" s="1"/>
      <c r="AW234" s="1">
        <f ca="1">Table2[[#This Row],[Cars value]]/Table2[[#This Row],[Cars]]</f>
        <v>34644.772177930419</v>
      </c>
      <c r="AX234" s="1"/>
      <c r="AY234" s="1">
        <f ca="1">IF(Table2[[#This Row],[Value of debts of a person]]&gt;$AZ$4,1,0)</f>
        <v>1</v>
      </c>
      <c r="AZ234" s="1"/>
      <c r="BA234" s="1"/>
      <c r="BB234" s="9">
        <f ca="1">O234/Table2[[#This Row],[Value of house]]</f>
        <v>0.54049436991339839</v>
      </c>
      <c r="BC234" s="1">
        <f ca="1">IF(BB234&lt;$BD$4,1,0)</f>
        <v>0</v>
      </c>
      <c r="BD234" s="1"/>
      <c r="BE234" s="10"/>
      <c r="BF234">
        <f ca="1">IF(Table2[[#This Row],[Area]]="yukon",Table2[[#This Row],[Income]],0)</f>
        <v>0</v>
      </c>
    </row>
    <row r="235" spans="2:58" x14ac:dyDescent="0.3">
      <c r="B235">
        <f t="shared" ca="1" si="62"/>
        <v>2</v>
      </c>
      <c r="C235" t="str">
        <f t="shared" ca="1" si="63"/>
        <v>women</v>
      </c>
      <c r="D235">
        <f t="shared" ca="1" si="64"/>
        <v>38</v>
      </c>
      <c r="E235">
        <f t="shared" ca="1" si="65"/>
        <v>2</v>
      </c>
      <c r="F235" t="str">
        <f ca="1">VLOOKUP(E235,$AB$5:$AC$10,2)</f>
        <v>construction</v>
      </c>
      <c r="G235">
        <f t="shared" ca="1" si="66"/>
        <v>1</v>
      </c>
      <c r="H235" t="str">
        <f ca="1">VLOOKUP(G235,$AD$5:$AE$9,2)</f>
        <v>High School</v>
      </c>
      <c r="I235">
        <f t="shared" ca="1" si="67"/>
        <v>4</v>
      </c>
      <c r="J235">
        <f t="shared" ca="1" si="61"/>
        <v>2</v>
      </c>
      <c r="K235">
        <f t="shared" ca="1" si="68"/>
        <v>49179</v>
      </c>
      <c r="L235">
        <f t="shared" ca="1" si="69"/>
        <v>8</v>
      </c>
      <c r="M235" t="str">
        <f ca="1">VLOOKUP(L235,$AF$5:$AG$17,2)</f>
        <v>Ontario</v>
      </c>
      <c r="N235">
        <f t="shared" ca="1" si="72"/>
        <v>196716</v>
      </c>
      <c r="O235">
        <f t="shared" ca="1" si="70"/>
        <v>161225.37882068616</v>
      </c>
      <c r="P235">
        <f t="shared" ca="1" si="73"/>
        <v>56280.177306001235</v>
      </c>
      <c r="Q235">
        <f t="shared" ca="1" si="71"/>
        <v>55900</v>
      </c>
      <c r="R235">
        <f t="shared" ca="1" si="74"/>
        <v>11440.7952997796</v>
      </c>
      <c r="S235">
        <f t="shared" ca="1" si="75"/>
        <v>53401.18931332566</v>
      </c>
      <c r="T235">
        <f t="shared" ca="1" si="76"/>
        <v>411342.56813401182</v>
      </c>
      <c r="U235">
        <f t="shared" ca="1" si="77"/>
        <v>228566.17412046576</v>
      </c>
      <c r="V235">
        <f t="shared" ca="1" si="78"/>
        <v>182776.39401354606</v>
      </c>
      <c r="X235" s="7">
        <f ca="1">IF(Table2[[#This Row],[Gender]]="men",1,0)</f>
        <v>0</v>
      </c>
      <c r="Y235" s="1">
        <f ca="1">IF(Table2[[#This Row],[Gender]]="women",1,0)</f>
        <v>1</v>
      </c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>
        <f ca="1">IF(Table2[[#This Row],[Field of work]]="teaching",1,0)</f>
        <v>0</v>
      </c>
      <c r="AK235" s="1">
        <f ca="1">IF(Table2[[#This Row],[Field of work]]="health",1,0)</f>
        <v>0</v>
      </c>
      <c r="AL235" s="1">
        <f ca="1">IF(Table2[[#This Row],[Field of work]]="construction",1,0)</f>
        <v>1</v>
      </c>
      <c r="AM235" s="1">
        <f ca="1">IF(Table2[[#This Row],[Field of work]]="general work",1,0)</f>
        <v>0</v>
      </c>
      <c r="AN235" s="1">
        <f ca="1">IF(Table2[[#This Row],[Field of work]]="agriculture",1,0)</f>
        <v>0</v>
      </c>
      <c r="AO235" s="1">
        <f ca="1">IF(Table2[[#This Row],[Field of work]]="IT",1,0)</f>
        <v>0</v>
      </c>
      <c r="AP235" s="1"/>
      <c r="AQ235" s="1"/>
      <c r="AR235" s="1"/>
      <c r="AS235" s="1"/>
      <c r="AT235" s="1"/>
      <c r="AU235" s="1"/>
      <c r="AV235" s="1"/>
      <c r="AW235" s="1">
        <f ca="1">Table2[[#This Row],[Cars value]]/Table2[[#This Row],[Cars]]</f>
        <v>28140.088653000617</v>
      </c>
      <c r="AX235" s="1"/>
      <c r="AY235" s="1">
        <f ca="1">IF(Table2[[#This Row],[Value of debts of a person]]&gt;$AZ$4,1,0)</f>
        <v>1</v>
      </c>
      <c r="AZ235" s="1"/>
      <c r="BA235" s="1"/>
      <c r="BB235" s="9">
        <f ca="1">O235/Table2[[#This Row],[Value of house]]</f>
        <v>0.81958447111920818</v>
      </c>
      <c r="BC235" s="1">
        <f ca="1">IF(BB235&lt;$BD$4,1,0)</f>
        <v>0</v>
      </c>
      <c r="BD235" s="1"/>
      <c r="BE235" s="10"/>
      <c r="BF235">
        <f ca="1">IF(Table2[[#This Row],[Area]]="yukon",Table2[[#This Row],[Income]],0)</f>
        <v>0</v>
      </c>
    </row>
    <row r="236" spans="2:58" x14ac:dyDescent="0.3">
      <c r="B236">
        <f t="shared" ca="1" si="62"/>
        <v>1</v>
      </c>
      <c r="C236" t="str">
        <f t="shared" ca="1" si="63"/>
        <v>men</v>
      </c>
      <c r="D236">
        <f t="shared" ca="1" si="64"/>
        <v>43</v>
      </c>
      <c r="E236">
        <f t="shared" ca="1" si="65"/>
        <v>3</v>
      </c>
      <c r="F236" t="str">
        <f ca="1">VLOOKUP(E236,$AB$5:$AC$10,2)</f>
        <v>teaching</v>
      </c>
      <c r="G236">
        <f t="shared" ca="1" si="66"/>
        <v>2</v>
      </c>
      <c r="H236" t="str">
        <f ca="1">VLOOKUP(G236,$AD$5:$AE$9,2)</f>
        <v>college</v>
      </c>
      <c r="I236">
        <f t="shared" ca="1" si="67"/>
        <v>4</v>
      </c>
      <c r="J236">
        <f t="shared" ca="1" si="61"/>
        <v>2</v>
      </c>
      <c r="K236">
        <f t="shared" ca="1" si="68"/>
        <v>34812</v>
      </c>
      <c r="L236">
        <f t="shared" ca="1" si="69"/>
        <v>11</v>
      </c>
      <c r="M236" t="str">
        <f ca="1">VLOOKUP(L236,$AF$5:$AG$17,2)</f>
        <v>New truncwick</v>
      </c>
      <c r="N236">
        <f t="shared" ca="1" si="72"/>
        <v>139248</v>
      </c>
      <c r="O236">
        <f t="shared" ca="1" si="70"/>
        <v>111069.94275541668</v>
      </c>
      <c r="P236">
        <f t="shared" ca="1" si="73"/>
        <v>48661.933348454208</v>
      </c>
      <c r="Q236">
        <f t="shared" ca="1" si="71"/>
        <v>41493</v>
      </c>
      <c r="R236">
        <f t="shared" ca="1" si="74"/>
        <v>21853.658054274398</v>
      </c>
      <c r="S236">
        <f t="shared" ca="1" si="75"/>
        <v>23936.624313416087</v>
      </c>
      <c r="T236">
        <f t="shared" ca="1" si="76"/>
        <v>274254.56706883275</v>
      </c>
      <c r="U236">
        <f t="shared" ca="1" si="77"/>
        <v>174416.60080969107</v>
      </c>
      <c r="V236">
        <f t="shared" ca="1" si="78"/>
        <v>99837.966259141685</v>
      </c>
      <c r="X236" s="7">
        <f ca="1">IF(Table2[[#This Row],[Gender]]="men",1,0)</f>
        <v>1</v>
      </c>
      <c r="Y236" s="1">
        <f ca="1">IF(Table2[[#This Row],[Gender]]="women",1,0)</f>
        <v>0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>
        <f ca="1">IF(Table2[[#This Row],[Field of work]]="teaching",1,0)</f>
        <v>1</v>
      </c>
      <c r="AK236" s="1">
        <f ca="1">IF(Table2[[#This Row],[Field of work]]="health",1,0)</f>
        <v>0</v>
      </c>
      <c r="AL236" s="1">
        <f ca="1">IF(Table2[[#This Row],[Field of work]]="construction",1,0)</f>
        <v>0</v>
      </c>
      <c r="AM236" s="1">
        <f ca="1">IF(Table2[[#This Row],[Field of work]]="general work",1,0)</f>
        <v>0</v>
      </c>
      <c r="AN236" s="1">
        <f ca="1">IF(Table2[[#This Row],[Field of work]]="agriculture",1,0)</f>
        <v>0</v>
      </c>
      <c r="AO236" s="1">
        <f ca="1">IF(Table2[[#This Row],[Field of work]]="IT",1,0)</f>
        <v>0</v>
      </c>
      <c r="AP236" s="1"/>
      <c r="AQ236" s="1"/>
      <c r="AR236" s="1"/>
      <c r="AS236" s="1"/>
      <c r="AT236" s="1"/>
      <c r="AU236" s="1"/>
      <c r="AV236" s="1"/>
      <c r="AW236" s="1">
        <f ca="1">Table2[[#This Row],[Cars value]]/Table2[[#This Row],[Cars]]</f>
        <v>24330.966674227104</v>
      </c>
      <c r="AX236" s="1"/>
      <c r="AY236" s="1">
        <f ca="1">IF(Table2[[#This Row],[Value of debts of a person]]&gt;$AZ$4,1,0)</f>
        <v>1</v>
      </c>
      <c r="AZ236" s="1"/>
      <c r="BA236" s="1"/>
      <c r="BB236" s="9">
        <f ca="1">O236/Table2[[#This Row],[Value of house]]</f>
        <v>0.79764120673486638</v>
      </c>
      <c r="BC236" s="1">
        <f ca="1">IF(BB236&lt;$BD$4,1,0)</f>
        <v>0</v>
      </c>
      <c r="BD236" s="1"/>
      <c r="BE236" s="10"/>
      <c r="BF236">
        <f ca="1">IF(Table2[[#This Row],[Area]]="yukon",Table2[[#This Row],[Income]],0)</f>
        <v>0</v>
      </c>
    </row>
    <row r="237" spans="2:58" x14ac:dyDescent="0.3">
      <c r="B237">
        <f t="shared" ca="1" si="62"/>
        <v>1</v>
      </c>
      <c r="C237" t="str">
        <f t="shared" ca="1" si="63"/>
        <v>men</v>
      </c>
      <c r="D237">
        <f t="shared" ca="1" si="64"/>
        <v>31</v>
      </c>
      <c r="E237">
        <f t="shared" ca="1" si="65"/>
        <v>3</v>
      </c>
      <c r="F237" t="str">
        <f ca="1">VLOOKUP(E237,$AB$5:$AC$10,2)</f>
        <v>teaching</v>
      </c>
      <c r="G237">
        <f t="shared" ca="1" si="66"/>
        <v>5</v>
      </c>
      <c r="H237" t="str">
        <f ca="1">VLOOKUP(G237,$AD$5:$AE$9,2)</f>
        <v>other</v>
      </c>
      <c r="I237">
        <f t="shared" ca="1" si="67"/>
        <v>0</v>
      </c>
      <c r="J237">
        <f t="shared" ca="1" si="61"/>
        <v>1</v>
      </c>
      <c r="K237">
        <f t="shared" ca="1" si="68"/>
        <v>32600</v>
      </c>
      <c r="L237">
        <f t="shared" ca="1" si="69"/>
        <v>1</v>
      </c>
      <c r="M237" t="str">
        <f ca="1">VLOOKUP(L237,$AF$5:$AG$17,2)</f>
        <v>yukon</v>
      </c>
      <c r="N237">
        <f t="shared" ca="1" si="72"/>
        <v>130400</v>
      </c>
      <c r="O237">
        <f t="shared" ca="1" si="70"/>
        <v>21724.699908577171</v>
      </c>
      <c r="P237">
        <f t="shared" ca="1" si="73"/>
        <v>11032.613404931317</v>
      </c>
      <c r="Q237">
        <f t="shared" ca="1" si="71"/>
        <v>2655</v>
      </c>
      <c r="R237">
        <f t="shared" ca="1" si="74"/>
        <v>16681.36188109919</v>
      </c>
      <c r="S237">
        <f t="shared" ca="1" si="75"/>
        <v>34183.26987173318</v>
      </c>
      <c r="T237">
        <f t="shared" ca="1" si="76"/>
        <v>186307.96978031035</v>
      </c>
      <c r="U237">
        <f t="shared" ca="1" si="77"/>
        <v>41061.061789676358</v>
      </c>
      <c r="V237">
        <f t="shared" ca="1" si="78"/>
        <v>145246.90799063398</v>
      </c>
      <c r="X237" s="7">
        <f ca="1">IF(Table2[[#This Row],[Gender]]="men",1,0)</f>
        <v>1</v>
      </c>
      <c r="Y237" s="1">
        <f ca="1">IF(Table2[[#This Row],[Gender]]="women",1,0)</f>
        <v>0</v>
      </c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>
        <f ca="1">IF(Table2[[#This Row],[Field of work]]="teaching",1,0)</f>
        <v>1</v>
      </c>
      <c r="AK237" s="1">
        <f ca="1">IF(Table2[[#This Row],[Field of work]]="health",1,0)</f>
        <v>0</v>
      </c>
      <c r="AL237" s="1">
        <f ca="1">IF(Table2[[#This Row],[Field of work]]="construction",1,0)</f>
        <v>0</v>
      </c>
      <c r="AM237" s="1">
        <f ca="1">IF(Table2[[#This Row],[Field of work]]="general work",1,0)</f>
        <v>0</v>
      </c>
      <c r="AN237" s="1">
        <f ca="1">IF(Table2[[#This Row],[Field of work]]="agriculture",1,0)</f>
        <v>0</v>
      </c>
      <c r="AO237" s="1">
        <f ca="1">IF(Table2[[#This Row],[Field of work]]="IT",1,0)</f>
        <v>0</v>
      </c>
      <c r="AP237" s="1"/>
      <c r="AQ237" s="1"/>
      <c r="AR237" s="1"/>
      <c r="AS237" s="1"/>
      <c r="AT237" s="1"/>
      <c r="AU237" s="1"/>
      <c r="AV237" s="1"/>
      <c r="AW237" s="1">
        <f ca="1">Table2[[#This Row],[Cars value]]/Table2[[#This Row],[Cars]]</f>
        <v>11032.613404931317</v>
      </c>
      <c r="AX237" s="1"/>
      <c r="AY237" s="1">
        <f ca="1">IF(Table2[[#This Row],[Value of debts of a person]]&gt;$AZ$4,1,0)</f>
        <v>0</v>
      </c>
      <c r="AZ237" s="1"/>
      <c r="BA237" s="1"/>
      <c r="BB237" s="9">
        <f ca="1">O237/Table2[[#This Row],[Value of house]]</f>
        <v>0.16660045942160406</v>
      </c>
      <c r="BC237" s="1">
        <f ca="1">IF(BB237&lt;$BD$4,1,0)</f>
        <v>1</v>
      </c>
      <c r="BD237" s="1"/>
      <c r="BE237" s="10"/>
      <c r="BF237">
        <f ca="1">IF(Table2[[#This Row],[Area]]="yukon",Table2[[#This Row],[Income]],0)</f>
        <v>32600</v>
      </c>
    </row>
    <row r="238" spans="2:58" x14ac:dyDescent="0.3">
      <c r="B238">
        <f t="shared" ca="1" si="62"/>
        <v>1</v>
      </c>
      <c r="C238" t="str">
        <f t="shared" ca="1" si="63"/>
        <v>men</v>
      </c>
      <c r="D238">
        <f t="shared" ca="1" si="64"/>
        <v>34</v>
      </c>
      <c r="E238">
        <f t="shared" ca="1" si="65"/>
        <v>6</v>
      </c>
      <c r="F238" t="str">
        <f ca="1">VLOOKUP(E238,$AB$5:$AC$10,2)</f>
        <v>agriculture</v>
      </c>
      <c r="G238">
        <f t="shared" ca="1" si="66"/>
        <v>6</v>
      </c>
      <c r="H238" t="str">
        <f ca="1">VLOOKUP(G238,$AD$5:$AE$9,2)</f>
        <v>other</v>
      </c>
      <c r="I238">
        <f t="shared" ca="1" si="67"/>
        <v>2</v>
      </c>
      <c r="J238">
        <f t="shared" ca="1" si="61"/>
        <v>1</v>
      </c>
      <c r="K238">
        <f t="shared" ca="1" si="68"/>
        <v>87561</v>
      </c>
      <c r="L238">
        <f t="shared" ca="1" si="69"/>
        <v>2</v>
      </c>
      <c r="M238" t="str">
        <f ca="1">VLOOKUP(L238,$AF$5:$AG$17,2)</f>
        <v>BC</v>
      </c>
      <c r="N238">
        <f t="shared" ca="1" si="72"/>
        <v>437805</v>
      </c>
      <c r="O238">
        <f t="shared" ca="1" si="70"/>
        <v>369140.91873392876</v>
      </c>
      <c r="P238">
        <f t="shared" ca="1" si="73"/>
        <v>77099.691069235589</v>
      </c>
      <c r="Q238">
        <f t="shared" ca="1" si="71"/>
        <v>14409</v>
      </c>
      <c r="R238">
        <f t="shared" ca="1" si="74"/>
        <v>49502.189446083677</v>
      </c>
      <c r="S238">
        <f t="shared" ca="1" si="75"/>
        <v>109156.73935194593</v>
      </c>
      <c r="T238">
        <f t="shared" ca="1" si="76"/>
        <v>916102.65808587475</v>
      </c>
      <c r="U238">
        <f t="shared" ca="1" si="77"/>
        <v>433052.10818001244</v>
      </c>
      <c r="V238">
        <f t="shared" ca="1" si="78"/>
        <v>483050.54990586231</v>
      </c>
      <c r="X238" s="7">
        <f ca="1">IF(Table2[[#This Row],[Gender]]="men",1,0)</f>
        <v>1</v>
      </c>
      <c r="Y238" s="1">
        <f ca="1">IF(Table2[[#This Row],[Gender]]="women",1,0)</f>
        <v>0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>
        <f ca="1">IF(Table2[[#This Row],[Field of work]]="teaching",1,0)</f>
        <v>0</v>
      </c>
      <c r="AK238" s="1">
        <f ca="1">IF(Table2[[#This Row],[Field of work]]="health",1,0)</f>
        <v>0</v>
      </c>
      <c r="AL238" s="1">
        <f ca="1">IF(Table2[[#This Row],[Field of work]]="construction",1,0)</f>
        <v>0</v>
      </c>
      <c r="AM238" s="1">
        <f ca="1">IF(Table2[[#This Row],[Field of work]]="general work",1,0)</f>
        <v>0</v>
      </c>
      <c r="AN238" s="1">
        <f ca="1">IF(Table2[[#This Row],[Field of work]]="agriculture",1,0)</f>
        <v>1</v>
      </c>
      <c r="AO238" s="1">
        <f ca="1">IF(Table2[[#This Row],[Field of work]]="IT",1,0)</f>
        <v>0</v>
      </c>
      <c r="AP238" s="1"/>
      <c r="AQ238" s="1"/>
      <c r="AR238" s="1"/>
      <c r="AS238" s="1"/>
      <c r="AT238" s="1"/>
      <c r="AU238" s="1"/>
      <c r="AV238" s="1"/>
      <c r="AW238" s="1">
        <f ca="1">Table2[[#This Row],[Cars value]]/Table2[[#This Row],[Cars]]</f>
        <v>77099.691069235589</v>
      </c>
      <c r="AX238" s="1"/>
      <c r="AY238" s="1">
        <f ca="1">IF(Table2[[#This Row],[Value of debts of a person]]&gt;$AZ$4,1,0)</f>
        <v>1</v>
      </c>
      <c r="AZ238" s="1"/>
      <c r="BA238" s="1"/>
      <c r="BB238" s="9">
        <f ca="1">O238/Table2[[#This Row],[Value of house]]</f>
        <v>0.84316286642210292</v>
      </c>
      <c r="BC238" s="1">
        <f ca="1">IF(BB238&lt;$BD$4,1,0)</f>
        <v>0</v>
      </c>
      <c r="BD238" s="1"/>
      <c r="BE238" s="10"/>
      <c r="BF238">
        <f ca="1">IF(Table2[[#This Row],[Area]]="yukon",Table2[[#This Row],[Income]],0)</f>
        <v>0</v>
      </c>
    </row>
    <row r="239" spans="2:58" x14ac:dyDescent="0.3">
      <c r="B239">
        <f t="shared" ca="1" si="62"/>
        <v>1</v>
      </c>
      <c r="C239" t="str">
        <f t="shared" ca="1" si="63"/>
        <v>men</v>
      </c>
      <c r="D239">
        <f t="shared" ca="1" si="64"/>
        <v>33</v>
      </c>
      <c r="E239">
        <f t="shared" ca="1" si="65"/>
        <v>6</v>
      </c>
      <c r="F239" t="str">
        <f ca="1">VLOOKUP(E239,$AB$5:$AC$10,2)</f>
        <v>agriculture</v>
      </c>
      <c r="G239">
        <f t="shared" ca="1" si="66"/>
        <v>3</v>
      </c>
      <c r="H239" t="str">
        <f ca="1">VLOOKUP(G239,$AD$5:$AE$9,2)</f>
        <v>university</v>
      </c>
      <c r="I239">
        <f t="shared" ca="1" si="67"/>
        <v>2</v>
      </c>
      <c r="J239">
        <f t="shared" ca="1" si="61"/>
        <v>1</v>
      </c>
      <c r="K239">
        <f t="shared" ca="1" si="68"/>
        <v>76448</v>
      </c>
      <c r="L239">
        <f t="shared" ca="1" si="69"/>
        <v>11</v>
      </c>
      <c r="M239" t="str">
        <f ca="1">VLOOKUP(L239,$AF$5:$AG$17,2)</f>
        <v>New truncwick</v>
      </c>
      <c r="N239">
        <f t="shared" ca="1" si="72"/>
        <v>382240</v>
      </c>
      <c r="O239">
        <f t="shared" ca="1" si="70"/>
        <v>132065.84156497451</v>
      </c>
      <c r="P239">
        <f t="shared" ca="1" si="73"/>
        <v>27279.544871106475</v>
      </c>
      <c r="Q239">
        <f t="shared" ca="1" si="71"/>
        <v>12697</v>
      </c>
      <c r="R239">
        <f t="shared" ca="1" si="74"/>
        <v>12268.556853857555</v>
      </c>
      <c r="S239">
        <f t="shared" ca="1" si="75"/>
        <v>27588.967038195457</v>
      </c>
      <c r="T239">
        <f t="shared" ca="1" si="76"/>
        <v>541894.80860316998</v>
      </c>
      <c r="U239">
        <f t="shared" ca="1" si="77"/>
        <v>157031.39841883208</v>
      </c>
      <c r="V239">
        <f t="shared" ca="1" si="78"/>
        <v>384863.41018433787</v>
      </c>
      <c r="X239" s="7">
        <f ca="1">IF(Table2[[#This Row],[Gender]]="men",1,0)</f>
        <v>1</v>
      </c>
      <c r="Y239" s="1">
        <f ca="1">IF(Table2[[#This Row],[Gender]]="women",1,0)</f>
        <v>0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>
        <f ca="1">IF(Table2[[#This Row],[Field of work]]="teaching",1,0)</f>
        <v>0</v>
      </c>
      <c r="AK239" s="1">
        <f ca="1">IF(Table2[[#This Row],[Field of work]]="health",1,0)</f>
        <v>0</v>
      </c>
      <c r="AL239" s="1">
        <f ca="1">IF(Table2[[#This Row],[Field of work]]="construction",1,0)</f>
        <v>0</v>
      </c>
      <c r="AM239" s="1">
        <f ca="1">IF(Table2[[#This Row],[Field of work]]="general work",1,0)</f>
        <v>0</v>
      </c>
      <c r="AN239" s="1">
        <f ca="1">IF(Table2[[#This Row],[Field of work]]="agriculture",1,0)</f>
        <v>1</v>
      </c>
      <c r="AO239" s="1">
        <f ca="1">IF(Table2[[#This Row],[Field of work]]="IT",1,0)</f>
        <v>0</v>
      </c>
      <c r="AP239" s="1"/>
      <c r="AQ239" s="1"/>
      <c r="AR239" s="1"/>
      <c r="AS239" s="1"/>
      <c r="AT239" s="1"/>
      <c r="AU239" s="1"/>
      <c r="AV239" s="1"/>
      <c r="AW239" s="1">
        <f ca="1">Table2[[#This Row],[Cars value]]/Table2[[#This Row],[Cars]]</f>
        <v>27279.544871106475</v>
      </c>
      <c r="AX239" s="1"/>
      <c r="AY239" s="1">
        <f ca="1">IF(Table2[[#This Row],[Value of debts of a person]]&gt;$AZ$4,1,0)</f>
        <v>1</v>
      </c>
      <c r="AZ239" s="1"/>
      <c r="BA239" s="1"/>
      <c r="BB239" s="9">
        <f ca="1">O239/Table2[[#This Row],[Value of house]]</f>
        <v>0.34550502711640463</v>
      </c>
      <c r="BC239" s="1">
        <f ca="1">IF(BB239&lt;$BD$4,1,0)</f>
        <v>0</v>
      </c>
      <c r="BD239" s="1"/>
      <c r="BE239" s="10"/>
      <c r="BF239">
        <f ca="1">IF(Table2[[#This Row],[Area]]="yukon",Table2[[#This Row],[Income]],0)</f>
        <v>0</v>
      </c>
    </row>
    <row r="240" spans="2:58" x14ac:dyDescent="0.3">
      <c r="B240">
        <f t="shared" ca="1" si="62"/>
        <v>2</v>
      </c>
      <c r="C240" t="str">
        <f t="shared" ca="1" si="63"/>
        <v>women</v>
      </c>
      <c r="D240">
        <f t="shared" ca="1" si="64"/>
        <v>41</v>
      </c>
      <c r="E240">
        <f t="shared" ca="1" si="65"/>
        <v>1</v>
      </c>
      <c r="F240" t="str">
        <f ca="1">VLOOKUP(E240,$AB$5:$AC$10,2)</f>
        <v>health</v>
      </c>
      <c r="G240">
        <f t="shared" ca="1" si="66"/>
        <v>1</v>
      </c>
      <c r="H240" t="str">
        <f ca="1">VLOOKUP(G240,$AD$5:$AE$9,2)</f>
        <v>High School</v>
      </c>
      <c r="I240">
        <f t="shared" ca="1" si="67"/>
        <v>0</v>
      </c>
      <c r="J240">
        <f t="shared" ca="1" si="61"/>
        <v>2</v>
      </c>
      <c r="K240">
        <f t="shared" ca="1" si="68"/>
        <v>87816</v>
      </c>
      <c r="L240">
        <f t="shared" ca="1" si="69"/>
        <v>12</v>
      </c>
      <c r="M240" t="str">
        <f ca="1">VLOOKUP(L240,$AF$5:$AG$17,2)</f>
        <v>Nova scotia</v>
      </c>
      <c r="N240">
        <f t="shared" ca="1" si="72"/>
        <v>351264</v>
      </c>
      <c r="O240">
        <f t="shared" ca="1" si="70"/>
        <v>343633.49839609582</v>
      </c>
      <c r="P240">
        <f t="shared" ca="1" si="73"/>
        <v>67450.036995554023</v>
      </c>
      <c r="Q240">
        <f t="shared" ca="1" si="71"/>
        <v>1229</v>
      </c>
      <c r="R240">
        <f t="shared" ca="1" si="74"/>
        <v>24350.414279383887</v>
      </c>
      <c r="S240">
        <f t="shared" ca="1" si="75"/>
        <v>46356.92907460728</v>
      </c>
      <c r="T240">
        <f t="shared" ca="1" si="76"/>
        <v>741254.42747070314</v>
      </c>
      <c r="U240">
        <f t="shared" ca="1" si="77"/>
        <v>369212.91267547972</v>
      </c>
      <c r="V240">
        <f t="shared" ca="1" si="78"/>
        <v>372041.51479522343</v>
      </c>
      <c r="X240" s="7">
        <f ca="1">IF(Table2[[#This Row],[Gender]]="men",1,0)</f>
        <v>0</v>
      </c>
      <c r="Y240" s="1">
        <f ca="1">IF(Table2[[#This Row],[Gender]]="women",1,0)</f>
        <v>1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>
        <f ca="1">IF(Table2[[#This Row],[Field of work]]="teaching",1,0)</f>
        <v>0</v>
      </c>
      <c r="AK240" s="1">
        <f ca="1">IF(Table2[[#This Row],[Field of work]]="health",1,0)</f>
        <v>1</v>
      </c>
      <c r="AL240" s="1">
        <f ca="1">IF(Table2[[#This Row],[Field of work]]="construction",1,0)</f>
        <v>0</v>
      </c>
      <c r="AM240" s="1">
        <f ca="1">IF(Table2[[#This Row],[Field of work]]="general work",1,0)</f>
        <v>0</v>
      </c>
      <c r="AN240" s="1">
        <f ca="1">IF(Table2[[#This Row],[Field of work]]="agriculture",1,0)</f>
        <v>0</v>
      </c>
      <c r="AO240" s="1">
        <f ca="1">IF(Table2[[#This Row],[Field of work]]="IT",1,0)</f>
        <v>0</v>
      </c>
      <c r="AP240" s="1"/>
      <c r="AQ240" s="1"/>
      <c r="AR240" s="1"/>
      <c r="AS240" s="1"/>
      <c r="AT240" s="1"/>
      <c r="AU240" s="1"/>
      <c r="AV240" s="1"/>
      <c r="AW240" s="1">
        <f ca="1">Table2[[#This Row],[Cars value]]/Table2[[#This Row],[Cars]]</f>
        <v>33725.018497777011</v>
      </c>
      <c r="AX240" s="1"/>
      <c r="AY240" s="1">
        <f ca="1">IF(Table2[[#This Row],[Value of debts of a person]]&gt;$AZ$4,1,0)</f>
        <v>1</v>
      </c>
      <c r="AZ240" s="1"/>
      <c r="BA240" s="1"/>
      <c r="BB240" s="9">
        <f ca="1">O240/Table2[[#This Row],[Value of house]]</f>
        <v>0.97827701784440146</v>
      </c>
      <c r="BC240" s="1">
        <f ca="1">IF(BB240&lt;$BD$4,1,0)</f>
        <v>0</v>
      </c>
      <c r="BD240" s="1"/>
      <c r="BE240" s="10"/>
      <c r="BF240">
        <f ca="1">IF(Table2[[#This Row],[Area]]="yukon",Table2[[#This Row],[Income]],0)</f>
        <v>0</v>
      </c>
    </row>
    <row r="241" spans="2:58" x14ac:dyDescent="0.3">
      <c r="B241">
        <f t="shared" ca="1" si="62"/>
        <v>2</v>
      </c>
      <c r="C241" t="str">
        <f t="shared" ca="1" si="63"/>
        <v>women</v>
      </c>
      <c r="D241">
        <f t="shared" ca="1" si="64"/>
        <v>29</v>
      </c>
      <c r="E241">
        <f t="shared" ca="1" si="65"/>
        <v>4</v>
      </c>
      <c r="F241" t="str">
        <f ca="1">VLOOKUP(E241,$AB$5:$AC$10,2)</f>
        <v>IT</v>
      </c>
      <c r="G241">
        <f t="shared" ca="1" si="66"/>
        <v>6</v>
      </c>
      <c r="H241" t="str">
        <f ca="1">VLOOKUP(G241,$AD$5:$AE$9,2)</f>
        <v>other</v>
      </c>
      <c r="I241">
        <f t="shared" ca="1" si="67"/>
        <v>0</v>
      </c>
      <c r="J241">
        <f t="shared" ca="1" si="61"/>
        <v>2</v>
      </c>
      <c r="K241">
        <f t="shared" ca="1" si="68"/>
        <v>28048</v>
      </c>
      <c r="L241">
        <f t="shared" ca="1" si="69"/>
        <v>4</v>
      </c>
      <c r="M241" t="str">
        <f ca="1">VLOOKUP(L241,$AF$5:$AG$17,2)</f>
        <v>Alberta</v>
      </c>
      <c r="N241">
        <f t="shared" ca="1" si="72"/>
        <v>112192</v>
      </c>
      <c r="O241">
        <f t="shared" ca="1" si="70"/>
        <v>18040.71834770637</v>
      </c>
      <c r="P241">
        <f t="shared" ca="1" si="73"/>
        <v>36173.603502534163</v>
      </c>
      <c r="Q241">
        <f t="shared" ca="1" si="71"/>
        <v>15234</v>
      </c>
      <c r="R241">
        <f t="shared" ca="1" si="74"/>
        <v>23331.756380427963</v>
      </c>
      <c r="S241">
        <f t="shared" ca="1" si="75"/>
        <v>4485.9444231156212</v>
      </c>
      <c r="T241">
        <f t="shared" ca="1" si="76"/>
        <v>134718.66277082197</v>
      </c>
      <c r="U241">
        <f t="shared" ca="1" si="77"/>
        <v>56606.47472813433</v>
      </c>
      <c r="V241">
        <f t="shared" ca="1" si="78"/>
        <v>78112.188042687645</v>
      </c>
      <c r="X241" s="7">
        <f ca="1">IF(Table2[[#This Row],[Gender]]="men",1,0)</f>
        <v>0</v>
      </c>
      <c r="Y241" s="1">
        <f ca="1">IF(Table2[[#This Row],[Gender]]="women",1,0)</f>
        <v>1</v>
      </c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>
        <f ca="1">IF(Table2[[#This Row],[Field of work]]="teaching",1,0)</f>
        <v>0</v>
      </c>
      <c r="AK241" s="1">
        <f ca="1">IF(Table2[[#This Row],[Field of work]]="health",1,0)</f>
        <v>0</v>
      </c>
      <c r="AL241" s="1">
        <f ca="1">IF(Table2[[#This Row],[Field of work]]="construction",1,0)</f>
        <v>0</v>
      </c>
      <c r="AM241" s="1">
        <f ca="1">IF(Table2[[#This Row],[Field of work]]="general work",1,0)</f>
        <v>0</v>
      </c>
      <c r="AN241" s="1">
        <f ca="1">IF(Table2[[#This Row],[Field of work]]="agriculture",1,0)</f>
        <v>0</v>
      </c>
      <c r="AO241" s="1">
        <f ca="1">IF(Table2[[#This Row],[Field of work]]="IT",1,0)</f>
        <v>1</v>
      </c>
      <c r="AP241" s="1"/>
      <c r="AQ241" s="1"/>
      <c r="AR241" s="1"/>
      <c r="AS241" s="1"/>
      <c r="AT241" s="1"/>
      <c r="AU241" s="1"/>
      <c r="AV241" s="1"/>
      <c r="AW241" s="1">
        <f ca="1">Table2[[#This Row],[Cars value]]/Table2[[#This Row],[Cars]]</f>
        <v>18086.801751267081</v>
      </c>
      <c r="AX241" s="1"/>
      <c r="AY241" s="1">
        <f ca="1">IF(Table2[[#This Row],[Value of debts of a person]]&gt;$AZ$4,1,0)</f>
        <v>0</v>
      </c>
      <c r="AZ241" s="1"/>
      <c r="BA241" s="1"/>
      <c r="BB241" s="9">
        <f ca="1">O241/Table2[[#This Row],[Value of house]]</f>
        <v>0.16080218150765091</v>
      </c>
      <c r="BC241" s="1">
        <f ca="1">IF(BB241&lt;$BD$4,1,0)</f>
        <v>1</v>
      </c>
      <c r="BD241" s="1"/>
      <c r="BE241" s="10"/>
      <c r="BF241">
        <f ca="1">IF(Table2[[#This Row],[Area]]="yukon",Table2[[#This Row],[Income]],0)</f>
        <v>0</v>
      </c>
    </row>
    <row r="242" spans="2:58" x14ac:dyDescent="0.3">
      <c r="B242">
        <f t="shared" ca="1" si="62"/>
        <v>2</v>
      </c>
      <c r="C242" t="str">
        <f t="shared" ca="1" si="63"/>
        <v>women</v>
      </c>
      <c r="D242">
        <f t="shared" ca="1" si="64"/>
        <v>25</v>
      </c>
      <c r="E242">
        <f t="shared" ca="1" si="65"/>
        <v>2</v>
      </c>
      <c r="F242" t="str">
        <f ca="1">VLOOKUP(E242,$AB$5:$AC$10,2)</f>
        <v>construction</v>
      </c>
      <c r="G242">
        <f t="shared" ca="1" si="66"/>
        <v>1</v>
      </c>
      <c r="H242" t="str">
        <f ca="1">VLOOKUP(G242,$AD$5:$AE$9,2)</f>
        <v>High School</v>
      </c>
      <c r="I242">
        <f t="shared" ca="1" si="67"/>
        <v>0</v>
      </c>
      <c r="J242">
        <f t="shared" ca="1" si="61"/>
        <v>2</v>
      </c>
      <c r="K242">
        <f t="shared" ca="1" si="68"/>
        <v>34334</v>
      </c>
      <c r="L242">
        <f t="shared" ca="1" si="69"/>
        <v>2</v>
      </c>
      <c r="M242" t="str">
        <f ca="1">VLOOKUP(L242,$AF$5:$AG$17,2)</f>
        <v>BC</v>
      </c>
      <c r="N242">
        <f t="shared" ca="1" si="72"/>
        <v>34334</v>
      </c>
      <c r="O242">
        <f t="shared" ca="1" si="70"/>
        <v>32247.965991638615</v>
      </c>
      <c r="P242">
        <f t="shared" ca="1" si="73"/>
        <v>5342.570460669247</v>
      </c>
      <c r="Q242">
        <f t="shared" ca="1" si="71"/>
        <v>4103</v>
      </c>
      <c r="R242">
        <f t="shared" ca="1" si="74"/>
        <v>2246.6512699366026</v>
      </c>
      <c r="S242">
        <f t="shared" ca="1" si="75"/>
        <v>23692.898961782008</v>
      </c>
      <c r="T242">
        <f t="shared" ca="1" si="76"/>
        <v>90274.86495342062</v>
      </c>
      <c r="U242">
        <f t="shared" ca="1" si="77"/>
        <v>38597.617261575215</v>
      </c>
      <c r="V242">
        <f t="shared" ca="1" si="78"/>
        <v>51677.247691845405</v>
      </c>
      <c r="X242" s="7">
        <f ca="1">IF(Table2[[#This Row],[Gender]]="men",1,0)</f>
        <v>0</v>
      </c>
      <c r="Y242" s="1">
        <f ca="1">IF(Table2[[#This Row],[Gender]]="women",1,0)</f>
        <v>1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>
        <f ca="1">IF(Table2[[#This Row],[Field of work]]="teaching",1,0)</f>
        <v>0</v>
      </c>
      <c r="AK242" s="1">
        <f ca="1">IF(Table2[[#This Row],[Field of work]]="health",1,0)</f>
        <v>0</v>
      </c>
      <c r="AL242" s="1">
        <f ca="1">IF(Table2[[#This Row],[Field of work]]="construction",1,0)</f>
        <v>1</v>
      </c>
      <c r="AM242" s="1">
        <f ca="1">IF(Table2[[#This Row],[Field of work]]="general work",1,0)</f>
        <v>0</v>
      </c>
      <c r="AN242" s="1">
        <f ca="1">IF(Table2[[#This Row],[Field of work]]="agriculture",1,0)</f>
        <v>0</v>
      </c>
      <c r="AO242" s="1">
        <f ca="1">IF(Table2[[#This Row],[Field of work]]="IT",1,0)</f>
        <v>0</v>
      </c>
      <c r="AP242" s="1"/>
      <c r="AQ242" s="1"/>
      <c r="AR242" s="1"/>
      <c r="AS242" s="1"/>
      <c r="AT242" s="1"/>
      <c r="AU242" s="1"/>
      <c r="AV242" s="1"/>
      <c r="AW242" s="1">
        <f ca="1">Table2[[#This Row],[Cars value]]/Table2[[#This Row],[Cars]]</f>
        <v>2671.2852303346235</v>
      </c>
      <c r="AX242" s="1"/>
      <c r="AY242" s="1">
        <f ca="1">IF(Table2[[#This Row],[Value of debts of a person]]&gt;$AZ$4,1,0)</f>
        <v>0</v>
      </c>
      <c r="AZ242" s="1"/>
      <c r="BA242" s="1"/>
      <c r="BB242" s="9">
        <f ca="1">O242/Table2[[#This Row],[Value of house]]</f>
        <v>0.93924290766117013</v>
      </c>
      <c r="BC242" s="1">
        <f ca="1">IF(BB242&lt;$BD$4,1,0)</f>
        <v>0</v>
      </c>
      <c r="BD242" s="1"/>
      <c r="BE242" s="10"/>
      <c r="BF242">
        <f ca="1">IF(Table2[[#This Row],[Area]]="yukon",Table2[[#This Row],[Income]],0)</f>
        <v>0</v>
      </c>
    </row>
    <row r="243" spans="2:58" x14ac:dyDescent="0.3">
      <c r="B243">
        <f t="shared" ca="1" si="62"/>
        <v>1</v>
      </c>
      <c r="C243" t="str">
        <f t="shared" ca="1" si="63"/>
        <v>men</v>
      </c>
      <c r="D243">
        <f t="shared" ca="1" si="64"/>
        <v>32</v>
      </c>
      <c r="E243">
        <f t="shared" ca="1" si="65"/>
        <v>1</v>
      </c>
      <c r="F243" t="str">
        <f ca="1">VLOOKUP(E243,$AB$5:$AC$10,2)</f>
        <v>health</v>
      </c>
      <c r="G243">
        <f t="shared" ca="1" si="66"/>
        <v>5</v>
      </c>
      <c r="H243" t="str">
        <f ca="1">VLOOKUP(G243,$AD$5:$AE$9,2)</f>
        <v>other</v>
      </c>
      <c r="I243">
        <f t="shared" ca="1" si="67"/>
        <v>4</v>
      </c>
      <c r="J243">
        <f t="shared" ca="1" si="61"/>
        <v>1</v>
      </c>
      <c r="K243">
        <f t="shared" ca="1" si="68"/>
        <v>69083</v>
      </c>
      <c r="L243">
        <f t="shared" ca="1" si="69"/>
        <v>5</v>
      </c>
      <c r="M243" t="str">
        <f ca="1">VLOOKUP(L243,$AF$5:$AG$17,2)</f>
        <v>Nunavut</v>
      </c>
      <c r="N243">
        <f t="shared" ca="1" si="72"/>
        <v>138166</v>
      </c>
      <c r="O243">
        <f t="shared" ca="1" si="70"/>
        <v>93812.44229760718</v>
      </c>
      <c r="P243">
        <f t="shared" ca="1" si="73"/>
        <v>20344.785907828529</v>
      </c>
      <c r="Q243">
        <f t="shared" ca="1" si="71"/>
        <v>13992</v>
      </c>
      <c r="R243">
        <f t="shared" ca="1" si="74"/>
        <v>1687.1457148672482</v>
      </c>
      <c r="S243">
        <f t="shared" ca="1" si="75"/>
        <v>78658.276876889286</v>
      </c>
      <c r="T243">
        <f t="shared" ca="1" si="76"/>
        <v>310636.71917449648</v>
      </c>
      <c r="U243">
        <f t="shared" ca="1" si="77"/>
        <v>109491.58801247443</v>
      </c>
      <c r="V243">
        <f t="shared" ca="1" si="78"/>
        <v>201145.13116202207</v>
      </c>
      <c r="X243" s="7">
        <f ca="1">IF(Table2[[#This Row],[Gender]]="men",1,0)</f>
        <v>1</v>
      </c>
      <c r="Y243" s="1">
        <f ca="1">IF(Table2[[#This Row],[Gender]]="women",1,0)</f>
        <v>0</v>
      </c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>
        <f ca="1">IF(Table2[[#This Row],[Field of work]]="teaching",1,0)</f>
        <v>0</v>
      </c>
      <c r="AK243" s="1">
        <f ca="1">IF(Table2[[#This Row],[Field of work]]="health",1,0)</f>
        <v>1</v>
      </c>
      <c r="AL243" s="1">
        <f ca="1">IF(Table2[[#This Row],[Field of work]]="construction",1,0)</f>
        <v>0</v>
      </c>
      <c r="AM243" s="1">
        <f ca="1">IF(Table2[[#This Row],[Field of work]]="general work",1,0)</f>
        <v>0</v>
      </c>
      <c r="AN243" s="1">
        <f ca="1">IF(Table2[[#This Row],[Field of work]]="agriculture",1,0)</f>
        <v>0</v>
      </c>
      <c r="AO243" s="1">
        <f ca="1">IF(Table2[[#This Row],[Field of work]]="IT",1,0)</f>
        <v>0</v>
      </c>
      <c r="AP243" s="1"/>
      <c r="AQ243" s="1"/>
      <c r="AR243" s="1"/>
      <c r="AS243" s="1"/>
      <c r="AT243" s="1"/>
      <c r="AU243" s="1"/>
      <c r="AV243" s="1"/>
      <c r="AW243" s="1">
        <f ca="1">Table2[[#This Row],[Cars value]]/Table2[[#This Row],[Cars]]</f>
        <v>20344.785907828529</v>
      </c>
      <c r="AX243" s="1"/>
      <c r="AY243" s="1">
        <f ca="1">IF(Table2[[#This Row],[Value of debts of a person]]&gt;$AZ$4,1,0)</f>
        <v>1</v>
      </c>
      <c r="AZ243" s="1"/>
      <c r="BA243" s="1"/>
      <c r="BB243" s="9">
        <f ca="1">O243/Table2[[#This Row],[Value of house]]</f>
        <v>0.67898355816631573</v>
      </c>
      <c r="BC243" s="1">
        <f ca="1">IF(BB243&lt;$BD$4,1,0)</f>
        <v>0</v>
      </c>
      <c r="BD243" s="1"/>
      <c r="BE243" s="10"/>
      <c r="BF243">
        <f ca="1">IF(Table2[[#This Row],[Area]]="yukon",Table2[[#This Row],[Income]],0)</f>
        <v>0</v>
      </c>
    </row>
    <row r="244" spans="2:58" x14ac:dyDescent="0.3">
      <c r="B244">
        <f t="shared" ca="1" si="62"/>
        <v>2</v>
      </c>
      <c r="C244" t="str">
        <f t="shared" ca="1" si="63"/>
        <v>women</v>
      </c>
      <c r="D244">
        <f t="shared" ca="1" si="64"/>
        <v>39</v>
      </c>
      <c r="E244">
        <f t="shared" ca="1" si="65"/>
        <v>4</v>
      </c>
      <c r="F244" t="str">
        <f ca="1">VLOOKUP(E244,$AB$5:$AC$10,2)</f>
        <v>IT</v>
      </c>
      <c r="G244">
        <f t="shared" ca="1" si="66"/>
        <v>4</v>
      </c>
      <c r="H244" t="str">
        <f ca="1">VLOOKUP(G244,$AD$5:$AE$9,2)</f>
        <v>technical</v>
      </c>
      <c r="I244">
        <f t="shared" ca="1" si="67"/>
        <v>0</v>
      </c>
      <c r="J244">
        <f t="shared" ca="1" si="61"/>
        <v>2</v>
      </c>
      <c r="K244">
        <f t="shared" ca="1" si="68"/>
        <v>82210</v>
      </c>
      <c r="L244">
        <f t="shared" ca="1" si="69"/>
        <v>6</v>
      </c>
      <c r="M244" t="str">
        <f ca="1">VLOOKUP(L244,$AF$5:$AG$17,2)</f>
        <v>Saskanchewan</v>
      </c>
      <c r="N244">
        <f t="shared" ca="1" si="72"/>
        <v>493260</v>
      </c>
      <c r="O244">
        <f t="shared" ca="1" si="70"/>
        <v>202576.04359747173</v>
      </c>
      <c r="P244">
        <f t="shared" ca="1" si="73"/>
        <v>135200.99171227089</v>
      </c>
      <c r="Q244">
        <f t="shared" ca="1" si="71"/>
        <v>31933</v>
      </c>
      <c r="R244">
        <f t="shared" ca="1" si="74"/>
        <v>20728.226232076337</v>
      </c>
      <c r="S244">
        <f t="shared" ca="1" si="75"/>
        <v>78989.616390721902</v>
      </c>
      <c r="T244">
        <f t="shared" ca="1" si="76"/>
        <v>774825.65998819354</v>
      </c>
      <c r="U244">
        <f t="shared" ca="1" si="77"/>
        <v>255237.26982954805</v>
      </c>
      <c r="V244">
        <f t="shared" ca="1" si="78"/>
        <v>519588.39015864546</v>
      </c>
      <c r="X244" s="7">
        <f ca="1">IF(Table2[[#This Row],[Gender]]="men",1,0)</f>
        <v>0</v>
      </c>
      <c r="Y244" s="1">
        <f ca="1">IF(Table2[[#This Row],[Gender]]="women",1,0)</f>
        <v>1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>
        <f ca="1">IF(Table2[[#This Row],[Field of work]]="teaching",1,0)</f>
        <v>0</v>
      </c>
      <c r="AK244" s="1">
        <f ca="1">IF(Table2[[#This Row],[Field of work]]="health",1,0)</f>
        <v>0</v>
      </c>
      <c r="AL244" s="1">
        <f ca="1">IF(Table2[[#This Row],[Field of work]]="construction",1,0)</f>
        <v>0</v>
      </c>
      <c r="AM244" s="1">
        <f ca="1">IF(Table2[[#This Row],[Field of work]]="general work",1,0)</f>
        <v>0</v>
      </c>
      <c r="AN244" s="1">
        <f ca="1">IF(Table2[[#This Row],[Field of work]]="agriculture",1,0)</f>
        <v>0</v>
      </c>
      <c r="AO244" s="1">
        <f ca="1">IF(Table2[[#This Row],[Field of work]]="IT",1,0)</f>
        <v>1</v>
      </c>
      <c r="AP244" s="1"/>
      <c r="AQ244" s="1"/>
      <c r="AR244" s="1"/>
      <c r="AS244" s="1"/>
      <c r="AT244" s="1"/>
      <c r="AU244" s="1"/>
      <c r="AV244" s="1"/>
      <c r="AW244" s="1">
        <f ca="1">Table2[[#This Row],[Cars value]]/Table2[[#This Row],[Cars]]</f>
        <v>67600.495856135443</v>
      </c>
      <c r="AX244" s="1"/>
      <c r="AY244" s="1">
        <f ca="1">IF(Table2[[#This Row],[Value of debts of a person]]&gt;$AZ$4,1,0)</f>
        <v>1</v>
      </c>
      <c r="AZ244" s="1"/>
      <c r="BA244" s="1"/>
      <c r="BB244" s="9">
        <f ca="1">O244/Table2[[#This Row],[Value of house]]</f>
        <v>0.41068816364082172</v>
      </c>
      <c r="BC244" s="1">
        <f ca="1">IF(BB244&lt;$BD$4,1,0)</f>
        <v>0</v>
      </c>
      <c r="BD244" s="1"/>
      <c r="BE244" s="10"/>
      <c r="BF244">
        <f ca="1">IF(Table2[[#This Row],[Area]]="yukon",Table2[[#This Row],[Income]],0)</f>
        <v>0</v>
      </c>
    </row>
    <row r="245" spans="2:58" x14ac:dyDescent="0.3">
      <c r="B245">
        <f t="shared" ca="1" si="62"/>
        <v>1</v>
      </c>
      <c r="C245" t="str">
        <f t="shared" ca="1" si="63"/>
        <v>men</v>
      </c>
      <c r="D245">
        <f t="shared" ca="1" si="64"/>
        <v>44</v>
      </c>
      <c r="E245">
        <f t="shared" ca="1" si="65"/>
        <v>3</v>
      </c>
      <c r="F245" t="str">
        <f ca="1">VLOOKUP(E245,$AB$5:$AC$10,2)</f>
        <v>teaching</v>
      </c>
      <c r="G245">
        <f t="shared" ca="1" si="66"/>
        <v>3</v>
      </c>
      <c r="H245" t="str">
        <f ca="1">VLOOKUP(G245,$AD$5:$AE$9,2)</f>
        <v>university</v>
      </c>
      <c r="I245">
        <f t="shared" ca="1" si="67"/>
        <v>2</v>
      </c>
      <c r="J245">
        <f t="shared" ca="1" si="61"/>
        <v>1</v>
      </c>
      <c r="K245">
        <f t="shared" ca="1" si="68"/>
        <v>31128</v>
      </c>
      <c r="L245">
        <f t="shared" ca="1" si="69"/>
        <v>7</v>
      </c>
      <c r="M245" t="str">
        <f ca="1">VLOOKUP(L245,$AF$5:$AG$17,2)</f>
        <v>Manitoba</v>
      </c>
      <c r="N245">
        <f t="shared" ca="1" si="72"/>
        <v>186768</v>
      </c>
      <c r="O245">
        <f t="shared" ca="1" si="70"/>
        <v>106204.34993337256</v>
      </c>
      <c r="P245">
        <f t="shared" ca="1" si="73"/>
        <v>15268.007777818579</v>
      </c>
      <c r="Q245">
        <f t="shared" ca="1" si="71"/>
        <v>8522</v>
      </c>
      <c r="R245">
        <f t="shared" ca="1" si="74"/>
        <v>14884.466909539082</v>
      </c>
      <c r="S245">
        <f t="shared" ca="1" si="75"/>
        <v>34732.633973984521</v>
      </c>
      <c r="T245">
        <f t="shared" ca="1" si="76"/>
        <v>327704.98390735709</v>
      </c>
      <c r="U245">
        <f t="shared" ca="1" si="77"/>
        <v>129610.81684291165</v>
      </c>
      <c r="V245">
        <f t="shared" ca="1" si="78"/>
        <v>198094.16706444544</v>
      </c>
      <c r="X245" s="7">
        <f ca="1">IF(Table2[[#This Row],[Gender]]="men",1,0)</f>
        <v>1</v>
      </c>
      <c r="Y245" s="1">
        <f ca="1">IF(Table2[[#This Row],[Gender]]="women",1,0)</f>
        <v>0</v>
      </c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>
        <f ca="1">IF(Table2[[#This Row],[Field of work]]="teaching",1,0)</f>
        <v>1</v>
      </c>
      <c r="AK245" s="1">
        <f ca="1">IF(Table2[[#This Row],[Field of work]]="health",1,0)</f>
        <v>0</v>
      </c>
      <c r="AL245" s="1">
        <f ca="1">IF(Table2[[#This Row],[Field of work]]="construction",1,0)</f>
        <v>0</v>
      </c>
      <c r="AM245" s="1">
        <f ca="1">IF(Table2[[#This Row],[Field of work]]="general work",1,0)</f>
        <v>0</v>
      </c>
      <c r="AN245" s="1">
        <f ca="1">IF(Table2[[#This Row],[Field of work]]="agriculture",1,0)</f>
        <v>0</v>
      </c>
      <c r="AO245" s="1">
        <f ca="1">IF(Table2[[#This Row],[Field of work]]="IT",1,0)</f>
        <v>0</v>
      </c>
      <c r="AP245" s="1"/>
      <c r="AQ245" s="1"/>
      <c r="AR245" s="1"/>
      <c r="AS245" s="1"/>
      <c r="AT245" s="1"/>
      <c r="AU245" s="1"/>
      <c r="AV245" s="1"/>
      <c r="AW245" s="1">
        <f ca="1">Table2[[#This Row],[Cars value]]/Table2[[#This Row],[Cars]]</f>
        <v>15268.007777818579</v>
      </c>
      <c r="AX245" s="1"/>
      <c r="AY245" s="1">
        <f ca="1">IF(Table2[[#This Row],[Value of debts of a person]]&gt;$AZ$4,1,0)</f>
        <v>1</v>
      </c>
      <c r="AZ245" s="1"/>
      <c r="BA245" s="1"/>
      <c r="BB245" s="9">
        <f ca="1">O245/Table2[[#This Row],[Value of house]]</f>
        <v>0.56864318262963975</v>
      </c>
      <c r="BC245" s="1">
        <f ca="1">IF(BB245&lt;$BD$4,1,0)</f>
        <v>0</v>
      </c>
      <c r="BD245" s="1"/>
      <c r="BE245" s="10"/>
      <c r="BF245">
        <f ca="1">IF(Table2[[#This Row],[Area]]="yukon",Table2[[#This Row],[Income]],0)</f>
        <v>0</v>
      </c>
    </row>
    <row r="246" spans="2:58" x14ac:dyDescent="0.3">
      <c r="B246">
        <f t="shared" ca="1" si="62"/>
        <v>1</v>
      </c>
      <c r="C246" t="str">
        <f t="shared" ca="1" si="63"/>
        <v>men</v>
      </c>
      <c r="D246">
        <f t="shared" ca="1" si="64"/>
        <v>25</v>
      </c>
      <c r="E246">
        <f t="shared" ca="1" si="65"/>
        <v>1</v>
      </c>
      <c r="F246" t="str">
        <f ca="1">VLOOKUP(E246,$AB$5:$AC$10,2)</f>
        <v>health</v>
      </c>
      <c r="G246">
        <f t="shared" ca="1" si="66"/>
        <v>2</v>
      </c>
      <c r="H246" t="str">
        <f ca="1">VLOOKUP(G246,$AD$5:$AE$9,2)</f>
        <v>college</v>
      </c>
      <c r="I246">
        <f t="shared" ca="1" si="67"/>
        <v>2</v>
      </c>
      <c r="J246">
        <f t="shared" ca="1" si="61"/>
        <v>2</v>
      </c>
      <c r="K246">
        <f t="shared" ca="1" si="68"/>
        <v>30451</v>
      </c>
      <c r="L246">
        <f t="shared" ca="1" si="69"/>
        <v>13</v>
      </c>
      <c r="M246" t="str">
        <f ca="1">VLOOKUP(L246,$AF$5:$AG$17,2)</f>
        <v>Prince edward Island</v>
      </c>
      <c r="N246">
        <f t="shared" ca="1" si="72"/>
        <v>30451</v>
      </c>
      <c r="O246">
        <f t="shared" ca="1" si="70"/>
        <v>16674.042474498758</v>
      </c>
      <c r="P246">
        <f t="shared" ca="1" si="73"/>
        <v>37743.327246093315</v>
      </c>
      <c r="Q246">
        <f t="shared" ca="1" si="71"/>
        <v>17115</v>
      </c>
      <c r="R246">
        <f t="shared" ca="1" si="74"/>
        <v>10130.46087770257</v>
      </c>
      <c r="S246">
        <f t="shared" ca="1" si="75"/>
        <v>12395.141726057667</v>
      </c>
      <c r="T246">
        <f t="shared" ca="1" si="76"/>
        <v>59520.184200556425</v>
      </c>
      <c r="U246">
        <f t="shared" ca="1" si="77"/>
        <v>43919.503352201325</v>
      </c>
      <c r="V246">
        <f t="shared" ca="1" si="78"/>
        <v>15600.680848355099</v>
      </c>
      <c r="X246" s="7">
        <f ca="1">IF(Table2[[#This Row],[Gender]]="men",1,0)</f>
        <v>1</v>
      </c>
      <c r="Y246" s="1">
        <f ca="1">IF(Table2[[#This Row],[Gender]]="women",1,0)</f>
        <v>0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>
        <f ca="1">IF(Table2[[#This Row],[Field of work]]="teaching",1,0)</f>
        <v>0</v>
      </c>
      <c r="AK246" s="1">
        <f ca="1">IF(Table2[[#This Row],[Field of work]]="health",1,0)</f>
        <v>1</v>
      </c>
      <c r="AL246" s="1">
        <f ca="1">IF(Table2[[#This Row],[Field of work]]="construction",1,0)</f>
        <v>0</v>
      </c>
      <c r="AM246" s="1">
        <f ca="1">IF(Table2[[#This Row],[Field of work]]="general work",1,0)</f>
        <v>0</v>
      </c>
      <c r="AN246" s="1">
        <f ca="1">IF(Table2[[#This Row],[Field of work]]="agriculture",1,0)</f>
        <v>0</v>
      </c>
      <c r="AO246" s="1">
        <f ca="1">IF(Table2[[#This Row],[Field of work]]="IT",1,0)</f>
        <v>0</v>
      </c>
      <c r="AP246" s="1"/>
      <c r="AQ246" s="1"/>
      <c r="AR246" s="1"/>
      <c r="AS246" s="1"/>
      <c r="AT246" s="1"/>
      <c r="AU246" s="1"/>
      <c r="AV246" s="1"/>
      <c r="AW246" s="1">
        <f ca="1">Table2[[#This Row],[Cars value]]/Table2[[#This Row],[Cars]]</f>
        <v>18871.663623046657</v>
      </c>
      <c r="AX246" s="1"/>
      <c r="AY246" s="1">
        <f ca="1">IF(Table2[[#This Row],[Value of debts of a person]]&gt;$AZ$4,1,0)</f>
        <v>0</v>
      </c>
      <c r="AZ246" s="1"/>
      <c r="BA246" s="1"/>
      <c r="BB246" s="9">
        <f ca="1">O246/Table2[[#This Row],[Value of house]]</f>
        <v>0.54756961920786695</v>
      </c>
      <c r="BC246" s="1">
        <f ca="1">IF(BB246&lt;$BD$4,1,0)</f>
        <v>0</v>
      </c>
      <c r="BD246" s="1"/>
      <c r="BE246" s="10"/>
      <c r="BF246">
        <f ca="1">IF(Table2[[#This Row],[Area]]="yukon",Table2[[#This Row],[Income]],0)</f>
        <v>0</v>
      </c>
    </row>
    <row r="247" spans="2:58" x14ac:dyDescent="0.3">
      <c r="B247">
        <f t="shared" ca="1" si="62"/>
        <v>1</v>
      </c>
      <c r="C247" t="str">
        <f t="shared" ca="1" si="63"/>
        <v>men</v>
      </c>
      <c r="D247">
        <f t="shared" ca="1" si="64"/>
        <v>40</v>
      </c>
      <c r="E247">
        <f t="shared" ca="1" si="65"/>
        <v>2</v>
      </c>
      <c r="F247" t="str">
        <f ca="1">VLOOKUP(E247,$AB$5:$AC$10,2)</f>
        <v>construction</v>
      </c>
      <c r="G247">
        <f t="shared" ca="1" si="66"/>
        <v>2</v>
      </c>
      <c r="H247" t="str">
        <f ca="1">VLOOKUP(G247,$AD$5:$AE$9,2)</f>
        <v>college</v>
      </c>
      <c r="I247">
        <f t="shared" ca="1" si="67"/>
        <v>4</v>
      </c>
      <c r="J247">
        <f t="shared" ca="1" si="61"/>
        <v>1</v>
      </c>
      <c r="K247">
        <f t="shared" ca="1" si="68"/>
        <v>84164</v>
      </c>
      <c r="L247">
        <f t="shared" ca="1" si="69"/>
        <v>13</v>
      </c>
      <c r="M247" t="str">
        <f ca="1">VLOOKUP(L247,$AF$5:$AG$17,2)</f>
        <v>Prince edward Island</v>
      </c>
      <c r="N247">
        <f t="shared" ca="1" si="72"/>
        <v>252492</v>
      </c>
      <c r="O247">
        <f t="shared" ca="1" si="70"/>
        <v>125338.95781477427</v>
      </c>
      <c r="P247">
        <f t="shared" ca="1" si="73"/>
        <v>74197.885986074703</v>
      </c>
      <c r="Q247">
        <f t="shared" ca="1" si="71"/>
        <v>61288</v>
      </c>
      <c r="R247">
        <f t="shared" ca="1" si="74"/>
        <v>72662.837695162874</v>
      </c>
      <c r="S247">
        <f t="shared" ca="1" si="75"/>
        <v>80728.308038344447</v>
      </c>
      <c r="T247">
        <f t="shared" ca="1" si="76"/>
        <v>458559.26585311868</v>
      </c>
      <c r="U247">
        <f t="shared" ca="1" si="77"/>
        <v>259289.79550993716</v>
      </c>
      <c r="V247">
        <f t="shared" ca="1" si="78"/>
        <v>199269.47034318151</v>
      </c>
      <c r="X247" s="7">
        <f ca="1">IF(Table2[[#This Row],[Gender]]="men",1,0)</f>
        <v>1</v>
      </c>
      <c r="Y247" s="1">
        <f ca="1">IF(Table2[[#This Row],[Gender]]="women",1,0)</f>
        <v>0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>
        <f ca="1">IF(Table2[[#This Row],[Field of work]]="teaching",1,0)</f>
        <v>0</v>
      </c>
      <c r="AK247" s="1">
        <f ca="1">IF(Table2[[#This Row],[Field of work]]="health",1,0)</f>
        <v>0</v>
      </c>
      <c r="AL247" s="1">
        <f ca="1">IF(Table2[[#This Row],[Field of work]]="construction",1,0)</f>
        <v>1</v>
      </c>
      <c r="AM247" s="1">
        <f ca="1">IF(Table2[[#This Row],[Field of work]]="general work",1,0)</f>
        <v>0</v>
      </c>
      <c r="AN247" s="1">
        <f ca="1">IF(Table2[[#This Row],[Field of work]]="agriculture",1,0)</f>
        <v>0</v>
      </c>
      <c r="AO247" s="1">
        <f ca="1">IF(Table2[[#This Row],[Field of work]]="IT",1,0)</f>
        <v>0</v>
      </c>
      <c r="AP247" s="1"/>
      <c r="AQ247" s="1"/>
      <c r="AR247" s="1"/>
      <c r="AS247" s="1"/>
      <c r="AT247" s="1"/>
      <c r="AU247" s="1"/>
      <c r="AV247" s="1"/>
      <c r="AW247" s="1">
        <f ca="1">Table2[[#This Row],[Cars value]]/Table2[[#This Row],[Cars]]</f>
        <v>74197.885986074703</v>
      </c>
      <c r="AX247" s="1"/>
      <c r="AY247" s="1">
        <f ca="1">IF(Table2[[#This Row],[Value of debts of a person]]&gt;$AZ$4,1,0)</f>
        <v>1</v>
      </c>
      <c r="AZ247" s="1"/>
      <c r="BA247" s="1"/>
      <c r="BB247" s="9">
        <f ca="1">O247/Table2[[#This Row],[Value of house]]</f>
        <v>0.49640763990452874</v>
      </c>
      <c r="BC247" s="1">
        <f ca="1">IF(BB247&lt;$BD$4,1,0)</f>
        <v>0</v>
      </c>
      <c r="BD247" s="1"/>
      <c r="BE247" s="10"/>
      <c r="BF247">
        <f ca="1">IF(Table2[[#This Row],[Area]]="yukon",Table2[[#This Row],[Income]],0)</f>
        <v>0</v>
      </c>
    </row>
    <row r="248" spans="2:58" x14ac:dyDescent="0.3">
      <c r="B248">
        <f t="shared" ca="1" si="62"/>
        <v>1</v>
      </c>
      <c r="C248" t="str">
        <f t="shared" ca="1" si="63"/>
        <v>men</v>
      </c>
      <c r="D248">
        <f t="shared" ca="1" si="64"/>
        <v>37</v>
      </c>
      <c r="E248">
        <f t="shared" ca="1" si="65"/>
        <v>2</v>
      </c>
      <c r="F248" t="str">
        <f ca="1">VLOOKUP(E248,$AB$5:$AC$10,2)</f>
        <v>construction</v>
      </c>
      <c r="G248">
        <f t="shared" ca="1" si="66"/>
        <v>5</v>
      </c>
      <c r="H248" t="str">
        <f ca="1">VLOOKUP(G248,$AD$5:$AE$9,2)</f>
        <v>other</v>
      </c>
      <c r="I248">
        <f t="shared" ca="1" si="67"/>
        <v>4</v>
      </c>
      <c r="J248">
        <f t="shared" ca="1" si="61"/>
        <v>2</v>
      </c>
      <c r="K248">
        <f t="shared" ca="1" si="68"/>
        <v>38707</v>
      </c>
      <c r="L248">
        <f t="shared" ca="1" si="69"/>
        <v>8</v>
      </c>
      <c r="M248" t="str">
        <f ca="1">VLOOKUP(L248,$AF$5:$AG$17,2)</f>
        <v>Ontario</v>
      </c>
      <c r="N248">
        <f t="shared" ca="1" si="72"/>
        <v>193535</v>
      </c>
      <c r="O248">
        <f t="shared" ca="1" si="70"/>
        <v>153306.64660549501</v>
      </c>
      <c r="P248">
        <f t="shared" ca="1" si="73"/>
        <v>35546.590656054679</v>
      </c>
      <c r="Q248">
        <f t="shared" ca="1" si="71"/>
        <v>2117</v>
      </c>
      <c r="R248">
        <f t="shared" ca="1" si="74"/>
        <v>35919.046642005429</v>
      </c>
      <c r="S248">
        <f t="shared" ca="1" si="75"/>
        <v>14367.001394202363</v>
      </c>
      <c r="T248">
        <f t="shared" ca="1" si="76"/>
        <v>361208.64799969736</v>
      </c>
      <c r="U248">
        <f t="shared" ca="1" si="77"/>
        <v>191342.69324750046</v>
      </c>
      <c r="V248">
        <f t="shared" ca="1" si="78"/>
        <v>169865.95475219691</v>
      </c>
      <c r="X248" s="7">
        <f ca="1">IF(Table2[[#This Row],[Gender]]="men",1,0)</f>
        <v>1</v>
      </c>
      <c r="Y248" s="1">
        <f ca="1">IF(Table2[[#This Row],[Gender]]="women",1,0)</f>
        <v>0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>
        <f ca="1">IF(Table2[[#This Row],[Field of work]]="teaching",1,0)</f>
        <v>0</v>
      </c>
      <c r="AK248" s="1">
        <f ca="1">IF(Table2[[#This Row],[Field of work]]="health",1,0)</f>
        <v>0</v>
      </c>
      <c r="AL248" s="1">
        <f ca="1">IF(Table2[[#This Row],[Field of work]]="construction",1,0)</f>
        <v>1</v>
      </c>
      <c r="AM248" s="1">
        <f ca="1">IF(Table2[[#This Row],[Field of work]]="general work",1,0)</f>
        <v>0</v>
      </c>
      <c r="AN248" s="1">
        <f ca="1">IF(Table2[[#This Row],[Field of work]]="agriculture",1,0)</f>
        <v>0</v>
      </c>
      <c r="AO248" s="1">
        <f ca="1">IF(Table2[[#This Row],[Field of work]]="IT",1,0)</f>
        <v>0</v>
      </c>
      <c r="AP248" s="1"/>
      <c r="AQ248" s="1"/>
      <c r="AR248" s="1"/>
      <c r="AS248" s="1"/>
      <c r="AT248" s="1"/>
      <c r="AU248" s="1"/>
      <c r="AV248" s="1"/>
      <c r="AW248" s="1">
        <f ca="1">Table2[[#This Row],[Cars value]]/Table2[[#This Row],[Cars]]</f>
        <v>17773.29532802734</v>
      </c>
      <c r="AX248" s="1"/>
      <c r="AY248" s="1">
        <f ca="1">IF(Table2[[#This Row],[Value of debts of a person]]&gt;$AZ$4,1,0)</f>
        <v>1</v>
      </c>
      <c r="AZ248" s="1"/>
      <c r="BA248" s="1"/>
      <c r="BB248" s="9">
        <f ca="1">O248/Table2[[#This Row],[Value of house]]</f>
        <v>0.7921391304182448</v>
      </c>
      <c r="BC248" s="1">
        <f ca="1">IF(BB248&lt;$BD$4,1,0)</f>
        <v>0</v>
      </c>
      <c r="BD248" s="1"/>
      <c r="BE248" s="10"/>
      <c r="BF248">
        <f ca="1">IF(Table2[[#This Row],[Area]]="yukon",Table2[[#This Row],[Income]],0)</f>
        <v>0</v>
      </c>
    </row>
    <row r="249" spans="2:58" x14ac:dyDescent="0.3">
      <c r="B249">
        <f t="shared" ca="1" si="62"/>
        <v>1</v>
      </c>
      <c r="C249" t="str">
        <f t="shared" ca="1" si="63"/>
        <v>men</v>
      </c>
      <c r="D249">
        <f t="shared" ca="1" si="64"/>
        <v>30</v>
      </c>
      <c r="E249">
        <f t="shared" ca="1" si="65"/>
        <v>6</v>
      </c>
      <c r="F249" t="str">
        <f ca="1">VLOOKUP(E249,$AB$5:$AC$10,2)</f>
        <v>agriculture</v>
      </c>
      <c r="G249">
        <f t="shared" ca="1" si="66"/>
        <v>3</v>
      </c>
      <c r="H249" t="str">
        <f ca="1">VLOOKUP(G249,$AD$5:$AE$9,2)</f>
        <v>university</v>
      </c>
      <c r="I249">
        <f t="shared" ca="1" si="67"/>
        <v>0</v>
      </c>
      <c r="J249">
        <f t="shared" ca="1" si="61"/>
        <v>1</v>
      </c>
      <c r="K249">
        <f t="shared" ca="1" si="68"/>
        <v>56061</v>
      </c>
      <c r="L249">
        <f t="shared" ca="1" si="69"/>
        <v>3</v>
      </c>
      <c r="M249" t="str">
        <f ca="1">VLOOKUP(L249,$AF$5:$AG$17,2)</f>
        <v>Northwest Tef</v>
      </c>
      <c r="N249">
        <f t="shared" ca="1" si="72"/>
        <v>56061</v>
      </c>
      <c r="O249">
        <f t="shared" ca="1" si="70"/>
        <v>12176.620917396182</v>
      </c>
      <c r="P249">
        <f t="shared" ca="1" si="73"/>
        <v>21401.348337247364</v>
      </c>
      <c r="Q249">
        <f t="shared" ca="1" si="71"/>
        <v>2333</v>
      </c>
      <c r="R249">
        <f t="shared" ca="1" si="74"/>
        <v>20040.154103984281</v>
      </c>
      <c r="S249">
        <f t="shared" ca="1" si="75"/>
        <v>1018.9436117150744</v>
      </c>
      <c r="T249">
        <f t="shared" ca="1" si="76"/>
        <v>69256.56452911126</v>
      </c>
      <c r="U249">
        <f t="shared" ca="1" si="77"/>
        <v>34549.775021380461</v>
      </c>
      <c r="V249">
        <f t="shared" ca="1" si="78"/>
        <v>34706.789507730799</v>
      </c>
      <c r="X249" s="7">
        <f ca="1">IF(Table2[[#This Row],[Gender]]="men",1,0)</f>
        <v>1</v>
      </c>
      <c r="Y249" s="1">
        <f ca="1">IF(Table2[[#This Row],[Gender]]="women",1,0)</f>
        <v>0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>
        <f ca="1">IF(Table2[[#This Row],[Field of work]]="teaching",1,0)</f>
        <v>0</v>
      </c>
      <c r="AK249" s="1">
        <f ca="1">IF(Table2[[#This Row],[Field of work]]="health",1,0)</f>
        <v>0</v>
      </c>
      <c r="AL249" s="1">
        <f ca="1">IF(Table2[[#This Row],[Field of work]]="construction",1,0)</f>
        <v>0</v>
      </c>
      <c r="AM249" s="1">
        <f ca="1">IF(Table2[[#This Row],[Field of work]]="general work",1,0)</f>
        <v>0</v>
      </c>
      <c r="AN249" s="1">
        <f ca="1">IF(Table2[[#This Row],[Field of work]]="agriculture",1,0)</f>
        <v>1</v>
      </c>
      <c r="AO249" s="1">
        <f ca="1">IF(Table2[[#This Row],[Field of work]]="IT",1,0)</f>
        <v>0</v>
      </c>
      <c r="AP249" s="1"/>
      <c r="AQ249" s="1"/>
      <c r="AR249" s="1"/>
      <c r="AS249" s="1"/>
      <c r="AT249" s="1"/>
      <c r="AU249" s="1"/>
      <c r="AV249" s="1"/>
      <c r="AW249" s="1">
        <f ca="1">Table2[[#This Row],[Cars value]]/Table2[[#This Row],[Cars]]</f>
        <v>21401.348337247364</v>
      </c>
      <c r="AX249" s="1"/>
      <c r="AY249" s="1">
        <f ca="1">IF(Table2[[#This Row],[Value of debts of a person]]&gt;$AZ$4,1,0)</f>
        <v>0</v>
      </c>
      <c r="AZ249" s="1"/>
      <c r="BA249" s="1"/>
      <c r="BB249" s="9">
        <f ca="1">O249/Table2[[#This Row],[Value of house]]</f>
        <v>0.2172030630455429</v>
      </c>
      <c r="BC249" s="1">
        <f ca="1">IF(BB249&lt;$BD$4,1,0)</f>
        <v>1</v>
      </c>
      <c r="BD249" s="1"/>
      <c r="BE249" s="10"/>
      <c r="BF249">
        <f ca="1">IF(Table2[[#This Row],[Area]]="yukon",Table2[[#This Row],[Income]],0)</f>
        <v>0</v>
      </c>
    </row>
    <row r="250" spans="2:58" x14ac:dyDescent="0.3">
      <c r="B250">
        <f t="shared" ca="1" si="62"/>
        <v>2</v>
      </c>
      <c r="C250" t="str">
        <f t="shared" ca="1" si="63"/>
        <v>women</v>
      </c>
      <c r="D250">
        <f t="shared" ca="1" si="64"/>
        <v>41</v>
      </c>
      <c r="E250">
        <f t="shared" ca="1" si="65"/>
        <v>3</v>
      </c>
      <c r="F250" t="str">
        <f ca="1">VLOOKUP(E250,$AB$5:$AC$10,2)</f>
        <v>teaching</v>
      </c>
      <c r="G250">
        <f t="shared" ca="1" si="66"/>
        <v>1</v>
      </c>
      <c r="H250" t="str">
        <f ca="1">VLOOKUP(G250,$AD$5:$AE$9,2)</f>
        <v>High School</v>
      </c>
      <c r="I250">
        <f t="shared" ca="1" si="67"/>
        <v>3</v>
      </c>
      <c r="J250">
        <f t="shared" ca="1" si="61"/>
        <v>2</v>
      </c>
      <c r="K250">
        <f t="shared" ca="1" si="68"/>
        <v>31557</v>
      </c>
      <c r="L250">
        <f t="shared" ca="1" si="69"/>
        <v>10</v>
      </c>
      <c r="M250" t="str">
        <f ca="1">VLOOKUP(L250,$AF$5:$AG$17,2)</f>
        <v>Newfounland</v>
      </c>
      <c r="N250">
        <f t="shared" ca="1" si="72"/>
        <v>189342</v>
      </c>
      <c r="O250">
        <f t="shared" ca="1" si="70"/>
        <v>34353.899664502256</v>
      </c>
      <c r="P250">
        <f t="shared" ca="1" si="73"/>
        <v>46894.933476362348</v>
      </c>
      <c r="Q250">
        <f t="shared" ca="1" si="71"/>
        <v>19668</v>
      </c>
      <c r="R250">
        <f t="shared" ca="1" si="74"/>
        <v>6722.092414092871</v>
      </c>
      <c r="S250">
        <f t="shared" ca="1" si="75"/>
        <v>26322.086024214419</v>
      </c>
      <c r="T250">
        <f t="shared" ca="1" si="76"/>
        <v>250017.98568871667</v>
      </c>
      <c r="U250">
        <f t="shared" ca="1" si="77"/>
        <v>60743.992078595125</v>
      </c>
      <c r="V250">
        <f t="shared" ca="1" si="78"/>
        <v>189273.99361012154</v>
      </c>
      <c r="X250" s="7">
        <f ca="1">IF(Table2[[#This Row],[Gender]]="men",1,0)</f>
        <v>0</v>
      </c>
      <c r="Y250" s="1">
        <f ca="1">IF(Table2[[#This Row],[Gender]]="women",1,0)</f>
        <v>1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>
        <f ca="1">IF(Table2[[#This Row],[Field of work]]="teaching",1,0)</f>
        <v>1</v>
      </c>
      <c r="AK250" s="1">
        <f ca="1">IF(Table2[[#This Row],[Field of work]]="health",1,0)</f>
        <v>0</v>
      </c>
      <c r="AL250" s="1">
        <f ca="1">IF(Table2[[#This Row],[Field of work]]="construction",1,0)</f>
        <v>0</v>
      </c>
      <c r="AM250" s="1">
        <f ca="1">IF(Table2[[#This Row],[Field of work]]="general work",1,0)</f>
        <v>0</v>
      </c>
      <c r="AN250" s="1">
        <f ca="1">IF(Table2[[#This Row],[Field of work]]="agriculture",1,0)</f>
        <v>0</v>
      </c>
      <c r="AO250" s="1">
        <f ca="1">IF(Table2[[#This Row],[Field of work]]="IT",1,0)</f>
        <v>0</v>
      </c>
      <c r="AP250" s="1"/>
      <c r="AQ250" s="1"/>
      <c r="AR250" s="1"/>
      <c r="AS250" s="1"/>
      <c r="AT250" s="1"/>
      <c r="AU250" s="1"/>
      <c r="AV250" s="1"/>
      <c r="AW250" s="1">
        <f ca="1">Table2[[#This Row],[Cars value]]/Table2[[#This Row],[Cars]]</f>
        <v>23447.466738181174</v>
      </c>
      <c r="AX250" s="1"/>
      <c r="AY250" s="1">
        <f ca="1">IF(Table2[[#This Row],[Value of debts of a person]]&gt;$AZ$4,1,0)</f>
        <v>0</v>
      </c>
      <c r="AZ250" s="1"/>
      <c r="BA250" s="1"/>
      <c r="BB250" s="9">
        <f ca="1">O250/Table2[[#This Row],[Value of house]]</f>
        <v>0.18143834788109484</v>
      </c>
      <c r="BC250" s="1">
        <f ca="1">IF(BB250&lt;$BD$4,1,0)</f>
        <v>1</v>
      </c>
      <c r="BD250" s="1"/>
      <c r="BE250" s="10"/>
      <c r="BF250">
        <f ca="1">IF(Table2[[#This Row],[Area]]="yukon",Table2[[#This Row],[Income]],0)</f>
        <v>0</v>
      </c>
    </row>
    <row r="251" spans="2:58" x14ac:dyDescent="0.3">
      <c r="B251">
        <f t="shared" ca="1" si="62"/>
        <v>2</v>
      </c>
      <c r="C251" t="str">
        <f t="shared" ca="1" si="63"/>
        <v>women</v>
      </c>
      <c r="D251">
        <f t="shared" ca="1" si="64"/>
        <v>38</v>
      </c>
      <c r="E251">
        <f t="shared" ca="1" si="65"/>
        <v>6</v>
      </c>
      <c r="F251" t="str">
        <f ca="1">VLOOKUP(E251,$AB$5:$AC$10,2)</f>
        <v>agriculture</v>
      </c>
      <c r="G251">
        <f t="shared" ca="1" si="66"/>
        <v>4</v>
      </c>
      <c r="H251" t="str">
        <f ca="1">VLOOKUP(G251,$AD$5:$AE$9,2)</f>
        <v>technical</v>
      </c>
      <c r="I251">
        <f t="shared" ca="1" si="67"/>
        <v>4</v>
      </c>
      <c r="J251">
        <f t="shared" ca="1" si="61"/>
        <v>2</v>
      </c>
      <c r="K251">
        <f t="shared" ca="1" si="68"/>
        <v>26669</v>
      </c>
      <c r="L251">
        <f t="shared" ca="1" si="69"/>
        <v>10</v>
      </c>
      <c r="M251" t="str">
        <f ca="1">VLOOKUP(L251,$AF$5:$AG$17,2)</f>
        <v>Newfounland</v>
      </c>
      <c r="N251">
        <f t="shared" ca="1" si="72"/>
        <v>26669</v>
      </c>
      <c r="O251">
        <f t="shared" ca="1" si="70"/>
        <v>11807.948455543587</v>
      </c>
      <c r="P251">
        <f t="shared" ca="1" si="73"/>
        <v>34758.905202597205</v>
      </c>
      <c r="Q251">
        <f t="shared" ca="1" si="71"/>
        <v>25457</v>
      </c>
      <c r="R251">
        <f t="shared" ca="1" si="74"/>
        <v>9260.427476895984</v>
      </c>
      <c r="S251">
        <f t="shared" ca="1" si="75"/>
        <v>38541.489734695417</v>
      </c>
      <c r="T251">
        <f t="shared" ca="1" si="76"/>
        <v>77018.438190239001</v>
      </c>
      <c r="U251">
        <f t="shared" ca="1" si="77"/>
        <v>46525.375932439565</v>
      </c>
      <c r="V251">
        <f t="shared" ca="1" si="78"/>
        <v>30493.062257799436</v>
      </c>
      <c r="X251" s="7">
        <f ca="1">IF(Table2[[#This Row],[Gender]]="men",1,0)</f>
        <v>0</v>
      </c>
      <c r="Y251" s="1">
        <f ca="1">IF(Table2[[#This Row],[Gender]]="women",1,0)</f>
        <v>1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>
        <f ca="1">IF(Table2[[#This Row],[Field of work]]="teaching",1,0)</f>
        <v>0</v>
      </c>
      <c r="AK251" s="1">
        <f ca="1">IF(Table2[[#This Row],[Field of work]]="health",1,0)</f>
        <v>0</v>
      </c>
      <c r="AL251" s="1">
        <f ca="1">IF(Table2[[#This Row],[Field of work]]="construction",1,0)</f>
        <v>0</v>
      </c>
      <c r="AM251" s="1">
        <f ca="1">IF(Table2[[#This Row],[Field of work]]="general work",1,0)</f>
        <v>0</v>
      </c>
      <c r="AN251" s="1">
        <f ca="1">IF(Table2[[#This Row],[Field of work]]="agriculture",1,0)</f>
        <v>1</v>
      </c>
      <c r="AO251" s="1">
        <f ca="1">IF(Table2[[#This Row],[Field of work]]="IT",1,0)</f>
        <v>0</v>
      </c>
      <c r="AP251" s="1"/>
      <c r="AQ251" s="1"/>
      <c r="AR251" s="1"/>
      <c r="AS251" s="1"/>
      <c r="AT251" s="1"/>
      <c r="AU251" s="1"/>
      <c r="AV251" s="1"/>
      <c r="AW251" s="1">
        <f ca="1">Table2[[#This Row],[Cars value]]/Table2[[#This Row],[Cars]]</f>
        <v>17379.452601298603</v>
      </c>
      <c r="AX251" s="1"/>
      <c r="AY251" s="1">
        <f ca="1">IF(Table2[[#This Row],[Value of debts of a person]]&gt;$AZ$4,1,0)</f>
        <v>0</v>
      </c>
      <c r="AZ251" s="1"/>
      <c r="BA251" s="1"/>
      <c r="BB251" s="9">
        <f ca="1">O251/Table2[[#This Row],[Value of house]]</f>
        <v>0.44275932564189086</v>
      </c>
      <c r="BC251" s="1">
        <f ca="1">IF(BB251&lt;$BD$4,1,0)</f>
        <v>0</v>
      </c>
      <c r="BD251" s="1"/>
      <c r="BE251" s="10"/>
      <c r="BF251">
        <f ca="1">IF(Table2[[#This Row],[Area]]="yukon",Table2[[#This Row],[Income]],0)</f>
        <v>0</v>
      </c>
    </row>
    <row r="252" spans="2:58" x14ac:dyDescent="0.3">
      <c r="B252">
        <f t="shared" ca="1" si="62"/>
        <v>2</v>
      </c>
      <c r="C252" t="str">
        <f t="shared" ca="1" si="63"/>
        <v>women</v>
      </c>
      <c r="D252">
        <f t="shared" ca="1" si="64"/>
        <v>40</v>
      </c>
      <c r="E252">
        <f t="shared" ca="1" si="65"/>
        <v>5</v>
      </c>
      <c r="F252" t="str">
        <f ca="1">VLOOKUP(E252,$AB$5:$AC$10,2)</f>
        <v>general work</v>
      </c>
      <c r="G252">
        <f t="shared" ca="1" si="66"/>
        <v>4</v>
      </c>
      <c r="H252" t="str">
        <f ca="1">VLOOKUP(G252,$AD$5:$AE$9,2)</f>
        <v>technical</v>
      </c>
      <c r="I252">
        <f t="shared" ca="1" si="67"/>
        <v>0</v>
      </c>
      <c r="J252">
        <f t="shared" ca="1" si="61"/>
        <v>2</v>
      </c>
      <c r="K252">
        <f t="shared" ca="1" si="68"/>
        <v>29955</v>
      </c>
      <c r="L252">
        <f t="shared" ca="1" si="69"/>
        <v>10</v>
      </c>
      <c r="M252" t="str">
        <f ca="1">VLOOKUP(L252,$AF$5:$AG$17,2)</f>
        <v>Newfounland</v>
      </c>
      <c r="N252">
        <f t="shared" ca="1" si="72"/>
        <v>89865</v>
      </c>
      <c r="O252">
        <f t="shared" ca="1" si="70"/>
        <v>1313.9748884833075</v>
      </c>
      <c r="P252">
        <f t="shared" ca="1" si="73"/>
        <v>33018.210707370316</v>
      </c>
      <c r="Q252">
        <f t="shared" ca="1" si="71"/>
        <v>665</v>
      </c>
      <c r="R252">
        <f t="shared" ca="1" si="74"/>
        <v>10005.089311360176</v>
      </c>
      <c r="S252">
        <f t="shared" ca="1" si="75"/>
        <v>6393.4381842821949</v>
      </c>
      <c r="T252">
        <f t="shared" ca="1" si="76"/>
        <v>97572.413072765499</v>
      </c>
      <c r="U252">
        <f t="shared" ca="1" si="77"/>
        <v>11984.064199843484</v>
      </c>
      <c r="V252">
        <f t="shared" ca="1" si="78"/>
        <v>85588.348872922012</v>
      </c>
      <c r="X252" s="7">
        <f ca="1">IF(Table2[[#This Row],[Gender]]="men",1,0)</f>
        <v>0</v>
      </c>
      <c r="Y252" s="1">
        <f ca="1">IF(Table2[[#This Row],[Gender]]="women",1,0)</f>
        <v>1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>
        <f ca="1">IF(Table2[[#This Row],[Field of work]]="teaching",1,0)</f>
        <v>0</v>
      </c>
      <c r="AK252" s="1">
        <f ca="1">IF(Table2[[#This Row],[Field of work]]="health",1,0)</f>
        <v>0</v>
      </c>
      <c r="AL252" s="1">
        <f ca="1">IF(Table2[[#This Row],[Field of work]]="construction",1,0)</f>
        <v>0</v>
      </c>
      <c r="AM252" s="1">
        <f ca="1">IF(Table2[[#This Row],[Field of work]]="general work",1,0)</f>
        <v>1</v>
      </c>
      <c r="AN252" s="1">
        <f ca="1">IF(Table2[[#This Row],[Field of work]]="agriculture",1,0)</f>
        <v>0</v>
      </c>
      <c r="AO252" s="1">
        <f ca="1">IF(Table2[[#This Row],[Field of work]]="IT",1,0)</f>
        <v>0</v>
      </c>
      <c r="AP252" s="1"/>
      <c r="AQ252" s="1"/>
      <c r="AR252" s="1"/>
      <c r="AS252" s="1"/>
      <c r="AT252" s="1"/>
      <c r="AU252" s="1"/>
      <c r="AV252" s="1"/>
      <c r="AW252" s="1">
        <f ca="1">Table2[[#This Row],[Cars value]]/Table2[[#This Row],[Cars]]</f>
        <v>16509.105353685158</v>
      </c>
      <c r="AX252" s="1"/>
      <c r="AY252" s="1">
        <f ca="1">IF(Table2[[#This Row],[Value of debts of a person]]&gt;$AZ$4,1,0)</f>
        <v>0</v>
      </c>
      <c r="AZ252" s="1"/>
      <c r="BA252" s="1"/>
      <c r="BB252" s="9">
        <f ca="1">O252/Table2[[#This Row],[Value of house]]</f>
        <v>1.4621653463342875E-2</v>
      </c>
      <c r="BC252" s="1">
        <f ca="1">IF(BB252&lt;$BD$4,1,0)</f>
        <v>1</v>
      </c>
      <c r="BD252" s="1"/>
      <c r="BE252" s="10"/>
      <c r="BF252">
        <f ca="1">IF(Table2[[#This Row],[Area]]="yukon",Table2[[#This Row],[Income]],0)</f>
        <v>0</v>
      </c>
    </row>
    <row r="253" spans="2:58" x14ac:dyDescent="0.3">
      <c r="B253">
        <f t="shared" ca="1" si="62"/>
        <v>2</v>
      </c>
      <c r="C253" t="str">
        <f t="shared" ca="1" si="63"/>
        <v>women</v>
      </c>
      <c r="D253">
        <f t="shared" ca="1" si="64"/>
        <v>38</v>
      </c>
      <c r="E253">
        <f t="shared" ca="1" si="65"/>
        <v>5</v>
      </c>
      <c r="F253" t="str">
        <f ca="1">VLOOKUP(E253,$AB$5:$AC$10,2)</f>
        <v>general work</v>
      </c>
      <c r="G253">
        <f t="shared" ca="1" si="66"/>
        <v>6</v>
      </c>
      <c r="H253" t="str">
        <f ca="1">VLOOKUP(G253,$AD$5:$AE$9,2)</f>
        <v>other</v>
      </c>
      <c r="I253">
        <f t="shared" ca="1" si="67"/>
        <v>3</v>
      </c>
      <c r="J253">
        <f t="shared" ca="1" si="61"/>
        <v>1</v>
      </c>
      <c r="K253">
        <f t="shared" ca="1" si="68"/>
        <v>66582</v>
      </c>
      <c r="L253">
        <f t="shared" ca="1" si="69"/>
        <v>8</v>
      </c>
      <c r="M253" t="str">
        <f ca="1">VLOOKUP(L253,$AF$5:$AG$17,2)</f>
        <v>Ontario</v>
      </c>
      <c r="N253">
        <f t="shared" ca="1" si="72"/>
        <v>266328</v>
      </c>
      <c r="O253">
        <f t="shared" ca="1" si="70"/>
        <v>142756.37666964115</v>
      </c>
      <c r="P253">
        <f t="shared" ca="1" si="73"/>
        <v>44635.122066642711</v>
      </c>
      <c r="Q253">
        <f t="shared" ca="1" si="71"/>
        <v>927</v>
      </c>
      <c r="R253">
        <f t="shared" ca="1" si="74"/>
        <v>12382.751231532768</v>
      </c>
      <c r="S253">
        <f t="shared" ca="1" si="75"/>
        <v>68568.274737097352</v>
      </c>
      <c r="T253">
        <f t="shared" ca="1" si="76"/>
        <v>477652.65140673844</v>
      </c>
      <c r="U253">
        <f t="shared" ca="1" si="77"/>
        <v>156066.12790117392</v>
      </c>
      <c r="V253">
        <f t="shared" ca="1" si="78"/>
        <v>321586.52350556455</v>
      </c>
      <c r="X253" s="7">
        <f ca="1">IF(Table2[[#This Row],[Gender]]="men",1,0)</f>
        <v>0</v>
      </c>
      <c r="Y253" s="1">
        <f ca="1">IF(Table2[[#This Row],[Gender]]="women",1,0)</f>
        <v>1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>
        <f ca="1">IF(Table2[[#This Row],[Field of work]]="teaching",1,0)</f>
        <v>0</v>
      </c>
      <c r="AK253" s="1">
        <f ca="1">IF(Table2[[#This Row],[Field of work]]="health",1,0)</f>
        <v>0</v>
      </c>
      <c r="AL253" s="1">
        <f ca="1">IF(Table2[[#This Row],[Field of work]]="construction",1,0)</f>
        <v>0</v>
      </c>
      <c r="AM253" s="1">
        <f ca="1">IF(Table2[[#This Row],[Field of work]]="general work",1,0)</f>
        <v>1</v>
      </c>
      <c r="AN253" s="1">
        <f ca="1">IF(Table2[[#This Row],[Field of work]]="agriculture",1,0)</f>
        <v>0</v>
      </c>
      <c r="AO253" s="1">
        <f ca="1">IF(Table2[[#This Row],[Field of work]]="IT",1,0)</f>
        <v>0</v>
      </c>
      <c r="AP253" s="1"/>
      <c r="AQ253" s="1"/>
      <c r="AR253" s="1"/>
      <c r="AS253" s="1"/>
      <c r="AT253" s="1"/>
      <c r="AU253" s="1"/>
      <c r="AV253" s="1"/>
      <c r="AW253" s="1">
        <f ca="1">Table2[[#This Row],[Cars value]]/Table2[[#This Row],[Cars]]</f>
        <v>44635.122066642711</v>
      </c>
      <c r="AX253" s="1"/>
      <c r="AY253" s="1">
        <f ca="1">IF(Table2[[#This Row],[Value of debts of a person]]&gt;$AZ$4,1,0)</f>
        <v>1</v>
      </c>
      <c r="AZ253" s="1"/>
      <c r="BA253" s="1"/>
      <c r="BB253" s="9">
        <f ca="1">O253/Table2[[#This Row],[Value of house]]</f>
        <v>0.53601715429711161</v>
      </c>
      <c r="BC253" s="1">
        <f ca="1">IF(BB253&lt;$BD$4,1,0)</f>
        <v>0</v>
      </c>
      <c r="BD253" s="1"/>
      <c r="BE253" s="10"/>
      <c r="BF253">
        <f ca="1">IF(Table2[[#This Row],[Area]]="yukon",Table2[[#This Row],[Income]],0)</f>
        <v>0</v>
      </c>
    </row>
    <row r="254" spans="2:58" x14ac:dyDescent="0.3">
      <c r="B254">
        <f t="shared" ca="1" si="62"/>
        <v>1</v>
      </c>
      <c r="C254" t="str">
        <f t="shared" ca="1" si="63"/>
        <v>men</v>
      </c>
      <c r="D254">
        <f t="shared" ca="1" si="64"/>
        <v>34</v>
      </c>
      <c r="E254">
        <f t="shared" ca="1" si="65"/>
        <v>1</v>
      </c>
      <c r="F254" t="str">
        <f ca="1">VLOOKUP(E254,$AB$5:$AC$10,2)</f>
        <v>health</v>
      </c>
      <c r="G254">
        <f t="shared" ca="1" si="66"/>
        <v>5</v>
      </c>
      <c r="H254" t="str">
        <f ca="1">VLOOKUP(G254,$AD$5:$AE$9,2)</f>
        <v>other</v>
      </c>
      <c r="I254">
        <f t="shared" ca="1" si="67"/>
        <v>2</v>
      </c>
      <c r="J254">
        <f t="shared" ca="1" si="61"/>
        <v>2</v>
      </c>
      <c r="K254">
        <f t="shared" ca="1" si="68"/>
        <v>28808</v>
      </c>
      <c r="L254">
        <f t="shared" ca="1" si="69"/>
        <v>9</v>
      </c>
      <c r="M254" t="str">
        <f ca="1">VLOOKUP(L254,$AF$5:$AG$17,2)</f>
        <v>Quabac</v>
      </c>
      <c r="N254">
        <f t="shared" ca="1" si="72"/>
        <v>144040</v>
      </c>
      <c r="O254">
        <f t="shared" ca="1" si="70"/>
        <v>66975.076346700327</v>
      </c>
      <c r="P254">
        <f t="shared" ca="1" si="73"/>
        <v>35176.154086756418</v>
      </c>
      <c r="Q254">
        <f t="shared" ca="1" si="71"/>
        <v>28689</v>
      </c>
      <c r="R254">
        <f t="shared" ca="1" si="74"/>
        <v>2943.4235296316797</v>
      </c>
      <c r="S254">
        <f t="shared" ca="1" si="75"/>
        <v>18590.839736129914</v>
      </c>
      <c r="T254">
        <f t="shared" ca="1" si="76"/>
        <v>229605.91608283023</v>
      </c>
      <c r="U254">
        <f t="shared" ca="1" si="77"/>
        <v>98607.499876332004</v>
      </c>
      <c r="V254">
        <f t="shared" ca="1" si="78"/>
        <v>130998.41620649822</v>
      </c>
      <c r="X254" s="7">
        <f ca="1">IF(Table2[[#This Row],[Gender]]="men",1,0)</f>
        <v>1</v>
      </c>
      <c r="Y254" s="1">
        <f ca="1">IF(Table2[[#This Row],[Gender]]="women",1,0)</f>
        <v>0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>
        <f ca="1">IF(Table2[[#This Row],[Field of work]]="teaching",1,0)</f>
        <v>0</v>
      </c>
      <c r="AK254" s="1">
        <f ca="1">IF(Table2[[#This Row],[Field of work]]="health",1,0)</f>
        <v>1</v>
      </c>
      <c r="AL254" s="1">
        <f ca="1">IF(Table2[[#This Row],[Field of work]]="construction",1,0)</f>
        <v>0</v>
      </c>
      <c r="AM254" s="1">
        <f ca="1">IF(Table2[[#This Row],[Field of work]]="general work",1,0)</f>
        <v>0</v>
      </c>
      <c r="AN254" s="1">
        <f ca="1">IF(Table2[[#This Row],[Field of work]]="agriculture",1,0)</f>
        <v>0</v>
      </c>
      <c r="AO254" s="1">
        <f ca="1">IF(Table2[[#This Row],[Field of work]]="IT",1,0)</f>
        <v>0</v>
      </c>
      <c r="AP254" s="1"/>
      <c r="AQ254" s="1"/>
      <c r="AR254" s="1"/>
      <c r="AS254" s="1"/>
      <c r="AT254" s="1"/>
      <c r="AU254" s="1"/>
      <c r="AV254" s="1"/>
      <c r="AW254" s="1">
        <f ca="1">Table2[[#This Row],[Cars value]]/Table2[[#This Row],[Cars]]</f>
        <v>17588.077043378209</v>
      </c>
      <c r="AX254" s="1"/>
      <c r="AY254" s="1">
        <f ca="1">IF(Table2[[#This Row],[Value of debts of a person]]&gt;$AZ$4,1,0)</f>
        <v>0</v>
      </c>
      <c r="AZ254" s="1"/>
      <c r="BA254" s="1"/>
      <c r="BB254" s="9">
        <f ca="1">O254/Table2[[#This Row],[Value of house]]</f>
        <v>0.4649755369807021</v>
      </c>
      <c r="BC254" s="1">
        <f ca="1">IF(BB254&lt;$BD$4,1,0)</f>
        <v>0</v>
      </c>
      <c r="BD254" s="1"/>
      <c r="BE254" s="10"/>
      <c r="BF254">
        <f ca="1">IF(Table2[[#This Row],[Area]]="yukon",Table2[[#This Row],[Income]],0)</f>
        <v>0</v>
      </c>
    </row>
    <row r="255" spans="2:58" x14ac:dyDescent="0.3">
      <c r="B255">
        <f t="shared" ca="1" si="62"/>
        <v>1</v>
      </c>
      <c r="C255" t="str">
        <f t="shared" ca="1" si="63"/>
        <v>men</v>
      </c>
      <c r="D255">
        <f t="shared" ca="1" si="64"/>
        <v>45</v>
      </c>
      <c r="E255">
        <f t="shared" ca="1" si="65"/>
        <v>3</v>
      </c>
      <c r="F255" t="str">
        <f ca="1">VLOOKUP(E255,$AB$5:$AC$10,2)</f>
        <v>teaching</v>
      </c>
      <c r="G255">
        <f t="shared" ca="1" si="66"/>
        <v>6</v>
      </c>
      <c r="H255" t="str">
        <f ca="1">VLOOKUP(G255,$AD$5:$AE$9,2)</f>
        <v>other</v>
      </c>
      <c r="I255">
        <f t="shared" ca="1" si="67"/>
        <v>2</v>
      </c>
      <c r="J255">
        <f t="shared" ca="1" si="61"/>
        <v>2</v>
      </c>
      <c r="K255">
        <f t="shared" ca="1" si="68"/>
        <v>52814</v>
      </c>
      <c r="L255">
        <f t="shared" ca="1" si="69"/>
        <v>3</v>
      </c>
      <c r="M255" t="str">
        <f ca="1">VLOOKUP(L255,$AF$5:$AG$17,2)</f>
        <v>Northwest Tef</v>
      </c>
      <c r="N255">
        <f t="shared" ca="1" si="72"/>
        <v>211256</v>
      </c>
      <c r="O255">
        <f t="shared" ca="1" si="70"/>
        <v>35037.195196908826</v>
      </c>
      <c r="P255">
        <f t="shared" ca="1" si="73"/>
        <v>17051.352685896916</v>
      </c>
      <c r="Q255">
        <f t="shared" ca="1" si="71"/>
        <v>16570</v>
      </c>
      <c r="R255">
        <f t="shared" ca="1" si="74"/>
        <v>45390.805708342785</v>
      </c>
      <c r="S255">
        <f t="shared" ca="1" si="75"/>
        <v>44707.375227841287</v>
      </c>
      <c r="T255">
        <f t="shared" ca="1" si="76"/>
        <v>291000.5704247501</v>
      </c>
      <c r="U255">
        <f t="shared" ca="1" si="77"/>
        <v>96998.000905251611</v>
      </c>
      <c r="V255">
        <f t="shared" ca="1" si="78"/>
        <v>194002.5695194985</v>
      </c>
      <c r="X255" s="7">
        <f ca="1">IF(Table2[[#This Row],[Gender]]="men",1,0)</f>
        <v>1</v>
      </c>
      <c r="Y255" s="1">
        <f ca="1">IF(Table2[[#This Row],[Gender]]="women",1,0)</f>
        <v>0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>
        <f ca="1">IF(Table2[[#This Row],[Field of work]]="teaching",1,0)</f>
        <v>1</v>
      </c>
      <c r="AK255" s="1">
        <f ca="1">IF(Table2[[#This Row],[Field of work]]="health",1,0)</f>
        <v>0</v>
      </c>
      <c r="AL255" s="1">
        <f ca="1">IF(Table2[[#This Row],[Field of work]]="construction",1,0)</f>
        <v>0</v>
      </c>
      <c r="AM255" s="1">
        <f ca="1">IF(Table2[[#This Row],[Field of work]]="general work",1,0)</f>
        <v>0</v>
      </c>
      <c r="AN255" s="1">
        <f ca="1">IF(Table2[[#This Row],[Field of work]]="agriculture",1,0)</f>
        <v>0</v>
      </c>
      <c r="AO255" s="1">
        <f ca="1">IF(Table2[[#This Row],[Field of work]]="IT",1,0)</f>
        <v>0</v>
      </c>
      <c r="AP255" s="1"/>
      <c r="AQ255" s="1"/>
      <c r="AR255" s="1"/>
      <c r="AS255" s="1"/>
      <c r="AT255" s="1"/>
      <c r="AU255" s="1"/>
      <c r="AV255" s="1"/>
      <c r="AW255" s="1">
        <f ca="1">Table2[[#This Row],[Cars value]]/Table2[[#This Row],[Cars]]</f>
        <v>8525.6763429484581</v>
      </c>
      <c r="AX255" s="1"/>
      <c r="AY255" s="1">
        <f ca="1">IF(Table2[[#This Row],[Value of debts of a person]]&gt;$AZ$4,1,0)</f>
        <v>0</v>
      </c>
      <c r="AZ255" s="1"/>
      <c r="BA255" s="1"/>
      <c r="BB255" s="9">
        <f ca="1">O255/Table2[[#This Row],[Value of house]]</f>
        <v>0.16585183472615606</v>
      </c>
      <c r="BC255" s="1">
        <f ca="1">IF(BB255&lt;$BD$4,1,0)</f>
        <v>1</v>
      </c>
      <c r="BD255" s="1"/>
      <c r="BE255" s="10"/>
      <c r="BF255">
        <f ca="1">IF(Table2[[#This Row],[Area]]="yukon",Table2[[#This Row],[Income]],0)</f>
        <v>0</v>
      </c>
    </row>
    <row r="256" spans="2:58" x14ac:dyDescent="0.3">
      <c r="B256">
        <f t="shared" ca="1" si="62"/>
        <v>1</v>
      </c>
      <c r="C256" t="str">
        <f t="shared" ca="1" si="63"/>
        <v>men</v>
      </c>
      <c r="D256">
        <f t="shared" ca="1" si="64"/>
        <v>25</v>
      </c>
      <c r="E256">
        <f t="shared" ca="1" si="65"/>
        <v>5</v>
      </c>
      <c r="F256" t="str">
        <f ca="1">VLOOKUP(E256,$AB$5:$AC$10,2)</f>
        <v>general work</v>
      </c>
      <c r="G256">
        <f t="shared" ca="1" si="66"/>
        <v>1</v>
      </c>
      <c r="H256" t="str">
        <f ca="1">VLOOKUP(G256,$AD$5:$AE$9,2)</f>
        <v>High School</v>
      </c>
      <c r="I256">
        <f t="shared" ca="1" si="67"/>
        <v>3</v>
      </c>
      <c r="J256">
        <f t="shared" ca="1" si="61"/>
        <v>1</v>
      </c>
      <c r="K256">
        <f t="shared" ca="1" si="68"/>
        <v>68909</v>
      </c>
      <c r="L256">
        <f t="shared" ca="1" si="69"/>
        <v>9</v>
      </c>
      <c r="M256" t="str">
        <f ca="1">VLOOKUP(L256,$AF$5:$AG$17,2)</f>
        <v>Quabac</v>
      </c>
      <c r="N256">
        <f t="shared" ca="1" si="72"/>
        <v>275636</v>
      </c>
      <c r="O256">
        <f t="shared" ca="1" si="70"/>
        <v>190429.48807273051</v>
      </c>
      <c r="P256">
        <f t="shared" ca="1" si="73"/>
        <v>53989.276748035089</v>
      </c>
      <c r="Q256">
        <f t="shared" ca="1" si="71"/>
        <v>21312</v>
      </c>
      <c r="R256">
        <f t="shared" ca="1" si="74"/>
        <v>4328.5414336239255</v>
      </c>
      <c r="S256">
        <f t="shared" ca="1" si="75"/>
        <v>1653.221174419006</v>
      </c>
      <c r="T256">
        <f t="shared" ca="1" si="76"/>
        <v>467718.70924714947</v>
      </c>
      <c r="U256">
        <f t="shared" ca="1" si="77"/>
        <v>216070.02950635445</v>
      </c>
      <c r="V256">
        <f t="shared" ca="1" si="78"/>
        <v>251648.67974079502</v>
      </c>
      <c r="X256" s="7">
        <f ca="1">IF(Table2[[#This Row],[Gender]]="men",1,0)</f>
        <v>1</v>
      </c>
      <c r="Y256" s="1">
        <f ca="1">IF(Table2[[#This Row],[Gender]]="women",1,0)</f>
        <v>0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>
        <f ca="1">IF(Table2[[#This Row],[Field of work]]="teaching",1,0)</f>
        <v>0</v>
      </c>
      <c r="AK256" s="1">
        <f ca="1">IF(Table2[[#This Row],[Field of work]]="health",1,0)</f>
        <v>0</v>
      </c>
      <c r="AL256" s="1">
        <f ca="1">IF(Table2[[#This Row],[Field of work]]="construction",1,0)</f>
        <v>0</v>
      </c>
      <c r="AM256" s="1">
        <f ca="1">IF(Table2[[#This Row],[Field of work]]="general work",1,0)</f>
        <v>1</v>
      </c>
      <c r="AN256" s="1">
        <f ca="1">IF(Table2[[#This Row],[Field of work]]="agriculture",1,0)</f>
        <v>0</v>
      </c>
      <c r="AO256" s="1">
        <f ca="1">IF(Table2[[#This Row],[Field of work]]="IT",1,0)</f>
        <v>0</v>
      </c>
      <c r="AP256" s="1"/>
      <c r="AQ256" s="1"/>
      <c r="AR256" s="1"/>
      <c r="AS256" s="1"/>
      <c r="AT256" s="1"/>
      <c r="AU256" s="1"/>
      <c r="AV256" s="1"/>
      <c r="AW256" s="1">
        <f ca="1">Table2[[#This Row],[Cars value]]/Table2[[#This Row],[Cars]]</f>
        <v>53989.276748035089</v>
      </c>
      <c r="AX256" s="1"/>
      <c r="AY256" s="1">
        <f ca="1">IF(Table2[[#This Row],[Value of debts of a person]]&gt;$AZ$4,1,0)</f>
        <v>1</v>
      </c>
      <c r="AZ256" s="1"/>
      <c r="BA256" s="1"/>
      <c r="BB256" s="9">
        <f ca="1">O256/Table2[[#This Row],[Value of house]]</f>
        <v>0.69087306474020271</v>
      </c>
      <c r="BC256" s="1">
        <f ca="1">IF(BB256&lt;$BD$4,1,0)</f>
        <v>0</v>
      </c>
      <c r="BD256" s="1"/>
      <c r="BE256" s="10"/>
      <c r="BF256">
        <f ca="1">IF(Table2[[#This Row],[Area]]="yukon",Table2[[#This Row],[Income]],0)</f>
        <v>0</v>
      </c>
    </row>
    <row r="257" spans="2:58" x14ac:dyDescent="0.3">
      <c r="B257">
        <f t="shared" ca="1" si="62"/>
        <v>2</v>
      </c>
      <c r="C257" t="str">
        <f t="shared" ca="1" si="63"/>
        <v>women</v>
      </c>
      <c r="D257">
        <f t="shared" ca="1" si="64"/>
        <v>45</v>
      </c>
      <c r="E257">
        <f t="shared" ca="1" si="65"/>
        <v>5</v>
      </c>
      <c r="F257" t="str">
        <f ca="1">VLOOKUP(E257,$AB$5:$AC$10,2)</f>
        <v>general work</v>
      </c>
      <c r="G257">
        <f t="shared" ca="1" si="66"/>
        <v>6</v>
      </c>
      <c r="H257" t="str">
        <f ca="1">VLOOKUP(G257,$AD$5:$AE$9,2)</f>
        <v>other</v>
      </c>
      <c r="I257">
        <f t="shared" ca="1" si="67"/>
        <v>4</v>
      </c>
      <c r="J257">
        <f t="shared" ca="1" si="61"/>
        <v>2</v>
      </c>
      <c r="K257">
        <f t="shared" ca="1" si="68"/>
        <v>44896</v>
      </c>
      <c r="L257">
        <f t="shared" ca="1" si="69"/>
        <v>13</v>
      </c>
      <c r="M257" t="str">
        <f ca="1">VLOOKUP(L257,$AF$5:$AG$17,2)</f>
        <v>Prince edward Island</v>
      </c>
      <c r="N257">
        <f t="shared" ca="1" si="72"/>
        <v>224480</v>
      </c>
      <c r="O257">
        <f t="shared" ca="1" si="70"/>
        <v>191615.39952450641</v>
      </c>
      <c r="P257">
        <f t="shared" ca="1" si="73"/>
        <v>70167.330664962021</v>
      </c>
      <c r="Q257">
        <f t="shared" ca="1" si="71"/>
        <v>2174</v>
      </c>
      <c r="R257">
        <f t="shared" ca="1" si="74"/>
        <v>25821.212381068039</v>
      </c>
      <c r="S257">
        <f t="shared" ca="1" si="75"/>
        <v>27745.449916423313</v>
      </c>
      <c r="T257">
        <f t="shared" ca="1" si="76"/>
        <v>443840.84944092971</v>
      </c>
      <c r="U257">
        <f t="shared" ca="1" si="77"/>
        <v>219610.61190557445</v>
      </c>
      <c r="V257">
        <f t="shared" ca="1" si="78"/>
        <v>224230.23753535526</v>
      </c>
      <c r="X257" s="7">
        <f ca="1">IF(Table2[[#This Row],[Gender]]="men",1,0)</f>
        <v>0</v>
      </c>
      <c r="Y257" s="1">
        <f ca="1">IF(Table2[[#This Row],[Gender]]="women",1,0)</f>
        <v>1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>
        <f ca="1">IF(Table2[[#This Row],[Field of work]]="teaching",1,0)</f>
        <v>0</v>
      </c>
      <c r="AK257" s="1">
        <f ca="1">IF(Table2[[#This Row],[Field of work]]="health",1,0)</f>
        <v>0</v>
      </c>
      <c r="AL257" s="1">
        <f ca="1">IF(Table2[[#This Row],[Field of work]]="construction",1,0)</f>
        <v>0</v>
      </c>
      <c r="AM257" s="1">
        <f ca="1">IF(Table2[[#This Row],[Field of work]]="general work",1,0)</f>
        <v>1</v>
      </c>
      <c r="AN257" s="1">
        <f ca="1">IF(Table2[[#This Row],[Field of work]]="agriculture",1,0)</f>
        <v>0</v>
      </c>
      <c r="AO257" s="1">
        <f ca="1">IF(Table2[[#This Row],[Field of work]]="IT",1,0)</f>
        <v>0</v>
      </c>
      <c r="AP257" s="1"/>
      <c r="AQ257" s="1"/>
      <c r="AR257" s="1"/>
      <c r="AS257" s="1"/>
      <c r="AT257" s="1"/>
      <c r="AU257" s="1"/>
      <c r="AV257" s="1"/>
      <c r="AW257" s="1">
        <f ca="1">Table2[[#This Row],[Cars value]]/Table2[[#This Row],[Cars]]</f>
        <v>35083.66533248101</v>
      </c>
      <c r="AX257" s="1"/>
      <c r="AY257" s="1">
        <f ca="1">IF(Table2[[#This Row],[Value of debts of a person]]&gt;$AZ$4,1,0)</f>
        <v>1</v>
      </c>
      <c r="AZ257" s="1"/>
      <c r="BA257" s="1"/>
      <c r="BB257" s="9">
        <f ca="1">O257/Table2[[#This Row],[Value of house]]</f>
        <v>0.8535967548311939</v>
      </c>
      <c r="BC257" s="1">
        <f ca="1">IF(BB257&lt;$BD$4,1,0)</f>
        <v>0</v>
      </c>
      <c r="BD257" s="1"/>
      <c r="BE257" s="10"/>
      <c r="BF257">
        <f ca="1">IF(Table2[[#This Row],[Area]]="yukon",Table2[[#This Row],[Income]],0)</f>
        <v>0</v>
      </c>
    </row>
    <row r="258" spans="2:58" x14ac:dyDescent="0.3">
      <c r="B258">
        <f t="shared" ca="1" si="62"/>
        <v>2</v>
      </c>
      <c r="C258" t="str">
        <f t="shared" ca="1" si="63"/>
        <v>women</v>
      </c>
      <c r="D258">
        <f t="shared" ca="1" si="64"/>
        <v>32</v>
      </c>
      <c r="E258">
        <f t="shared" ca="1" si="65"/>
        <v>2</v>
      </c>
      <c r="F258" t="str">
        <f ca="1">VLOOKUP(E258,$AB$5:$AC$10,2)</f>
        <v>construction</v>
      </c>
      <c r="G258">
        <f t="shared" ca="1" si="66"/>
        <v>5</v>
      </c>
      <c r="H258" t="str">
        <f ca="1">VLOOKUP(G258,$AD$5:$AE$9,2)</f>
        <v>other</v>
      </c>
      <c r="I258">
        <f t="shared" ca="1" si="67"/>
        <v>0</v>
      </c>
      <c r="J258">
        <f t="shared" ca="1" si="61"/>
        <v>1</v>
      </c>
      <c r="K258">
        <f t="shared" ca="1" si="68"/>
        <v>36039</v>
      </c>
      <c r="L258">
        <f t="shared" ca="1" si="69"/>
        <v>3</v>
      </c>
      <c r="M258" t="str">
        <f ca="1">VLOOKUP(L258,$AF$5:$AG$17,2)</f>
        <v>Northwest Tef</v>
      </c>
      <c r="N258">
        <f t="shared" ca="1" si="72"/>
        <v>144156</v>
      </c>
      <c r="O258">
        <f t="shared" ca="1" si="70"/>
        <v>12832.164877652545</v>
      </c>
      <c r="P258">
        <f t="shared" ca="1" si="73"/>
        <v>31424.944439919636</v>
      </c>
      <c r="Q258">
        <f t="shared" ca="1" si="71"/>
        <v>25926</v>
      </c>
      <c r="R258">
        <f t="shared" ca="1" si="74"/>
        <v>16470.315952816429</v>
      </c>
      <c r="S258">
        <f t="shared" ca="1" si="75"/>
        <v>44835.202788506263</v>
      </c>
      <c r="T258">
        <f t="shared" ca="1" si="76"/>
        <v>201823.3676661588</v>
      </c>
      <c r="U258">
        <f t="shared" ca="1" si="77"/>
        <v>55228.48083046898</v>
      </c>
      <c r="V258">
        <f t="shared" ca="1" si="78"/>
        <v>146594.88683568983</v>
      </c>
      <c r="X258" s="7">
        <f ca="1">IF(Table2[[#This Row],[Gender]]="men",1,0)</f>
        <v>0</v>
      </c>
      <c r="Y258" s="1">
        <f ca="1">IF(Table2[[#This Row],[Gender]]="women",1,0)</f>
        <v>1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>
        <f ca="1">IF(Table2[[#This Row],[Field of work]]="teaching",1,0)</f>
        <v>0</v>
      </c>
      <c r="AK258" s="1">
        <f ca="1">IF(Table2[[#This Row],[Field of work]]="health",1,0)</f>
        <v>0</v>
      </c>
      <c r="AL258" s="1">
        <f ca="1">IF(Table2[[#This Row],[Field of work]]="construction",1,0)</f>
        <v>1</v>
      </c>
      <c r="AM258" s="1">
        <f ca="1">IF(Table2[[#This Row],[Field of work]]="general work",1,0)</f>
        <v>0</v>
      </c>
      <c r="AN258" s="1">
        <f ca="1">IF(Table2[[#This Row],[Field of work]]="agriculture",1,0)</f>
        <v>0</v>
      </c>
      <c r="AO258" s="1">
        <f ca="1">IF(Table2[[#This Row],[Field of work]]="IT",1,0)</f>
        <v>0</v>
      </c>
      <c r="AP258" s="1"/>
      <c r="AQ258" s="1"/>
      <c r="AR258" s="1"/>
      <c r="AS258" s="1"/>
      <c r="AT258" s="1"/>
      <c r="AU258" s="1"/>
      <c r="AV258" s="1"/>
      <c r="AW258" s="1">
        <f ca="1">Table2[[#This Row],[Cars value]]/Table2[[#This Row],[Cars]]</f>
        <v>31424.944439919636</v>
      </c>
      <c r="AX258" s="1"/>
      <c r="AY258" s="1">
        <f ca="1">IF(Table2[[#This Row],[Value of debts of a person]]&gt;$AZ$4,1,0)</f>
        <v>0</v>
      </c>
      <c r="AZ258" s="1"/>
      <c r="BA258" s="1"/>
      <c r="BB258" s="9">
        <f ca="1">O258/Table2[[#This Row],[Value of house]]</f>
        <v>8.9015822287331403E-2</v>
      </c>
      <c r="BC258" s="1">
        <f ca="1">IF(BB258&lt;$BD$4,1,0)</f>
        <v>1</v>
      </c>
      <c r="BD258" s="1"/>
      <c r="BE258" s="10"/>
      <c r="BF258">
        <f ca="1">IF(Table2[[#This Row],[Area]]="yukon",Table2[[#This Row],[Income]],0)</f>
        <v>0</v>
      </c>
    </row>
    <row r="259" spans="2:58" x14ac:dyDescent="0.3">
      <c r="B259">
        <f t="shared" ca="1" si="62"/>
        <v>2</v>
      </c>
      <c r="C259" t="str">
        <f t="shared" ca="1" si="63"/>
        <v>women</v>
      </c>
      <c r="D259">
        <f t="shared" ca="1" si="64"/>
        <v>35</v>
      </c>
      <c r="E259">
        <f t="shared" ca="1" si="65"/>
        <v>6</v>
      </c>
      <c r="F259" t="str">
        <f ca="1">VLOOKUP(E259,$AB$5:$AC$10,2)</f>
        <v>agriculture</v>
      </c>
      <c r="G259">
        <f t="shared" ca="1" si="66"/>
        <v>3</v>
      </c>
      <c r="H259" t="str">
        <f ca="1">VLOOKUP(G259,$AD$5:$AE$9,2)</f>
        <v>university</v>
      </c>
      <c r="I259">
        <f t="shared" ca="1" si="67"/>
        <v>0</v>
      </c>
      <c r="J259">
        <f t="shared" ca="1" si="61"/>
        <v>2</v>
      </c>
      <c r="K259">
        <f t="shared" ca="1" si="68"/>
        <v>46562</v>
      </c>
      <c r="L259">
        <f t="shared" ca="1" si="69"/>
        <v>4</v>
      </c>
      <c r="M259" t="str">
        <f ca="1">VLOOKUP(L259,$AF$5:$AG$17,2)</f>
        <v>Alberta</v>
      </c>
      <c r="N259">
        <f t="shared" ca="1" si="72"/>
        <v>93124</v>
      </c>
      <c r="O259">
        <f t="shared" ca="1" si="70"/>
        <v>84249.317267992781</v>
      </c>
      <c r="P259">
        <f t="shared" ca="1" si="73"/>
        <v>84267.247400816777</v>
      </c>
      <c r="Q259">
        <f t="shared" ca="1" si="71"/>
        <v>35671</v>
      </c>
      <c r="R259">
        <f t="shared" ca="1" si="74"/>
        <v>32480.883279946458</v>
      </c>
      <c r="S259">
        <f t="shared" ca="1" si="75"/>
        <v>50441.592278152348</v>
      </c>
      <c r="T259">
        <f t="shared" ca="1" si="76"/>
        <v>227814.90954614512</v>
      </c>
      <c r="U259">
        <f t="shared" ca="1" si="77"/>
        <v>152401.20054793922</v>
      </c>
      <c r="V259">
        <f t="shared" ca="1" si="78"/>
        <v>75413.708998205897</v>
      </c>
      <c r="X259" s="7">
        <f ca="1">IF(Table2[[#This Row],[Gender]]="men",1,0)</f>
        <v>0</v>
      </c>
      <c r="Y259" s="1">
        <f ca="1">IF(Table2[[#This Row],[Gender]]="women",1,0)</f>
        <v>1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>
        <f ca="1">IF(Table2[[#This Row],[Field of work]]="teaching",1,0)</f>
        <v>0</v>
      </c>
      <c r="AK259" s="1">
        <f ca="1">IF(Table2[[#This Row],[Field of work]]="health",1,0)</f>
        <v>0</v>
      </c>
      <c r="AL259" s="1">
        <f ca="1">IF(Table2[[#This Row],[Field of work]]="construction",1,0)</f>
        <v>0</v>
      </c>
      <c r="AM259" s="1">
        <f ca="1">IF(Table2[[#This Row],[Field of work]]="general work",1,0)</f>
        <v>0</v>
      </c>
      <c r="AN259" s="1">
        <f ca="1">IF(Table2[[#This Row],[Field of work]]="agriculture",1,0)</f>
        <v>1</v>
      </c>
      <c r="AO259" s="1">
        <f ca="1">IF(Table2[[#This Row],[Field of work]]="IT",1,0)</f>
        <v>0</v>
      </c>
      <c r="AP259" s="1"/>
      <c r="AQ259" s="1"/>
      <c r="AR259" s="1"/>
      <c r="AS259" s="1"/>
      <c r="AT259" s="1"/>
      <c r="AU259" s="1"/>
      <c r="AV259" s="1"/>
      <c r="AW259" s="1">
        <f ca="1">Table2[[#This Row],[Cars value]]/Table2[[#This Row],[Cars]]</f>
        <v>42133.623700408389</v>
      </c>
      <c r="AX259" s="1"/>
      <c r="AY259" s="1">
        <f ca="1">IF(Table2[[#This Row],[Value of debts of a person]]&gt;$AZ$4,1,0)</f>
        <v>1</v>
      </c>
      <c r="AZ259" s="1"/>
      <c r="BA259" s="1"/>
      <c r="BB259" s="9">
        <f ca="1">O259/Table2[[#This Row],[Value of house]]</f>
        <v>0.90470037013007154</v>
      </c>
      <c r="BC259" s="1">
        <f ca="1">IF(BB259&lt;$BD$4,1,0)</f>
        <v>0</v>
      </c>
      <c r="BD259" s="1"/>
      <c r="BE259" s="10"/>
      <c r="BF259">
        <f ca="1">IF(Table2[[#This Row],[Area]]="yukon",Table2[[#This Row],[Income]],0)</f>
        <v>0</v>
      </c>
    </row>
    <row r="260" spans="2:58" x14ac:dyDescent="0.3">
      <c r="B260">
        <f t="shared" ca="1" si="62"/>
        <v>1</v>
      </c>
      <c r="C260" t="str">
        <f t="shared" ca="1" si="63"/>
        <v>men</v>
      </c>
      <c r="D260">
        <f t="shared" ca="1" si="64"/>
        <v>44</v>
      </c>
      <c r="E260">
        <f t="shared" ca="1" si="65"/>
        <v>5</v>
      </c>
      <c r="F260" t="str">
        <f ca="1">VLOOKUP(E260,$AB$5:$AC$10,2)</f>
        <v>general work</v>
      </c>
      <c r="G260">
        <f t="shared" ca="1" si="66"/>
        <v>4</v>
      </c>
      <c r="H260" t="str">
        <f ca="1">VLOOKUP(G260,$AD$5:$AE$9,2)</f>
        <v>technical</v>
      </c>
      <c r="I260">
        <f t="shared" ca="1" si="67"/>
        <v>4</v>
      </c>
      <c r="J260">
        <f t="shared" ca="1" si="61"/>
        <v>1</v>
      </c>
      <c r="K260">
        <f t="shared" ca="1" si="68"/>
        <v>85132</v>
      </c>
      <c r="L260">
        <f t="shared" ca="1" si="69"/>
        <v>10</v>
      </c>
      <c r="M260" t="str">
        <f ca="1">VLOOKUP(L260,$AF$5:$AG$17,2)</f>
        <v>Newfounland</v>
      </c>
      <c r="N260">
        <f t="shared" ca="1" si="72"/>
        <v>170264</v>
      </c>
      <c r="O260">
        <f t="shared" ca="1" si="70"/>
        <v>44507.95163563059</v>
      </c>
      <c r="P260">
        <f t="shared" ca="1" si="73"/>
        <v>11242.29365431461</v>
      </c>
      <c r="Q260">
        <f t="shared" ca="1" si="71"/>
        <v>7802</v>
      </c>
      <c r="R260">
        <f t="shared" ca="1" si="74"/>
        <v>65362.509516654805</v>
      </c>
      <c r="S260">
        <f t="shared" ca="1" si="75"/>
        <v>110640.76649147923</v>
      </c>
      <c r="T260">
        <f t="shared" ca="1" si="76"/>
        <v>325412.71812710981</v>
      </c>
      <c r="U260">
        <f t="shared" ca="1" si="77"/>
        <v>117672.4611522854</v>
      </c>
      <c r="V260">
        <f t="shared" ca="1" si="78"/>
        <v>207740.25697482441</v>
      </c>
      <c r="X260" s="7">
        <f ca="1">IF(Table2[[#This Row],[Gender]]="men",1,0)</f>
        <v>1</v>
      </c>
      <c r="Y260" s="1">
        <f ca="1">IF(Table2[[#This Row],[Gender]]="women",1,0)</f>
        <v>0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>
        <f ca="1">IF(Table2[[#This Row],[Field of work]]="teaching",1,0)</f>
        <v>0</v>
      </c>
      <c r="AK260" s="1">
        <f ca="1">IF(Table2[[#This Row],[Field of work]]="health",1,0)</f>
        <v>0</v>
      </c>
      <c r="AL260" s="1">
        <f ca="1">IF(Table2[[#This Row],[Field of work]]="construction",1,0)</f>
        <v>0</v>
      </c>
      <c r="AM260" s="1">
        <f ca="1">IF(Table2[[#This Row],[Field of work]]="general work",1,0)</f>
        <v>1</v>
      </c>
      <c r="AN260" s="1">
        <f ca="1">IF(Table2[[#This Row],[Field of work]]="agriculture",1,0)</f>
        <v>0</v>
      </c>
      <c r="AO260" s="1">
        <f ca="1">IF(Table2[[#This Row],[Field of work]]="IT",1,0)</f>
        <v>0</v>
      </c>
      <c r="AP260" s="1"/>
      <c r="AQ260" s="1"/>
      <c r="AR260" s="1"/>
      <c r="AS260" s="1"/>
      <c r="AT260" s="1"/>
      <c r="AU260" s="1"/>
      <c r="AV260" s="1"/>
      <c r="AW260" s="1">
        <f ca="1">Table2[[#This Row],[Cars value]]/Table2[[#This Row],[Cars]]</f>
        <v>11242.29365431461</v>
      </c>
      <c r="AX260" s="1"/>
      <c r="AY260" s="1">
        <f ca="1">IF(Table2[[#This Row],[Value of debts of a person]]&gt;$AZ$4,1,0)</f>
        <v>1</v>
      </c>
      <c r="AZ260" s="1"/>
      <c r="BA260" s="1"/>
      <c r="BB260" s="9">
        <f ca="1">O260/Table2[[#This Row],[Value of house]]</f>
        <v>0.26140553279395873</v>
      </c>
      <c r="BC260" s="1">
        <f ca="1">IF(BB260&lt;$BD$4,1,0)</f>
        <v>1</v>
      </c>
      <c r="BD260" s="1"/>
      <c r="BE260" s="10"/>
      <c r="BF260">
        <f ca="1">IF(Table2[[#This Row],[Area]]="yukon",Table2[[#This Row],[Income]],0)</f>
        <v>0</v>
      </c>
    </row>
    <row r="261" spans="2:58" x14ac:dyDescent="0.3">
      <c r="B261">
        <f t="shared" ca="1" si="62"/>
        <v>2</v>
      </c>
      <c r="C261" t="str">
        <f t="shared" ca="1" si="63"/>
        <v>women</v>
      </c>
      <c r="D261">
        <f t="shared" ca="1" si="64"/>
        <v>33</v>
      </c>
      <c r="E261">
        <f t="shared" ca="1" si="65"/>
        <v>5</v>
      </c>
      <c r="F261" t="str">
        <f ca="1">VLOOKUP(E261,$AB$5:$AC$10,2)</f>
        <v>general work</v>
      </c>
      <c r="G261">
        <f t="shared" ca="1" si="66"/>
        <v>1</v>
      </c>
      <c r="H261" t="str">
        <f ca="1">VLOOKUP(G261,$AD$5:$AE$9,2)</f>
        <v>High School</v>
      </c>
      <c r="I261">
        <f t="shared" ca="1" si="67"/>
        <v>0</v>
      </c>
      <c r="J261">
        <f t="shared" ref="J261:J324" ca="1" si="79">RANDBETWEEN(1,2)</f>
        <v>1</v>
      </c>
      <c r="K261">
        <f t="shared" ca="1" si="68"/>
        <v>73825</v>
      </c>
      <c r="L261">
        <f t="shared" ca="1" si="69"/>
        <v>8</v>
      </c>
      <c r="M261" t="str">
        <f ca="1">VLOOKUP(L261,$AF$5:$AG$17,2)</f>
        <v>Ontario</v>
      </c>
      <c r="N261">
        <f t="shared" ca="1" si="72"/>
        <v>369125</v>
      </c>
      <c r="O261">
        <f t="shared" ca="1" si="70"/>
        <v>104233.27470653529</v>
      </c>
      <c r="P261">
        <f t="shared" ca="1" si="73"/>
        <v>30649.045695342913</v>
      </c>
      <c r="Q261">
        <f t="shared" ca="1" si="71"/>
        <v>23167</v>
      </c>
      <c r="R261">
        <f t="shared" ca="1" si="74"/>
        <v>25478.935980446837</v>
      </c>
      <c r="S261">
        <f t="shared" ca="1" si="75"/>
        <v>66404.757664428937</v>
      </c>
      <c r="T261">
        <f t="shared" ca="1" si="76"/>
        <v>539763.03237096418</v>
      </c>
      <c r="U261">
        <f t="shared" ca="1" si="77"/>
        <v>152879.21068698211</v>
      </c>
      <c r="V261">
        <f t="shared" ca="1" si="78"/>
        <v>386883.82168398204</v>
      </c>
      <c r="X261" s="7">
        <f ca="1">IF(Table2[[#This Row],[Gender]]="men",1,0)</f>
        <v>0</v>
      </c>
      <c r="Y261" s="1">
        <f ca="1">IF(Table2[[#This Row],[Gender]]="women",1,0)</f>
        <v>1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>
        <f ca="1">IF(Table2[[#This Row],[Field of work]]="teaching",1,0)</f>
        <v>0</v>
      </c>
      <c r="AK261" s="1">
        <f ca="1">IF(Table2[[#This Row],[Field of work]]="health",1,0)</f>
        <v>0</v>
      </c>
      <c r="AL261" s="1">
        <f ca="1">IF(Table2[[#This Row],[Field of work]]="construction",1,0)</f>
        <v>0</v>
      </c>
      <c r="AM261" s="1">
        <f ca="1">IF(Table2[[#This Row],[Field of work]]="general work",1,0)</f>
        <v>1</v>
      </c>
      <c r="AN261" s="1">
        <f ca="1">IF(Table2[[#This Row],[Field of work]]="agriculture",1,0)</f>
        <v>0</v>
      </c>
      <c r="AO261" s="1">
        <f ca="1">IF(Table2[[#This Row],[Field of work]]="IT",1,0)</f>
        <v>0</v>
      </c>
      <c r="AP261" s="1"/>
      <c r="AQ261" s="1"/>
      <c r="AR261" s="1"/>
      <c r="AS261" s="1"/>
      <c r="AT261" s="1"/>
      <c r="AU261" s="1"/>
      <c r="AV261" s="1"/>
      <c r="AW261" s="1">
        <f ca="1">Table2[[#This Row],[Cars value]]/Table2[[#This Row],[Cars]]</f>
        <v>30649.045695342913</v>
      </c>
      <c r="AX261" s="1"/>
      <c r="AY261" s="1">
        <f ca="1">IF(Table2[[#This Row],[Value of debts of a person]]&gt;$AZ$4,1,0)</f>
        <v>1</v>
      </c>
      <c r="AZ261" s="1"/>
      <c r="BA261" s="1"/>
      <c r="BB261" s="9">
        <f ca="1">O261/Table2[[#This Row],[Value of house]]</f>
        <v>0.2823793422459473</v>
      </c>
      <c r="BC261" s="1">
        <f ca="1">IF(BB261&lt;$BD$4,1,0)</f>
        <v>1</v>
      </c>
      <c r="BD261" s="1"/>
      <c r="BE261" s="10"/>
      <c r="BF261">
        <f ca="1">IF(Table2[[#This Row],[Area]]="yukon",Table2[[#This Row],[Income]],0)</f>
        <v>0</v>
      </c>
    </row>
    <row r="262" spans="2:58" x14ac:dyDescent="0.3">
      <c r="B262">
        <f t="shared" ref="B262:B325" ca="1" si="80">RANDBETWEEN(1,2)</f>
        <v>1</v>
      </c>
      <c r="C262" t="str">
        <f t="shared" ref="C262:C325" ca="1" si="81">IF(B262=1,"men","women")</f>
        <v>men</v>
      </c>
      <c r="D262">
        <f t="shared" ref="D262:D325" ca="1" si="82">RANDBETWEEN(25,45)</f>
        <v>36</v>
      </c>
      <c r="E262">
        <f t="shared" ref="E262:E325" ca="1" si="83">RANDBETWEEN(1,6)</f>
        <v>3</v>
      </c>
      <c r="F262" t="str">
        <f ca="1">VLOOKUP(E262,$AB$5:$AC$10,2)</f>
        <v>teaching</v>
      </c>
      <c r="G262">
        <f t="shared" ref="G262:G325" ca="1" si="84">RANDBETWEEN(1,6)</f>
        <v>1</v>
      </c>
      <c r="H262" t="str">
        <f ca="1">VLOOKUP(G262,$AD$5:$AE$9,2)</f>
        <v>High School</v>
      </c>
      <c r="I262">
        <f t="shared" ref="I262:I325" ca="1" si="85">RANDBETWEEN(0,4)</f>
        <v>4</v>
      </c>
      <c r="J262">
        <f t="shared" ca="1" si="79"/>
        <v>2</v>
      </c>
      <c r="K262">
        <f t="shared" ref="K262:K325" ca="1" si="86">RANDBETWEEN(25000,90000)</f>
        <v>54992</v>
      </c>
      <c r="L262">
        <f t="shared" ref="L262:L325" ca="1" si="87">RANDBETWEEN(1,13)</f>
        <v>2</v>
      </c>
      <c r="M262" t="str">
        <f ca="1">VLOOKUP(L262,$AF$5:$AG$17,2)</f>
        <v>BC</v>
      </c>
      <c r="N262">
        <f t="shared" ca="1" si="72"/>
        <v>219968</v>
      </c>
      <c r="O262">
        <f t="shared" ref="O262:O325" ca="1" si="88">RAND()*N262</f>
        <v>99654.456797801511</v>
      </c>
      <c r="P262">
        <f t="shared" ca="1" si="73"/>
        <v>68615.561699988888</v>
      </c>
      <c r="Q262">
        <f t="shared" ref="Q262:Q325" ca="1" si="89">RANDBETWEEN(0,P262)</f>
        <v>36051</v>
      </c>
      <c r="R262">
        <f t="shared" ca="1" si="74"/>
        <v>3885.5502000771189</v>
      </c>
      <c r="S262">
        <f t="shared" ca="1" si="75"/>
        <v>18692.385391173229</v>
      </c>
      <c r="T262">
        <f t="shared" ca="1" si="76"/>
        <v>338314.84218897478</v>
      </c>
      <c r="U262">
        <f t="shared" ca="1" si="77"/>
        <v>139591.00699787863</v>
      </c>
      <c r="V262">
        <f t="shared" ca="1" si="78"/>
        <v>198723.83519109615</v>
      </c>
      <c r="X262" s="7">
        <f ca="1">IF(Table2[[#This Row],[Gender]]="men",1,0)</f>
        <v>1</v>
      </c>
      <c r="Y262" s="1">
        <f ca="1">IF(Table2[[#This Row],[Gender]]="women",1,0)</f>
        <v>0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>
        <f ca="1">IF(Table2[[#This Row],[Field of work]]="teaching",1,0)</f>
        <v>1</v>
      </c>
      <c r="AK262" s="1">
        <f ca="1">IF(Table2[[#This Row],[Field of work]]="health",1,0)</f>
        <v>0</v>
      </c>
      <c r="AL262" s="1">
        <f ca="1">IF(Table2[[#This Row],[Field of work]]="construction",1,0)</f>
        <v>0</v>
      </c>
      <c r="AM262" s="1">
        <f ca="1">IF(Table2[[#This Row],[Field of work]]="general work",1,0)</f>
        <v>0</v>
      </c>
      <c r="AN262" s="1">
        <f ca="1">IF(Table2[[#This Row],[Field of work]]="agriculture",1,0)</f>
        <v>0</v>
      </c>
      <c r="AO262" s="1">
        <f ca="1">IF(Table2[[#This Row],[Field of work]]="IT",1,0)</f>
        <v>0</v>
      </c>
      <c r="AP262" s="1"/>
      <c r="AQ262" s="1"/>
      <c r="AR262" s="1"/>
      <c r="AS262" s="1"/>
      <c r="AT262" s="1"/>
      <c r="AU262" s="1"/>
      <c r="AV262" s="1"/>
      <c r="AW262" s="1">
        <f ca="1">Table2[[#This Row],[Cars value]]/Table2[[#This Row],[Cars]]</f>
        <v>34307.780849994444</v>
      </c>
      <c r="AX262" s="1"/>
      <c r="AY262" s="1">
        <f ca="1">IF(Table2[[#This Row],[Value of debts of a person]]&gt;$AZ$4,1,0)</f>
        <v>1</v>
      </c>
      <c r="AZ262" s="1"/>
      <c r="BA262" s="1"/>
      <c r="BB262" s="9">
        <f ca="1">O262/Table2[[#This Row],[Value of house]]</f>
        <v>0.45304070045552769</v>
      </c>
      <c r="BC262" s="1">
        <f ca="1">IF(BB262&lt;$BD$4,1,0)</f>
        <v>0</v>
      </c>
      <c r="BD262" s="1"/>
      <c r="BE262" s="10"/>
      <c r="BF262">
        <f ca="1">IF(Table2[[#This Row],[Area]]="yukon",Table2[[#This Row],[Income]],0)</f>
        <v>0</v>
      </c>
    </row>
    <row r="263" spans="2:58" x14ac:dyDescent="0.3">
      <c r="B263">
        <f t="shared" ca="1" si="80"/>
        <v>1</v>
      </c>
      <c r="C263" t="str">
        <f t="shared" ca="1" si="81"/>
        <v>men</v>
      </c>
      <c r="D263">
        <f t="shared" ca="1" si="82"/>
        <v>34</v>
      </c>
      <c r="E263">
        <f t="shared" ca="1" si="83"/>
        <v>5</v>
      </c>
      <c r="F263" t="str">
        <f ca="1">VLOOKUP(E263,$AB$5:$AC$10,2)</f>
        <v>general work</v>
      </c>
      <c r="G263">
        <f t="shared" ca="1" si="84"/>
        <v>5</v>
      </c>
      <c r="H263" t="str">
        <f ca="1">VLOOKUP(G263,$AD$5:$AE$9,2)</f>
        <v>other</v>
      </c>
      <c r="I263">
        <f t="shared" ca="1" si="85"/>
        <v>4</v>
      </c>
      <c r="J263">
        <f t="shared" ca="1" si="79"/>
        <v>1</v>
      </c>
      <c r="K263">
        <f t="shared" ca="1" si="86"/>
        <v>30672</v>
      </c>
      <c r="L263">
        <f t="shared" ca="1" si="87"/>
        <v>8</v>
      </c>
      <c r="M263" t="str">
        <f ca="1">VLOOKUP(L263,$AF$5:$AG$17,2)</f>
        <v>Ontario</v>
      </c>
      <c r="N263">
        <f t="shared" ca="1" si="72"/>
        <v>153360</v>
      </c>
      <c r="O263">
        <f t="shared" ca="1" si="88"/>
        <v>152185.03913159439</v>
      </c>
      <c r="P263">
        <f t="shared" ca="1" si="73"/>
        <v>7914.5578811756695</v>
      </c>
      <c r="Q263">
        <f t="shared" ca="1" si="89"/>
        <v>3726</v>
      </c>
      <c r="R263">
        <f t="shared" ca="1" si="74"/>
        <v>18975.924472025148</v>
      </c>
      <c r="S263">
        <f t="shared" ca="1" si="75"/>
        <v>14247.16843572926</v>
      </c>
      <c r="T263">
        <f t="shared" ca="1" si="76"/>
        <v>319792.20756732364</v>
      </c>
      <c r="U263">
        <f t="shared" ca="1" si="77"/>
        <v>174886.96360361954</v>
      </c>
      <c r="V263">
        <f t="shared" ca="1" si="78"/>
        <v>144905.2439637041</v>
      </c>
      <c r="X263" s="7">
        <f ca="1">IF(Table2[[#This Row],[Gender]]="men",1,0)</f>
        <v>1</v>
      </c>
      <c r="Y263" s="1">
        <f ca="1">IF(Table2[[#This Row],[Gender]]="women",1,0)</f>
        <v>0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>
        <f ca="1">IF(Table2[[#This Row],[Field of work]]="teaching",1,0)</f>
        <v>0</v>
      </c>
      <c r="AK263" s="1">
        <f ca="1">IF(Table2[[#This Row],[Field of work]]="health",1,0)</f>
        <v>0</v>
      </c>
      <c r="AL263" s="1">
        <f ca="1">IF(Table2[[#This Row],[Field of work]]="construction",1,0)</f>
        <v>0</v>
      </c>
      <c r="AM263" s="1">
        <f ca="1">IF(Table2[[#This Row],[Field of work]]="general work",1,0)</f>
        <v>1</v>
      </c>
      <c r="AN263" s="1">
        <f ca="1">IF(Table2[[#This Row],[Field of work]]="agriculture",1,0)</f>
        <v>0</v>
      </c>
      <c r="AO263" s="1">
        <f ca="1">IF(Table2[[#This Row],[Field of work]]="IT",1,0)</f>
        <v>0</v>
      </c>
      <c r="AP263" s="1"/>
      <c r="AQ263" s="1"/>
      <c r="AR263" s="1"/>
      <c r="AS263" s="1"/>
      <c r="AT263" s="1"/>
      <c r="AU263" s="1"/>
      <c r="AV263" s="1"/>
      <c r="AW263" s="1">
        <f ca="1">Table2[[#This Row],[Cars value]]/Table2[[#This Row],[Cars]]</f>
        <v>7914.5578811756695</v>
      </c>
      <c r="AX263" s="1"/>
      <c r="AY263" s="1">
        <f ca="1">IF(Table2[[#This Row],[Value of debts of a person]]&gt;$AZ$4,1,0)</f>
        <v>1</v>
      </c>
      <c r="AZ263" s="1"/>
      <c r="BA263" s="1"/>
      <c r="BB263" s="9">
        <f ca="1">O263/Table2[[#This Row],[Value of house]]</f>
        <v>0.99233854415489298</v>
      </c>
      <c r="BC263" s="1">
        <f ca="1">IF(BB263&lt;$BD$4,1,0)</f>
        <v>0</v>
      </c>
      <c r="BD263" s="1"/>
      <c r="BE263" s="10"/>
      <c r="BF263">
        <f ca="1">IF(Table2[[#This Row],[Area]]="yukon",Table2[[#This Row],[Income]],0)</f>
        <v>0</v>
      </c>
    </row>
    <row r="264" spans="2:58" x14ac:dyDescent="0.3">
      <c r="B264">
        <f t="shared" ca="1" si="80"/>
        <v>2</v>
      </c>
      <c r="C264" t="str">
        <f t="shared" ca="1" si="81"/>
        <v>women</v>
      </c>
      <c r="D264">
        <f t="shared" ca="1" si="82"/>
        <v>38</v>
      </c>
      <c r="E264">
        <f t="shared" ca="1" si="83"/>
        <v>5</v>
      </c>
      <c r="F264" t="str">
        <f ca="1">VLOOKUP(E264,$AB$5:$AC$10,2)</f>
        <v>general work</v>
      </c>
      <c r="G264">
        <f t="shared" ca="1" si="84"/>
        <v>5</v>
      </c>
      <c r="H264" t="str">
        <f ca="1">VLOOKUP(G264,$AD$5:$AE$9,2)</f>
        <v>other</v>
      </c>
      <c r="I264">
        <f t="shared" ca="1" si="85"/>
        <v>1</v>
      </c>
      <c r="J264">
        <f t="shared" ca="1" si="79"/>
        <v>2</v>
      </c>
      <c r="K264">
        <f t="shared" ca="1" si="86"/>
        <v>42726</v>
      </c>
      <c r="L264">
        <f t="shared" ca="1" si="87"/>
        <v>12</v>
      </c>
      <c r="M264" t="str">
        <f ca="1">VLOOKUP(L264,$AF$5:$AG$17,2)</f>
        <v>Nova scotia</v>
      </c>
      <c r="N264">
        <f t="shared" ca="1" si="72"/>
        <v>85452</v>
      </c>
      <c r="O264">
        <f t="shared" ca="1" si="88"/>
        <v>82741.156093499347</v>
      </c>
      <c r="P264">
        <f t="shared" ca="1" si="73"/>
        <v>18155.0928646303</v>
      </c>
      <c r="Q264">
        <f t="shared" ca="1" si="89"/>
        <v>6297</v>
      </c>
      <c r="R264">
        <f t="shared" ca="1" si="74"/>
        <v>19191.593256854292</v>
      </c>
      <c r="S264">
        <f t="shared" ca="1" si="75"/>
        <v>38380.443871234827</v>
      </c>
      <c r="T264">
        <f t="shared" ca="1" si="76"/>
        <v>206573.59996473417</v>
      </c>
      <c r="U264">
        <f t="shared" ca="1" si="77"/>
        <v>108229.74935035364</v>
      </c>
      <c r="V264">
        <f t="shared" ca="1" si="78"/>
        <v>98343.850614380528</v>
      </c>
      <c r="X264" s="7">
        <f ca="1">IF(Table2[[#This Row],[Gender]]="men",1,0)</f>
        <v>0</v>
      </c>
      <c r="Y264" s="1">
        <f ca="1">IF(Table2[[#This Row],[Gender]]="women",1,0)</f>
        <v>1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>
        <f ca="1">IF(Table2[[#This Row],[Field of work]]="teaching",1,0)</f>
        <v>0</v>
      </c>
      <c r="AK264" s="1">
        <f ca="1">IF(Table2[[#This Row],[Field of work]]="health",1,0)</f>
        <v>0</v>
      </c>
      <c r="AL264" s="1">
        <f ca="1">IF(Table2[[#This Row],[Field of work]]="construction",1,0)</f>
        <v>0</v>
      </c>
      <c r="AM264" s="1">
        <f ca="1">IF(Table2[[#This Row],[Field of work]]="general work",1,0)</f>
        <v>1</v>
      </c>
      <c r="AN264" s="1">
        <f ca="1">IF(Table2[[#This Row],[Field of work]]="agriculture",1,0)</f>
        <v>0</v>
      </c>
      <c r="AO264" s="1">
        <f ca="1">IF(Table2[[#This Row],[Field of work]]="IT",1,0)</f>
        <v>0</v>
      </c>
      <c r="AP264" s="1"/>
      <c r="AQ264" s="1"/>
      <c r="AR264" s="1"/>
      <c r="AS264" s="1"/>
      <c r="AT264" s="1"/>
      <c r="AU264" s="1"/>
      <c r="AV264" s="1"/>
      <c r="AW264" s="1">
        <f ca="1">Table2[[#This Row],[Cars value]]/Table2[[#This Row],[Cars]]</f>
        <v>9077.54643231515</v>
      </c>
      <c r="AX264" s="1"/>
      <c r="AY264" s="1">
        <f ca="1">IF(Table2[[#This Row],[Value of debts of a person]]&gt;$AZ$4,1,0)</f>
        <v>1</v>
      </c>
      <c r="AZ264" s="1"/>
      <c r="BA264" s="1"/>
      <c r="BB264" s="9">
        <f ca="1">O264/Table2[[#This Row],[Value of house]]</f>
        <v>0.96827641358305649</v>
      </c>
      <c r="BC264" s="1">
        <f ca="1">IF(BB264&lt;$BD$4,1,0)</f>
        <v>0</v>
      </c>
      <c r="BD264" s="1"/>
      <c r="BE264" s="10"/>
      <c r="BF264">
        <f ca="1">IF(Table2[[#This Row],[Area]]="yukon",Table2[[#This Row],[Income]],0)</f>
        <v>0</v>
      </c>
    </row>
    <row r="265" spans="2:58" x14ac:dyDescent="0.3">
      <c r="B265">
        <f t="shared" ca="1" si="80"/>
        <v>2</v>
      </c>
      <c r="C265" t="str">
        <f t="shared" ca="1" si="81"/>
        <v>women</v>
      </c>
      <c r="D265">
        <f t="shared" ca="1" si="82"/>
        <v>39</v>
      </c>
      <c r="E265">
        <f t="shared" ca="1" si="83"/>
        <v>2</v>
      </c>
      <c r="F265" t="str">
        <f ca="1">VLOOKUP(E265,$AB$5:$AC$10,2)</f>
        <v>construction</v>
      </c>
      <c r="G265">
        <f t="shared" ca="1" si="84"/>
        <v>6</v>
      </c>
      <c r="H265" t="str">
        <f ca="1">VLOOKUP(G265,$AD$5:$AE$9,2)</f>
        <v>other</v>
      </c>
      <c r="I265">
        <f t="shared" ca="1" si="85"/>
        <v>2</v>
      </c>
      <c r="J265">
        <f t="shared" ca="1" si="79"/>
        <v>1</v>
      </c>
      <c r="K265">
        <f t="shared" ca="1" si="86"/>
        <v>87360</v>
      </c>
      <c r="L265">
        <f t="shared" ca="1" si="87"/>
        <v>6</v>
      </c>
      <c r="M265" t="str">
        <f ca="1">VLOOKUP(L265,$AF$5:$AG$17,2)</f>
        <v>Saskanchewan</v>
      </c>
      <c r="N265">
        <f t="shared" ca="1" si="72"/>
        <v>174720</v>
      </c>
      <c r="O265">
        <f t="shared" ca="1" si="88"/>
        <v>128794.38445977517</v>
      </c>
      <c r="P265">
        <f t="shared" ca="1" si="73"/>
        <v>85235.145140319568</v>
      </c>
      <c r="Q265">
        <f t="shared" ca="1" si="89"/>
        <v>77908</v>
      </c>
      <c r="R265">
        <f t="shared" ca="1" si="74"/>
        <v>51775.372473130548</v>
      </c>
      <c r="S265">
        <f t="shared" ca="1" si="75"/>
        <v>15445.316915865547</v>
      </c>
      <c r="T265">
        <f t="shared" ca="1" si="76"/>
        <v>318959.7013756407</v>
      </c>
      <c r="U265">
        <f t="shared" ca="1" si="77"/>
        <v>258477.75693290573</v>
      </c>
      <c r="V265">
        <f t="shared" ca="1" si="78"/>
        <v>60481.944442734966</v>
      </c>
      <c r="X265" s="7">
        <f ca="1">IF(Table2[[#This Row],[Gender]]="men",1,0)</f>
        <v>0</v>
      </c>
      <c r="Y265" s="1">
        <f ca="1">IF(Table2[[#This Row],[Gender]]="women",1,0)</f>
        <v>1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>
        <f ca="1">IF(Table2[[#This Row],[Field of work]]="teaching",1,0)</f>
        <v>0</v>
      </c>
      <c r="AK265" s="1">
        <f ca="1">IF(Table2[[#This Row],[Field of work]]="health",1,0)</f>
        <v>0</v>
      </c>
      <c r="AL265" s="1">
        <f ca="1">IF(Table2[[#This Row],[Field of work]]="construction",1,0)</f>
        <v>1</v>
      </c>
      <c r="AM265" s="1">
        <f ca="1">IF(Table2[[#This Row],[Field of work]]="general work",1,0)</f>
        <v>0</v>
      </c>
      <c r="AN265" s="1">
        <f ca="1">IF(Table2[[#This Row],[Field of work]]="agriculture",1,0)</f>
        <v>0</v>
      </c>
      <c r="AO265" s="1">
        <f ca="1">IF(Table2[[#This Row],[Field of work]]="IT",1,0)</f>
        <v>0</v>
      </c>
      <c r="AP265" s="1"/>
      <c r="AQ265" s="1"/>
      <c r="AR265" s="1"/>
      <c r="AS265" s="1"/>
      <c r="AT265" s="1"/>
      <c r="AU265" s="1"/>
      <c r="AV265" s="1"/>
      <c r="AW265" s="1">
        <f ca="1">Table2[[#This Row],[Cars value]]/Table2[[#This Row],[Cars]]</f>
        <v>85235.145140319568</v>
      </c>
      <c r="AX265" s="1"/>
      <c r="AY265" s="1">
        <f ca="1">IF(Table2[[#This Row],[Value of debts of a person]]&gt;$AZ$4,1,0)</f>
        <v>1</v>
      </c>
      <c r="AZ265" s="1"/>
      <c r="BA265" s="1"/>
      <c r="BB265" s="9">
        <f ca="1">O265/Table2[[#This Row],[Value of house]]</f>
        <v>0.73714734695384143</v>
      </c>
      <c r="BC265" s="1">
        <f ca="1">IF(BB265&lt;$BD$4,1,0)</f>
        <v>0</v>
      </c>
      <c r="BD265" s="1"/>
      <c r="BE265" s="10"/>
      <c r="BF265">
        <f ca="1">IF(Table2[[#This Row],[Area]]="yukon",Table2[[#This Row],[Income]],0)</f>
        <v>0</v>
      </c>
    </row>
    <row r="266" spans="2:58" x14ac:dyDescent="0.3">
      <c r="B266">
        <f t="shared" ca="1" si="80"/>
        <v>1</v>
      </c>
      <c r="C266" t="str">
        <f t="shared" ca="1" si="81"/>
        <v>men</v>
      </c>
      <c r="D266">
        <f t="shared" ca="1" si="82"/>
        <v>45</v>
      </c>
      <c r="E266">
        <f t="shared" ca="1" si="83"/>
        <v>4</v>
      </c>
      <c r="F266" t="str">
        <f ca="1">VLOOKUP(E266,$AB$5:$AC$10,2)</f>
        <v>IT</v>
      </c>
      <c r="G266">
        <f t="shared" ca="1" si="84"/>
        <v>5</v>
      </c>
      <c r="H266" t="str">
        <f ca="1">VLOOKUP(G266,$AD$5:$AE$9,2)</f>
        <v>other</v>
      </c>
      <c r="I266">
        <f t="shared" ca="1" si="85"/>
        <v>3</v>
      </c>
      <c r="J266">
        <f t="shared" ca="1" si="79"/>
        <v>1</v>
      </c>
      <c r="K266">
        <f t="shared" ca="1" si="86"/>
        <v>43724</v>
      </c>
      <c r="L266">
        <f t="shared" ca="1" si="87"/>
        <v>6</v>
      </c>
      <c r="M266" t="str">
        <f ca="1">VLOOKUP(L266,$AF$5:$AG$17,2)</f>
        <v>Saskanchewan</v>
      </c>
      <c r="N266">
        <f t="shared" ca="1" si="72"/>
        <v>218620</v>
      </c>
      <c r="O266">
        <f t="shared" ca="1" si="88"/>
        <v>131599.01002708357</v>
      </c>
      <c r="P266">
        <f t="shared" ca="1" si="73"/>
        <v>26485.686715301839</v>
      </c>
      <c r="Q266">
        <f t="shared" ca="1" si="89"/>
        <v>15014</v>
      </c>
      <c r="R266">
        <f t="shared" ca="1" si="74"/>
        <v>21573.742464286213</v>
      </c>
      <c r="S266">
        <f t="shared" ca="1" si="75"/>
        <v>12110.307429547363</v>
      </c>
      <c r="T266">
        <f t="shared" ca="1" si="76"/>
        <v>362329.31745663093</v>
      </c>
      <c r="U266">
        <f t="shared" ca="1" si="77"/>
        <v>168186.75249136979</v>
      </c>
      <c r="V266">
        <f t="shared" ca="1" si="78"/>
        <v>194142.56496526115</v>
      </c>
      <c r="X266" s="7">
        <f ca="1">IF(Table2[[#This Row],[Gender]]="men",1,0)</f>
        <v>1</v>
      </c>
      <c r="Y266" s="1">
        <f ca="1">IF(Table2[[#This Row],[Gender]]="women",1,0)</f>
        <v>0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>
        <f ca="1">IF(Table2[[#This Row],[Field of work]]="teaching",1,0)</f>
        <v>0</v>
      </c>
      <c r="AK266" s="1">
        <f ca="1">IF(Table2[[#This Row],[Field of work]]="health",1,0)</f>
        <v>0</v>
      </c>
      <c r="AL266" s="1">
        <f ca="1">IF(Table2[[#This Row],[Field of work]]="construction",1,0)</f>
        <v>0</v>
      </c>
      <c r="AM266" s="1">
        <f ca="1">IF(Table2[[#This Row],[Field of work]]="general work",1,0)</f>
        <v>0</v>
      </c>
      <c r="AN266" s="1">
        <f ca="1">IF(Table2[[#This Row],[Field of work]]="agriculture",1,0)</f>
        <v>0</v>
      </c>
      <c r="AO266" s="1">
        <f ca="1">IF(Table2[[#This Row],[Field of work]]="IT",1,0)</f>
        <v>1</v>
      </c>
      <c r="AP266" s="1"/>
      <c r="AQ266" s="1"/>
      <c r="AR266" s="1"/>
      <c r="AS266" s="1"/>
      <c r="AT266" s="1"/>
      <c r="AU266" s="1"/>
      <c r="AV266" s="1"/>
      <c r="AW266" s="1">
        <f ca="1">Table2[[#This Row],[Cars value]]/Table2[[#This Row],[Cars]]</f>
        <v>26485.686715301839</v>
      </c>
      <c r="AX266" s="1"/>
      <c r="AY266" s="1">
        <f ca="1">IF(Table2[[#This Row],[Value of debts of a person]]&gt;$AZ$4,1,0)</f>
        <v>1</v>
      </c>
      <c r="AZ266" s="1"/>
      <c r="BA266" s="1"/>
      <c r="BB266" s="9">
        <f ca="1">O266/Table2[[#This Row],[Value of house]]</f>
        <v>0.60195320660087626</v>
      </c>
      <c r="BC266" s="1">
        <f ca="1">IF(BB266&lt;$BD$4,1,0)</f>
        <v>0</v>
      </c>
      <c r="BD266" s="1"/>
      <c r="BE266" s="10"/>
      <c r="BF266">
        <f ca="1">IF(Table2[[#This Row],[Area]]="yukon",Table2[[#This Row],[Income]],0)</f>
        <v>0</v>
      </c>
    </row>
    <row r="267" spans="2:58" x14ac:dyDescent="0.3">
      <c r="B267">
        <f t="shared" ca="1" si="80"/>
        <v>1</v>
      </c>
      <c r="C267" t="str">
        <f t="shared" ca="1" si="81"/>
        <v>men</v>
      </c>
      <c r="D267">
        <f t="shared" ca="1" si="82"/>
        <v>27</v>
      </c>
      <c r="E267">
        <f t="shared" ca="1" si="83"/>
        <v>3</v>
      </c>
      <c r="F267" t="str">
        <f ca="1">VLOOKUP(E267,$AB$5:$AC$10,2)</f>
        <v>teaching</v>
      </c>
      <c r="G267">
        <f t="shared" ca="1" si="84"/>
        <v>4</v>
      </c>
      <c r="H267" t="str">
        <f ca="1">VLOOKUP(G267,$AD$5:$AE$9,2)</f>
        <v>technical</v>
      </c>
      <c r="I267">
        <f t="shared" ca="1" si="85"/>
        <v>0</v>
      </c>
      <c r="J267">
        <f t="shared" ca="1" si="79"/>
        <v>2</v>
      </c>
      <c r="K267">
        <f t="shared" ca="1" si="86"/>
        <v>74611</v>
      </c>
      <c r="L267">
        <f t="shared" ca="1" si="87"/>
        <v>9</v>
      </c>
      <c r="M267" t="str">
        <f ca="1">VLOOKUP(L267,$AF$5:$AG$17,2)</f>
        <v>Quabac</v>
      </c>
      <c r="N267">
        <f t="shared" ca="1" si="72"/>
        <v>223833</v>
      </c>
      <c r="O267">
        <f t="shared" ca="1" si="88"/>
        <v>23700.604694082434</v>
      </c>
      <c r="P267">
        <f t="shared" ca="1" si="73"/>
        <v>122910.41962941273</v>
      </c>
      <c r="Q267">
        <f t="shared" ca="1" si="89"/>
        <v>21736</v>
      </c>
      <c r="R267">
        <f t="shared" ca="1" si="74"/>
        <v>35246.613183845526</v>
      </c>
      <c r="S267">
        <f t="shared" ca="1" si="75"/>
        <v>111687.38842708223</v>
      </c>
      <c r="T267">
        <f t="shared" ca="1" si="76"/>
        <v>359220.99312116468</v>
      </c>
      <c r="U267">
        <f t="shared" ca="1" si="77"/>
        <v>80683.217877927964</v>
      </c>
      <c r="V267">
        <f t="shared" ca="1" si="78"/>
        <v>278537.77524323668</v>
      </c>
      <c r="X267" s="7">
        <f ca="1">IF(Table2[[#This Row],[Gender]]="men",1,0)</f>
        <v>1</v>
      </c>
      <c r="Y267" s="1">
        <f ca="1">IF(Table2[[#This Row],[Gender]]="women",1,0)</f>
        <v>0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>
        <f ca="1">IF(Table2[[#This Row],[Field of work]]="teaching",1,0)</f>
        <v>1</v>
      </c>
      <c r="AK267" s="1">
        <f ca="1">IF(Table2[[#This Row],[Field of work]]="health",1,0)</f>
        <v>0</v>
      </c>
      <c r="AL267" s="1">
        <f ca="1">IF(Table2[[#This Row],[Field of work]]="construction",1,0)</f>
        <v>0</v>
      </c>
      <c r="AM267" s="1">
        <f ca="1">IF(Table2[[#This Row],[Field of work]]="general work",1,0)</f>
        <v>0</v>
      </c>
      <c r="AN267" s="1">
        <f ca="1">IF(Table2[[#This Row],[Field of work]]="agriculture",1,0)</f>
        <v>0</v>
      </c>
      <c r="AO267" s="1">
        <f ca="1">IF(Table2[[#This Row],[Field of work]]="IT",1,0)</f>
        <v>0</v>
      </c>
      <c r="AP267" s="1"/>
      <c r="AQ267" s="1"/>
      <c r="AR267" s="1"/>
      <c r="AS267" s="1"/>
      <c r="AT267" s="1"/>
      <c r="AU267" s="1"/>
      <c r="AV267" s="1"/>
      <c r="AW267" s="1">
        <f ca="1">Table2[[#This Row],[Cars value]]/Table2[[#This Row],[Cars]]</f>
        <v>61455.209814706366</v>
      </c>
      <c r="AX267" s="1"/>
      <c r="AY267" s="1">
        <f ca="1">IF(Table2[[#This Row],[Value of debts of a person]]&gt;$AZ$4,1,0)</f>
        <v>0</v>
      </c>
      <c r="AZ267" s="1"/>
      <c r="BA267" s="1"/>
      <c r="BB267" s="9">
        <f ca="1">O267/Table2[[#This Row],[Value of house]]</f>
        <v>0.10588521216300739</v>
      </c>
      <c r="BC267" s="1">
        <f ca="1">IF(BB267&lt;$BD$4,1,0)</f>
        <v>1</v>
      </c>
      <c r="BD267" s="1"/>
      <c r="BE267" s="10"/>
      <c r="BF267">
        <f ca="1">IF(Table2[[#This Row],[Area]]="yukon",Table2[[#This Row],[Income]],0)</f>
        <v>0</v>
      </c>
    </row>
    <row r="268" spans="2:58" x14ac:dyDescent="0.3">
      <c r="B268">
        <f t="shared" ca="1" si="80"/>
        <v>1</v>
      </c>
      <c r="C268" t="str">
        <f t="shared" ca="1" si="81"/>
        <v>men</v>
      </c>
      <c r="D268">
        <f t="shared" ca="1" si="82"/>
        <v>37</v>
      </c>
      <c r="E268">
        <f t="shared" ca="1" si="83"/>
        <v>2</v>
      </c>
      <c r="F268" t="str">
        <f ca="1">VLOOKUP(E268,$AB$5:$AC$10,2)</f>
        <v>construction</v>
      </c>
      <c r="G268">
        <f t="shared" ca="1" si="84"/>
        <v>4</v>
      </c>
      <c r="H268" t="str">
        <f ca="1">VLOOKUP(G268,$AD$5:$AE$9,2)</f>
        <v>technical</v>
      </c>
      <c r="I268">
        <f t="shared" ca="1" si="85"/>
        <v>3</v>
      </c>
      <c r="J268">
        <f t="shared" ca="1" si="79"/>
        <v>2</v>
      </c>
      <c r="K268">
        <f t="shared" ca="1" si="86"/>
        <v>60063</v>
      </c>
      <c r="L268">
        <f t="shared" ca="1" si="87"/>
        <v>11</v>
      </c>
      <c r="M268" t="str">
        <f ca="1">VLOOKUP(L268,$AF$5:$AG$17,2)</f>
        <v>New truncwick</v>
      </c>
      <c r="N268">
        <f t="shared" ref="N268:N331" ca="1" si="90">K268*RANDBETWEEN(1,6)</f>
        <v>360378</v>
      </c>
      <c r="O268">
        <f t="shared" ca="1" si="88"/>
        <v>72275.795781041306</v>
      </c>
      <c r="P268">
        <f t="shared" ref="P268:P331" ca="1" si="91">J268*RAND()*K268</f>
        <v>21771.385204324819</v>
      </c>
      <c r="Q268">
        <f t="shared" ca="1" si="89"/>
        <v>5388</v>
      </c>
      <c r="R268">
        <f t="shared" ref="R268:R331" ca="1" si="92">RAND()*K268</f>
        <v>6856.4888210141526</v>
      </c>
      <c r="S268">
        <f t="shared" ref="S268:S331" ca="1" si="93">RAND()*K268*1.5</f>
        <v>87239.29992066721</v>
      </c>
      <c r="T268">
        <f t="shared" ref="T268:T331" ca="1" si="94">N268+O268+S268</f>
        <v>519893.09570170852</v>
      </c>
      <c r="U268">
        <f t="shared" ref="U268:U331" ca="1" si="95">O268+Q268+R268</f>
        <v>84520.284602055457</v>
      </c>
      <c r="V268">
        <f t="shared" ref="V268:V331" ca="1" si="96">T268-U268</f>
        <v>435372.81109965307</v>
      </c>
      <c r="X268" s="7">
        <f ca="1">IF(Table2[[#This Row],[Gender]]="men",1,0)</f>
        <v>1</v>
      </c>
      <c r="Y268" s="1">
        <f ca="1">IF(Table2[[#This Row],[Gender]]="women",1,0)</f>
        <v>0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>
        <f ca="1">IF(Table2[[#This Row],[Field of work]]="teaching",1,0)</f>
        <v>0</v>
      </c>
      <c r="AK268" s="1">
        <f ca="1">IF(Table2[[#This Row],[Field of work]]="health",1,0)</f>
        <v>0</v>
      </c>
      <c r="AL268" s="1">
        <f ca="1">IF(Table2[[#This Row],[Field of work]]="construction",1,0)</f>
        <v>1</v>
      </c>
      <c r="AM268" s="1">
        <f ca="1">IF(Table2[[#This Row],[Field of work]]="general work",1,0)</f>
        <v>0</v>
      </c>
      <c r="AN268" s="1">
        <f ca="1">IF(Table2[[#This Row],[Field of work]]="agriculture",1,0)</f>
        <v>0</v>
      </c>
      <c r="AO268" s="1">
        <f ca="1">IF(Table2[[#This Row],[Field of work]]="IT",1,0)</f>
        <v>0</v>
      </c>
      <c r="AP268" s="1"/>
      <c r="AQ268" s="1"/>
      <c r="AR268" s="1"/>
      <c r="AS268" s="1"/>
      <c r="AT268" s="1"/>
      <c r="AU268" s="1"/>
      <c r="AV268" s="1"/>
      <c r="AW268" s="1">
        <f ca="1">Table2[[#This Row],[Cars value]]/Table2[[#This Row],[Cars]]</f>
        <v>10885.692602162409</v>
      </c>
      <c r="AX268" s="1"/>
      <c r="AY268" s="1">
        <f ca="1">IF(Table2[[#This Row],[Value of debts of a person]]&gt;$AZ$4,1,0)</f>
        <v>0</v>
      </c>
      <c r="AZ268" s="1"/>
      <c r="BA268" s="1"/>
      <c r="BB268" s="9">
        <f ca="1">O268/Table2[[#This Row],[Value of house]]</f>
        <v>0.20055551609987654</v>
      </c>
      <c r="BC268" s="1">
        <f ca="1">IF(BB268&lt;$BD$4,1,0)</f>
        <v>1</v>
      </c>
      <c r="BD268" s="1"/>
      <c r="BE268" s="10"/>
      <c r="BF268">
        <f ca="1">IF(Table2[[#This Row],[Area]]="yukon",Table2[[#This Row],[Income]],0)</f>
        <v>0</v>
      </c>
    </row>
    <row r="269" spans="2:58" x14ac:dyDescent="0.3">
      <c r="B269">
        <f t="shared" ca="1" si="80"/>
        <v>1</v>
      </c>
      <c r="C269" t="str">
        <f t="shared" ca="1" si="81"/>
        <v>men</v>
      </c>
      <c r="D269">
        <f t="shared" ca="1" si="82"/>
        <v>42</v>
      </c>
      <c r="E269">
        <f t="shared" ca="1" si="83"/>
        <v>5</v>
      </c>
      <c r="F269" t="str">
        <f ca="1">VLOOKUP(E269,$AB$5:$AC$10,2)</f>
        <v>general work</v>
      </c>
      <c r="G269">
        <f t="shared" ca="1" si="84"/>
        <v>1</v>
      </c>
      <c r="H269" t="str">
        <f ca="1">VLOOKUP(G269,$AD$5:$AE$9,2)</f>
        <v>High School</v>
      </c>
      <c r="I269">
        <f t="shared" ca="1" si="85"/>
        <v>3</v>
      </c>
      <c r="J269">
        <f t="shared" ca="1" si="79"/>
        <v>2</v>
      </c>
      <c r="K269">
        <f t="shared" ca="1" si="86"/>
        <v>42815</v>
      </c>
      <c r="L269">
        <f t="shared" ca="1" si="87"/>
        <v>1</v>
      </c>
      <c r="M269" t="str">
        <f ca="1">VLOOKUP(L269,$AF$5:$AG$17,2)</f>
        <v>yukon</v>
      </c>
      <c r="N269">
        <f t="shared" ca="1" si="90"/>
        <v>256890</v>
      </c>
      <c r="O269">
        <f t="shared" ca="1" si="88"/>
        <v>242897.08383860029</v>
      </c>
      <c r="P269">
        <f t="shared" ca="1" si="91"/>
        <v>83583.672661217846</v>
      </c>
      <c r="Q269">
        <f t="shared" ca="1" si="89"/>
        <v>74901</v>
      </c>
      <c r="R269">
        <f t="shared" ca="1" si="92"/>
        <v>30414.875172383683</v>
      </c>
      <c r="S269">
        <f t="shared" ca="1" si="93"/>
        <v>21859.474489204276</v>
      </c>
      <c r="T269">
        <f t="shared" ca="1" si="94"/>
        <v>521646.55832780461</v>
      </c>
      <c r="U269">
        <f t="shared" ca="1" si="95"/>
        <v>348212.95901098399</v>
      </c>
      <c r="V269">
        <f t="shared" ca="1" si="96"/>
        <v>173433.59931682062</v>
      </c>
      <c r="X269" s="7">
        <f ca="1">IF(Table2[[#This Row],[Gender]]="men",1,0)</f>
        <v>1</v>
      </c>
      <c r="Y269" s="1">
        <f ca="1">IF(Table2[[#This Row],[Gender]]="women",1,0)</f>
        <v>0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>
        <f ca="1">IF(Table2[[#This Row],[Field of work]]="teaching",1,0)</f>
        <v>0</v>
      </c>
      <c r="AK269" s="1">
        <f ca="1">IF(Table2[[#This Row],[Field of work]]="health",1,0)</f>
        <v>0</v>
      </c>
      <c r="AL269" s="1">
        <f ca="1">IF(Table2[[#This Row],[Field of work]]="construction",1,0)</f>
        <v>0</v>
      </c>
      <c r="AM269" s="1">
        <f ca="1">IF(Table2[[#This Row],[Field of work]]="general work",1,0)</f>
        <v>1</v>
      </c>
      <c r="AN269" s="1">
        <f ca="1">IF(Table2[[#This Row],[Field of work]]="agriculture",1,0)</f>
        <v>0</v>
      </c>
      <c r="AO269" s="1">
        <f ca="1">IF(Table2[[#This Row],[Field of work]]="IT",1,0)</f>
        <v>0</v>
      </c>
      <c r="AP269" s="1"/>
      <c r="AQ269" s="1"/>
      <c r="AR269" s="1"/>
      <c r="AS269" s="1"/>
      <c r="AT269" s="1"/>
      <c r="AU269" s="1"/>
      <c r="AV269" s="1"/>
      <c r="AW269" s="1">
        <f ca="1">Table2[[#This Row],[Cars value]]/Table2[[#This Row],[Cars]]</f>
        <v>41791.836330608923</v>
      </c>
      <c r="AX269" s="1"/>
      <c r="AY269" s="1">
        <f ca="1">IF(Table2[[#This Row],[Value of debts of a person]]&gt;$AZ$4,1,0)</f>
        <v>1</v>
      </c>
      <c r="AZ269" s="1"/>
      <c r="BA269" s="1"/>
      <c r="BB269" s="9">
        <f ca="1">O269/Table2[[#This Row],[Value of house]]</f>
        <v>0.94552954119895782</v>
      </c>
      <c r="BC269" s="1">
        <f ca="1">IF(BB269&lt;$BD$4,1,0)</f>
        <v>0</v>
      </c>
      <c r="BD269" s="1"/>
      <c r="BE269" s="10"/>
      <c r="BF269">
        <f ca="1">IF(Table2[[#This Row],[Area]]="yukon",Table2[[#This Row],[Income]],0)</f>
        <v>42815</v>
      </c>
    </row>
    <row r="270" spans="2:58" x14ac:dyDescent="0.3">
      <c r="B270">
        <f t="shared" ca="1" si="80"/>
        <v>1</v>
      </c>
      <c r="C270" t="str">
        <f t="shared" ca="1" si="81"/>
        <v>men</v>
      </c>
      <c r="D270">
        <f t="shared" ca="1" si="82"/>
        <v>25</v>
      </c>
      <c r="E270">
        <f t="shared" ca="1" si="83"/>
        <v>2</v>
      </c>
      <c r="F270" t="str">
        <f ca="1">VLOOKUP(E270,$AB$5:$AC$10,2)</f>
        <v>construction</v>
      </c>
      <c r="G270">
        <f t="shared" ca="1" si="84"/>
        <v>6</v>
      </c>
      <c r="H270" t="str">
        <f ca="1">VLOOKUP(G270,$AD$5:$AE$9,2)</f>
        <v>other</v>
      </c>
      <c r="I270">
        <f t="shared" ca="1" si="85"/>
        <v>4</v>
      </c>
      <c r="J270">
        <f t="shared" ca="1" si="79"/>
        <v>1</v>
      </c>
      <c r="K270">
        <f t="shared" ca="1" si="86"/>
        <v>77775</v>
      </c>
      <c r="L270">
        <f t="shared" ca="1" si="87"/>
        <v>13</v>
      </c>
      <c r="M270" t="str">
        <f ca="1">VLOOKUP(L270,$AF$5:$AG$17,2)</f>
        <v>Prince edward Island</v>
      </c>
      <c r="N270">
        <f t="shared" ca="1" si="90"/>
        <v>77775</v>
      </c>
      <c r="O270">
        <f t="shared" ca="1" si="88"/>
        <v>11039.636624196577</v>
      </c>
      <c r="P270">
        <f t="shared" ca="1" si="91"/>
        <v>25984.265489582423</v>
      </c>
      <c r="Q270">
        <f t="shared" ca="1" si="89"/>
        <v>5901</v>
      </c>
      <c r="R270">
        <f t="shared" ca="1" si="92"/>
        <v>55839.303042210515</v>
      </c>
      <c r="S270">
        <f t="shared" ca="1" si="93"/>
        <v>58196.600299307771</v>
      </c>
      <c r="T270">
        <f t="shared" ca="1" si="94"/>
        <v>147011.23692350433</v>
      </c>
      <c r="U270">
        <f t="shared" ca="1" si="95"/>
        <v>72779.939666407096</v>
      </c>
      <c r="V270">
        <f t="shared" ca="1" si="96"/>
        <v>74231.297257097234</v>
      </c>
      <c r="X270" s="7">
        <f ca="1">IF(Table2[[#This Row],[Gender]]="men",1,0)</f>
        <v>1</v>
      </c>
      <c r="Y270" s="1">
        <f ca="1">IF(Table2[[#This Row],[Gender]]="women",1,0)</f>
        <v>0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>
        <f ca="1">IF(Table2[[#This Row],[Field of work]]="teaching",1,0)</f>
        <v>0</v>
      </c>
      <c r="AK270" s="1">
        <f ca="1">IF(Table2[[#This Row],[Field of work]]="health",1,0)</f>
        <v>0</v>
      </c>
      <c r="AL270" s="1">
        <f ca="1">IF(Table2[[#This Row],[Field of work]]="construction",1,0)</f>
        <v>1</v>
      </c>
      <c r="AM270" s="1">
        <f ca="1">IF(Table2[[#This Row],[Field of work]]="general work",1,0)</f>
        <v>0</v>
      </c>
      <c r="AN270" s="1">
        <f ca="1">IF(Table2[[#This Row],[Field of work]]="agriculture",1,0)</f>
        <v>0</v>
      </c>
      <c r="AO270" s="1">
        <f ca="1">IF(Table2[[#This Row],[Field of work]]="IT",1,0)</f>
        <v>0</v>
      </c>
      <c r="AP270" s="1"/>
      <c r="AQ270" s="1"/>
      <c r="AR270" s="1"/>
      <c r="AS270" s="1"/>
      <c r="AT270" s="1"/>
      <c r="AU270" s="1"/>
      <c r="AV270" s="1"/>
      <c r="AW270" s="1">
        <f ca="1">Table2[[#This Row],[Cars value]]/Table2[[#This Row],[Cars]]</f>
        <v>25984.265489582423</v>
      </c>
      <c r="AX270" s="1"/>
      <c r="AY270" s="1">
        <f ca="1">IF(Table2[[#This Row],[Value of debts of a person]]&gt;$AZ$4,1,0)</f>
        <v>0</v>
      </c>
      <c r="AZ270" s="1"/>
      <c r="BA270" s="1"/>
      <c r="BB270" s="9">
        <f ca="1">O270/Table2[[#This Row],[Value of house]]</f>
        <v>0.14194325457019064</v>
      </c>
      <c r="BC270" s="1">
        <f ca="1">IF(BB270&lt;$BD$4,1,0)</f>
        <v>1</v>
      </c>
      <c r="BD270" s="1"/>
      <c r="BE270" s="10"/>
      <c r="BF270">
        <f ca="1">IF(Table2[[#This Row],[Area]]="yukon",Table2[[#This Row],[Income]],0)</f>
        <v>0</v>
      </c>
    </row>
    <row r="271" spans="2:58" x14ac:dyDescent="0.3">
      <c r="B271">
        <f t="shared" ca="1" si="80"/>
        <v>1</v>
      </c>
      <c r="C271" t="str">
        <f t="shared" ca="1" si="81"/>
        <v>men</v>
      </c>
      <c r="D271">
        <f t="shared" ca="1" si="82"/>
        <v>35</v>
      </c>
      <c r="E271">
        <f t="shared" ca="1" si="83"/>
        <v>5</v>
      </c>
      <c r="F271" t="str">
        <f ca="1">VLOOKUP(E271,$AB$5:$AC$10,2)</f>
        <v>general work</v>
      </c>
      <c r="G271">
        <f t="shared" ca="1" si="84"/>
        <v>6</v>
      </c>
      <c r="H271" t="str">
        <f ca="1">VLOOKUP(G271,$AD$5:$AE$9,2)</f>
        <v>other</v>
      </c>
      <c r="I271">
        <f t="shared" ca="1" si="85"/>
        <v>2</v>
      </c>
      <c r="J271">
        <f t="shared" ca="1" si="79"/>
        <v>2</v>
      </c>
      <c r="K271">
        <f t="shared" ca="1" si="86"/>
        <v>44190</v>
      </c>
      <c r="L271">
        <f t="shared" ca="1" si="87"/>
        <v>13</v>
      </c>
      <c r="M271" t="str">
        <f ca="1">VLOOKUP(L271,$AF$5:$AG$17,2)</f>
        <v>Prince edward Island</v>
      </c>
      <c r="N271">
        <f t="shared" ca="1" si="90"/>
        <v>88380</v>
      </c>
      <c r="O271">
        <f t="shared" ca="1" si="88"/>
        <v>20358.524004187635</v>
      </c>
      <c r="P271">
        <f t="shared" ca="1" si="91"/>
        <v>25204.011855805787</v>
      </c>
      <c r="Q271">
        <f t="shared" ca="1" si="89"/>
        <v>6946</v>
      </c>
      <c r="R271">
        <f t="shared" ca="1" si="92"/>
        <v>32344.616412738258</v>
      </c>
      <c r="S271">
        <f t="shared" ca="1" si="93"/>
        <v>43400.190282596246</v>
      </c>
      <c r="T271">
        <f t="shared" ca="1" si="94"/>
        <v>152138.71428678388</v>
      </c>
      <c r="U271">
        <f t="shared" ca="1" si="95"/>
        <v>59649.140416925889</v>
      </c>
      <c r="V271">
        <f t="shared" ca="1" si="96"/>
        <v>92489.573869857995</v>
      </c>
      <c r="X271" s="7">
        <f ca="1">IF(Table2[[#This Row],[Gender]]="men",1,0)</f>
        <v>1</v>
      </c>
      <c r="Y271" s="1">
        <f ca="1">IF(Table2[[#This Row],[Gender]]="women",1,0)</f>
        <v>0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>
        <f ca="1">IF(Table2[[#This Row],[Field of work]]="teaching",1,0)</f>
        <v>0</v>
      </c>
      <c r="AK271" s="1">
        <f ca="1">IF(Table2[[#This Row],[Field of work]]="health",1,0)</f>
        <v>0</v>
      </c>
      <c r="AL271" s="1">
        <f ca="1">IF(Table2[[#This Row],[Field of work]]="construction",1,0)</f>
        <v>0</v>
      </c>
      <c r="AM271" s="1">
        <f ca="1">IF(Table2[[#This Row],[Field of work]]="general work",1,0)</f>
        <v>1</v>
      </c>
      <c r="AN271" s="1">
        <f ca="1">IF(Table2[[#This Row],[Field of work]]="agriculture",1,0)</f>
        <v>0</v>
      </c>
      <c r="AO271" s="1">
        <f ca="1">IF(Table2[[#This Row],[Field of work]]="IT",1,0)</f>
        <v>0</v>
      </c>
      <c r="AP271" s="1"/>
      <c r="AQ271" s="1"/>
      <c r="AR271" s="1"/>
      <c r="AS271" s="1"/>
      <c r="AT271" s="1"/>
      <c r="AU271" s="1"/>
      <c r="AV271" s="1"/>
      <c r="AW271" s="1">
        <f ca="1">Table2[[#This Row],[Cars value]]/Table2[[#This Row],[Cars]]</f>
        <v>12602.005927902894</v>
      </c>
      <c r="AX271" s="1"/>
      <c r="AY271" s="1">
        <f ca="1">IF(Table2[[#This Row],[Value of debts of a person]]&gt;$AZ$4,1,0)</f>
        <v>0</v>
      </c>
      <c r="AZ271" s="1"/>
      <c r="BA271" s="1"/>
      <c r="BB271" s="9">
        <f ca="1">O271/Table2[[#This Row],[Value of house]]</f>
        <v>0.23035216116980806</v>
      </c>
      <c r="BC271" s="1">
        <f ca="1">IF(BB271&lt;$BD$4,1,0)</f>
        <v>1</v>
      </c>
      <c r="BD271" s="1"/>
      <c r="BE271" s="10"/>
      <c r="BF271">
        <f ca="1">IF(Table2[[#This Row],[Area]]="yukon",Table2[[#This Row],[Income]],0)</f>
        <v>0</v>
      </c>
    </row>
    <row r="272" spans="2:58" x14ac:dyDescent="0.3">
      <c r="B272">
        <f t="shared" ca="1" si="80"/>
        <v>1</v>
      </c>
      <c r="C272" t="str">
        <f t="shared" ca="1" si="81"/>
        <v>men</v>
      </c>
      <c r="D272">
        <f t="shared" ca="1" si="82"/>
        <v>28</v>
      </c>
      <c r="E272">
        <f t="shared" ca="1" si="83"/>
        <v>1</v>
      </c>
      <c r="F272" t="str">
        <f ca="1">VLOOKUP(E272,$AB$5:$AC$10,2)</f>
        <v>health</v>
      </c>
      <c r="G272">
        <f t="shared" ca="1" si="84"/>
        <v>2</v>
      </c>
      <c r="H272" t="str">
        <f ca="1">VLOOKUP(G272,$AD$5:$AE$9,2)</f>
        <v>college</v>
      </c>
      <c r="I272">
        <f t="shared" ca="1" si="85"/>
        <v>4</v>
      </c>
      <c r="J272">
        <f t="shared" ca="1" si="79"/>
        <v>1</v>
      </c>
      <c r="K272">
        <f t="shared" ca="1" si="86"/>
        <v>65064</v>
      </c>
      <c r="L272">
        <f t="shared" ca="1" si="87"/>
        <v>6</v>
      </c>
      <c r="M272" t="str">
        <f ca="1">VLOOKUP(L272,$AF$5:$AG$17,2)</f>
        <v>Saskanchewan</v>
      </c>
      <c r="N272">
        <f t="shared" ca="1" si="90"/>
        <v>260256</v>
      </c>
      <c r="O272">
        <f t="shared" ca="1" si="88"/>
        <v>132306.00100534764</v>
      </c>
      <c r="P272">
        <f t="shared" ca="1" si="91"/>
        <v>36587.877143913676</v>
      </c>
      <c r="Q272">
        <f t="shared" ca="1" si="89"/>
        <v>26820</v>
      </c>
      <c r="R272">
        <f t="shared" ca="1" si="92"/>
        <v>19567.226759668913</v>
      </c>
      <c r="S272">
        <f t="shared" ca="1" si="93"/>
        <v>33851.308689505495</v>
      </c>
      <c r="T272">
        <f t="shared" ca="1" si="94"/>
        <v>426413.30969485315</v>
      </c>
      <c r="U272">
        <f t="shared" ca="1" si="95"/>
        <v>178693.22776501655</v>
      </c>
      <c r="V272">
        <f t="shared" ca="1" si="96"/>
        <v>247720.0819298366</v>
      </c>
      <c r="X272" s="7">
        <f ca="1">IF(Table2[[#This Row],[Gender]]="men",1,0)</f>
        <v>1</v>
      </c>
      <c r="Y272" s="1">
        <f ca="1">IF(Table2[[#This Row],[Gender]]="women",1,0)</f>
        <v>0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>
        <f ca="1">IF(Table2[[#This Row],[Field of work]]="teaching",1,0)</f>
        <v>0</v>
      </c>
      <c r="AK272" s="1">
        <f ca="1">IF(Table2[[#This Row],[Field of work]]="health",1,0)</f>
        <v>1</v>
      </c>
      <c r="AL272" s="1">
        <f ca="1">IF(Table2[[#This Row],[Field of work]]="construction",1,0)</f>
        <v>0</v>
      </c>
      <c r="AM272" s="1">
        <f ca="1">IF(Table2[[#This Row],[Field of work]]="general work",1,0)</f>
        <v>0</v>
      </c>
      <c r="AN272" s="1">
        <f ca="1">IF(Table2[[#This Row],[Field of work]]="agriculture",1,0)</f>
        <v>0</v>
      </c>
      <c r="AO272" s="1">
        <f ca="1">IF(Table2[[#This Row],[Field of work]]="IT",1,0)</f>
        <v>0</v>
      </c>
      <c r="AP272" s="1"/>
      <c r="AQ272" s="1"/>
      <c r="AR272" s="1"/>
      <c r="AS272" s="1"/>
      <c r="AT272" s="1"/>
      <c r="AU272" s="1"/>
      <c r="AV272" s="1"/>
      <c r="AW272" s="1">
        <f ca="1">Table2[[#This Row],[Cars value]]/Table2[[#This Row],[Cars]]</f>
        <v>36587.877143913676</v>
      </c>
      <c r="AX272" s="1"/>
      <c r="AY272" s="1">
        <f ca="1">IF(Table2[[#This Row],[Value of debts of a person]]&gt;$AZ$4,1,0)</f>
        <v>1</v>
      </c>
      <c r="AZ272" s="1"/>
      <c r="BA272" s="1"/>
      <c r="BB272" s="9">
        <f ca="1">O272/Table2[[#This Row],[Value of house]]</f>
        <v>0.50836868700566995</v>
      </c>
      <c r="BC272" s="1">
        <f ca="1">IF(BB272&lt;$BD$4,1,0)</f>
        <v>0</v>
      </c>
      <c r="BD272" s="1"/>
      <c r="BE272" s="10"/>
      <c r="BF272">
        <f ca="1">IF(Table2[[#This Row],[Area]]="yukon",Table2[[#This Row],[Income]],0)</f>
        <v>0</v>
      </c>
    </row>
    <row r="273" spans="2:58" x14ac:dyDescent="0.3">
      <c r="B273">
        <f t="shared" ca="1" si="80"/>
        <v>1</v>
      </c>
      <c r="C273" t="str">
        <f t="shared" ca="1" si="81"/>
        <v>men</v>
      </c>
      <c r="D273">
        <f t="shared" ca="1" si="82"/>
        <v>42</v>
      </c>
      <c r="E273">
        <f t="shared" ca="1" si="83"/>
        <v>5</v>
      </c>
      <c r="F273" t="str">
        <f ca="1">VLOOKUP(E273,$AB$5:$AC$10,2)</f>
        <v>general work</v>
      </c>
      <c r="G273">
        <f t="shared" ca="1" si="84"/>
        <v>6</v>
      </c>
      <c r="H273" t="str">
        <f ca="1">VLOOKUP(G273,$AD$5:$AE$9,2)</f>
        <v>other</v>
      </c>
      <c r="I273">
        <f t="shared" ca="1" si="85"/>
        <v>3</v>
      </c>
      <c r="J273">
        <f t="shared" ca="1" si="79"/>
        <v>2</v>
      </c>
      <c r="K273">
        <f t="shared" ca="1" si="86"/>
        <v>70292</v>
      </c>
      <c r="L273">
        <f t="shared" ca="1" si="87"/>
        <v>13</v>
      </c>
      <c r="M273" t="str">
        <f ca="1">VLOOKUP(L273,$AF$5:$AG$17,2)</f>
        <v>Prince edward Island</v>
      </c>
      <c r="N273">
        <f t="shared" ca="1" si="90"/>
        <v>70292</v>
      </c>
      <c r="O273">
        <f t="shared" ca="1" si="88"/>
        <v>21143.11809061237</v>
      </c>
      <c r="P273">
        <f t="shared" ca="1" si="91"/>
        <v>61484.154478359233</v>
      </c>
      <c r="Q273">
        <f t="shared" ca="1" si="89"/>
        <v>9611</v>
      </c>
      <c r="R273">
        <f t="shared" ca="1" si="92"/>
        <v>28893.241416051329</v>
      </c>
      <c r="S273">
        <f t="shared" ca="1" si="93"/>
        <v>25381.949506761455</v>
      </c>
      <c r="T273">
        <f t="shared" ca="1" si="94"/>
        <v>116817.06759737383</v>
      </c>
      <c r="U273">
        <f t="shared" ca="1" si="95"/>
        <v>59647.359506663699</v>
      </c>
      <c r="V273">
        <f t="shared" ca="1" si="96"/>
        <v>57169.708090710126</v>
      </c>
      <c r="X273" s="7">
        <f ca="1">IF(Table2[[#This Row],[Gender]]="men",1,0)</f>
        <v>1</v>
      </c>
      <c r="Y273" s="1">
        <f ca="1">IF(Table2[[#This Row],[Gender]]="women",1,0)</f>
        <v>0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>
        <f ca="1">IF(Table2[[#This Row],[Field of work]]="teaching",1,0)</f>
        <v>0</v>
      </c>
      <c r="AK273" s="1">
        <f ca="1">IF(Table2[[#This Row],[Field of work]]="health",1,0)</f>
        <v>0</v>
      </c>
      <c r="AL273" s="1">
        <f ca="1">IF(Table2[[#This Row],[Field of work]]="construction",1,0)</f>
        <v>0</v>
      </c>
      <c r="AM273" s="1">
        <f ca="1">IF(Table2[[#This Row],[Field of work]]="general work",1,0)</f>
        <v>1</v>
      </c>
      <c r="AN273" s="1">
        <f ca="1">IF(Table2[[#This Row],[Field of work]]="agriculture",1,0)</f>
        <v>0</v>
      </c>
      <c r="AO273" s="1">
        <f ca="1">IF(Table2[[#This Row],[Field of work]]="IT",1,0)</f>
        <v>0</v>
      </c>
      <c r="AP273" s="1"/>
      <c r="AQ273" s="1"/>
      <c r="AR273" s="1"/>
      <c r="AS273" s="1"/>
      <c r="AT273" s="1"/>
      <c r="AU273" s="1"/>
      <c r="AV273" s="1"/>
      <c r="AW273" s="1">
        <f ca="1">Table2[[#This Row],[Cars value]]/Table2[[#This Row],[Cars]]</f>
        <v>30742.077239179616</v>
      </c>
      <c r="AX273" s="1"/>
      <c r="AY273" s="1">
        <f ca="1">IF(Table2[[#This Row],[Value of debts of a person]]&gt;$AZ$4,1,0)</f>
        <v>0</v>
      </c>
      <c r="AZ273" s="1"/>
      <c r="BA273" s="1"/>
      <c r="BB273" s="9">
        <f ca="1">O273/Table2[[#This Row],[Value of house]]</f>
        <v>0.30078982089871353</v>
      </c>
      <c r="BC273" s="1">
        <f ca="1">IF(BB273&lt;$BD$4,1,0)</f>
        <v>0</v>
      </c>
      <c r="BD273" s="1"/>
      <c r="BE273" s="10"/>
      <c r="BF273">
        <f ca="1">IF(Table2[[#This Row],[Area]]="yukon",Table2[[#This Row],[Income]],0)</f>
        <v>0</v>
      </c>
    </row>
    <row r="274" spans="2:58" x14ac:dyDescent="0.3">
      <c r="B274">
        <f t="shared" ca="1" si="80"/>
        <v>2</v>
      </c>
      <c r="C274" t="str">
        <f t="shared" ca="1" si="81"/>
        <v>women</v>
      </c>
      <c r="D274">
        <f t="shared" ca="1" si="82"/>
        <v>36</v>
      </c>
      <c r="E274">
        <f t="shared" ca="1" si="83"/>
        <v>4</v>
      </c>
      <c r="F274" t="str">
        <f ca="1">VLOOKUP(E274,$AB$5:$AC$10,2)</f>
        <v>IT</v>
      </c>
      <c r="G274">
        <f t="shared" ca="1" si="84"/>
        <v>3</v>
      </c>
      <c r="H274" t="str">
        <f ca="1">VLOOKUP(G274,$AD$5:$AE$9,2)</f>
        <v>university</v>
      </c>
      <c r="I274">
        <f t="shared" ca="1" si="85"/>
        <v>2</v>
      </c>
      <c r="J274">
        <f t="shared" ca="1" si="79"/>
        <v>1</v>
      </c>
      <c r="K274">
        <f t="shared" ca="1" si="86"/>
        <v>52411</v>
      </c>
      <c r="L274">
        <f t="shared" ca="1" si="87"/>
        <v>13</v>
      </c>
      <c r="M274" t="str">
        <f ca="1">VLOOKUP(L274,$AF$5:$AG$17,2)</f>
        <v>Prince edward Island</v>
      </c>
      <c r="N274">
        <f t="shared" ca="1" si="90"/>
        <v>104822</v>
      </c>
      <c r="O274">
        <f t="shared" ca="1" si="88"/>
        <v>66977.16467672537</v>
      </c>
      <c r="P274">
        <f t="shared" ca="1" si="91"/>
        <v>50654.846385777011</v>
      </c>
      <c r="Q274">
        <f t="shared" ca="1" si="89"/>
        <v>45470</v>
      </c>
      <c r="R274">
        <f t="shared" ca="1" si="92"/>
        <v>27325.688231698219</v>
      </c>
      <c r="S274">
        <f t="shared" ca="1" si="93"/>
        <v>70505.113078534981</v>
      </c>
      <c r="T274">
        <f t="shared" ca="1" si="94"/>
        <v>242304.27775526035</v>
      </c>
      <c r="U274">
        <f t="shared" ca="1" si="95"/>
        <v>139772.85290842358</v>
      </c>
      <c r="V274">
        <f t="shared" ca="1" si="96"/>
        <v>102531.42484683677</v>
      </c>
      <c r="X274" s="7">
        <f ca="1">IF(Table2[[#This Row],[Gender]]="men",1,0)</f>
        <v>0</v>
      </c>
      <c r="Y274" s="1">
        <f ca="1">IF(Table2[[#This Row],[Gender]]="women",1,0)</f>
        <v>1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>
        <f ca="1">IF(Table2[[#This Row],[Field of work]]="teaching",1,0)</f>
        <v>0</v>
      </c>
      <c r="AK274" s="1">
        <f ca="1">IF(Table2[[#This Row],[Field of work]]="health",1,0)</f>
        <v>0</v>
      </c>
      <c r="AL274" s="1">
        <f ca="1">IF(Table2[[#This Row],[Field of work]]="construction",1,0)</f>
        <v>0</v>
      </c>
      <c r="AM274" s="1">
        <f ca="1">IF(Table2[[#This Row],[Field of work]]="general work",1,0)</f>
        <v>0</v>
      </c>
      <c r="AN274" s="1">
        <f ca="1">IF(Table2[[#This Row],[Field of work]]="agriculture",1,0)</f>
        <v>0</v>
      </c>
      <c r="AO274" s="1">
        <f ca="1">IF(Table2[[#This Row],[Field of work]]="IT",1,0)</f>
        <v>1</v>
      </c>
      <c r="AP274" s="1"/>
      <c r="AQ274" s="1"/>
      <c r="AR274" s="1"/>
      <c r="AS274" s="1"/>
      <c r="AT274" s="1"/>
      <c r="AU274" s="1"/>
      <c r="AV274" s="1"/>
      <c r="AW274" s="1">
        <f ca="1">Table2[[#This Row],[Cars value]]/Table2[[#This Row],[Cars]]</f>
        <v>50654.846385777011</v>
      </c>
      <c r="AX274" s="1"/>
      <c r="AY274" s="1">
        <f ca="1">IF(Table2[[#This Row],[Value of debts of a person]]&gt;$AZ$4,1,0)</f>
        <v>1</v>
      </c>
      <c r="AZ274" s="1"/>
      <c r="BA274" s="1"/>
      <c r="BB274" s="9">
        <f ca="1">O274/Table2[[#This Row],[Value of house]]</f>
        <v>0.63896094976937445</v>
      </c>
      <c r="BC274" s="1">
        <f ca="1">IF(BB274&lt;$BD$4,1,0)</f>
        <v>0</v>
      </c>
      <c r="BD274" s="1"/>
      <c r="BE274" s="10"/>
      <c r="BF274">
        <f ca="1">IF(Table2[[#This Row],[Area]]="yukon",Table2[[#This Row],[Income]],0)</f>
        <v>0</v>
      </c>
    </row>
    <row r="275" spans="2:58" x14ac:dyDescent="0.3">
      <c r="B275">
        <f t="shared" ca="1" si="80"/>
        <v>1</v>
      </c>
      <c r="C275" t="str">
        <f t="shared" ca="1" si="81"/>
        <v>men</v>
      </c>
      <c r="D275">
        <f t="shared" ca="1" si="82"/>
        <v>34</v>
      </c>
      <c r="E275">
        <f t="shared" ca="1" si="83"/>
        <v>1</v>
      </c>
      <c r="F275" t="str">
        <f ca="1">VLOOKUP(E275,$AB$5:$AC$10,2)</f>
        <v>health</v>
      </c>
      <c r="G275">
        <f t="shared" ca="1" si="84"/>
        <v>6</v>
      </c>
      <c r="H275" t="str">
        <f ca="1">VLOOKUP(G275,$AD$5:$AE$9,2)</f>
        <v>other</v>
      </c>
      <c r="I275">
        <f t="shared" ca="1" si="85"/>
        <v>3</v>
      </c>
      <c r="J275">
        <f t="shared" ca="1" si="79"/>
        <v>1</v>
      </c>
      <c r="K275">
        <f t="shared" ca="1" si="86"/>
        <v>36383</v>
      </c>
      <c r="L275">
        <f t="shared" ca="1" si="87"/>
        <v>7</v>
      </c>
      <c r="M275" t="str">
        <f ca="1">VLOOKUP(L275,$AF$5:$AG$17,2)</f>
        <v>Manitoba</v>
      </c>
      <c r="N275">
        <f t="shared" ca="1" si="90"/>
        <v>36383</v>
      </c>
      <c r="O275">
        <f t="shared" ca="1" si="88"/>
        <v>6026.4855158841838</v>
      </c>
      <c r="P275">
        <f t="shared" ca="1" si="91"/>
        <v>27927.876987554195</v>
      </c>
      <c r="Q275">
        <f t="shared" ca="1" si="89"/>
        <v>12254</v>
      </c>
      <c r="R275">
        <f t="shared" ca="1" si="92"/>
        <v>30726.63337074616</v>
      </c>
      <c r="S275">
        <f t="shared" ca="1" si="93"/>
        <v>37058.885224198377</v>
      </c>
      <c r="T275">
        <f t="shared" ca="1" si="94"/>
        <v>79468.370740082551</v>
      </c>
      <c r="U275">
        <f t="shared" ca="1" si="95"/>
        <v>49007.118886630342</v>
      </c>
      <c r="V275">
        <f t="shared" ca="1" si="96"/>
        <v>30461.25185345221</v>
      </c>
      <c r="X275" s="7">
        <f ca="1">IF(Table2[[#This Row],[Gender]]="men",1,0)</f>
        <v>1</v>
      </c>
      <c r="Y275" s="1">
        <f ca="1">IF(Table2[[#This Row],[Gender]]="women",1,0)</f>
        <v>0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>
        <f ca="1">IF(Table2[[#This Row],[Field of work]]="teaching",1,0)</f>
        <v>0</v>
      </c>
      <c r="AK275" s="1">
        <f ca="1">IF(Table2[[#This Row],[Field of work]]="health",1,0)</f>
        <v>1</v>
      </c>
      <c r="AL275" s="1">
        <f ca="1">IF(Table2[[#This Row],[Field of work]]="construction",1,0)</f>
        <v>0</v>
      </c>
      <c r="AM275" s="1">
        <f ca="1">IF(Table2[[#This Row],[Field of work]]="general work",1,0)</f>
        <v>0</v>
      </c>
      <c r="AN275" s="1">
        <f ca="1">IF(Table2[[#This Row],[Field of work]]="agriculture",1,0)</f>
        <v>0</v>
      </c>
      <c r="AO275" s="1">
        <f ca="1">IF(Table2[[#This Row],[Field of work]]="IT",1,0)</f>
        <v>0</v>
      </c>
      <c r="AP275" s="1"/>
      <c r="AQ275" s="1"/>
      <c r="AR275" s="1"/>
      <c r="AS275" s="1"/>
      <c r="AT275" s="1"/>
      <c r="AU275" s="1"/>
      <c r="AV275" s="1"/>
      <c r="AW275" s="1">
        <f ca="1">Table2[[#This Row],[Cars value]]/Table2[[#This Row],[Cars]]</f>
        <v>27927.876987554195</v>
      </c>
      <c r="AX275" s="1"/>
      <c r="AY275" s="1">
        <f ca="1">IF(Table2[[#This Row],[Value of debts of a person]]&gt;$AZ$4,1,0)</f>
        <v>0</v>
      </c>
      <c r="AZ275" s="1"/>
      <c r="BA275" s="1"/>
      <c r="BB275" s="9">
        <f ca="1">O275/Table2[[#This Row],[Value of house]]</f>
        <v>0.16564014830784113</v>
      </c>
      <c r="BC275" s="1">
        <f ca="1">IF(BB275&lt;$BD$4,1,0)</f>
        <v>1</v>
      </c>
      <c r="BD275" s="1"/>
      <c r="BE275" s="10"/>
      <c r="BF275">
        <f ca="1">IF(Table2[[#This Row],[Area]]="yukon",Table2[[#This Row],[Income]],0)</f>
        <v>0</v>
      </c>
    </row>
    <row r="276" spans="2:58" x14ac:dyDescent="0.3">
      <c r="B276">
        <f t="shared" ca="1" si="80"/>
        <v>1</v>
      </c>
      <c r="C276" t="str">
        <f t="shared" ca="1" si="81"/>
        <v>men</v>
      </c>
      <c r="D276">
        <f t="shared" ca="1" si="82"/>
        <v>34</v>
      </c>
      <c r="E276">
        <f t="shared" ca="1" si="83"/>
        <v>6</v>
      </c>
      <c r="F276" t="str">
        <f ca="1">VLOOKUP(E276,$AB$5:$AC$10,2)</f>
        <v>agriculture</v>
      </c>
      <c r="G276">
        <f t="shared" ca="1" si="84"/>
        <v>6</v>
      </c>
      <c r="H276" t="str">
        <f ca="1">VLOOKUP(G276,$AD$5:$AE$9,2)</f>
        <v>other</v>
      </c>
      <c r="I276">
        <f t="shared" ca="1" si="85"/>
        <v>4</v>
      </c>
      <c r="J276">
        <f t="shared" ca="1" si="79"/>
        <v>2</v>
      </c>
      <c r="K276">
        <f t="shared" ca="1" si="86"/>
        <v>63889</v>
      </c>
      <c r="L276">
        <f t="shared" ca="1" si="87"/>
        <v>8</v>
      </c>
      <c r="M276" t="str">
        <f ca="1">VLOOKUP(L276,$AF$5:$AG$17,2)</f>
        <v>Ontario</v>
      </c>
      <c r="N276">
        <f t="shared" ca="1" si="90"/>
        <v>63889</v>
      </c>
      <c r="O276">
        <f t="shared" ca="1" si="88"/>
        <v>5349.6787373881562</v>
      </c>
      <c r="P276">
        <f t="shared" ca="1" si="91"/>
        <v>104512.54894255071</v>
      </c>
      <c r="Q276">
        <f t="shared" ca="1" si="89"/>
        <v>82782</v>
      </c>
      <c r="R276">
        <f t="shared" ca="1" si="92"/>
        <v>32553.034607005517</v>
      </c>
      <c r="S276">
        <f t="shared" ca="1" si="93"/>
        <v>31615.993245142607</v>
      </c>
      <c r="T276">
        <f t="shared" ca="1" si="94"/>
        <v>100854.67198253077</v>
      </c>
      <c r="U276">
        <f t="shared" ca="1" si="95"/>
        <v>120684.71334439368</v>
      </c>
      <c r="V276">
        <f t="shared" ca="1" si="96"/>
        <v>-19830.04136186291</v>
      </c>
      <c r="X276" s="7">
        <f ca="1">IF(Table2[[#This Row],[Gender]]="men",1,0)</f>
        <v>1</v>
      </c>
      <c r="Y276" s="1">
        <f ca="1">IF(Table2[[#This Row],[Gender]]="women",1,0)</f>
        <v>0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>
        <f ca="1">IF(Table2[[#This Row],[Field of work]]="teaching",1,0)</f>
        <v>0</v>
      </c>
      <c r="AK276" s="1">
        <f ca="1">IF(Table2[[#This Row],[Field of work]]="health",1,0)</f>
        <v>0</v>
      </c>
      <c r="AL276" s="1">
        <f ca="1">IF(Table2[[#This Row],[Field of work]]="construction",1,0)</f>
        <v>0</v>
      </c>
      <c r="AM276" s="1">
        <f ca="1">IF(Table2[[#This Row],[Field of work]]="general work",1,0)</f>
        <v>0</v>
      </c>
      <c r="AN276" s="1">
        <f ca="1">IF(Table2[[#This Row],[Field of work]]="agriculture",1,0)</f>
        <v>1</v>
      </c>
      <c r="AO276" s="1">
        <f ca="1">IF(Table2[[#This Row],[Field of work]]="IT",1,0)</f>
        <v>0</v>
      </c>
      <c r="AP276" s="1"/>
      <c r="AQ276" s="1"/>
      <c r="AR276" s="1"/>
      <c r="AS276" s="1"/>
      <c r="AT276" s="1"/>
      <c r="AU276" s="1"/>
      <c r="AV276" s="1"/>
      <c r="AW276" s="1">
        <f ca="1">Table2[[#This Row],[Cars value]]/Table2[[#This Row],[Cars]]</f>
        <v>52256.274471275356</v>
      </c>
      <c r="AX276" s="1"/>
      <c r="AY276" s="1">
        <f ca="1">IF(Table2[[#This Row],[Value of debts of a person]]&gt;$AZ$4,1,0)</f>
        <v>1</v>
      </c>
      <c r="AZ276" s="1"/>
      <c r="BA276" s="1"/>
      <c r="BB276" s="9">
        <f ca="1">O276/Table2[[#This Row],[Value of house]]</f>
        <v>8.3733956352238348E-2</v>
      </c>
      <c r="BC276" s="1">
        <f ca="1">IF(BB276&lt;$BD$4,1,0)</f>
        <v>1</v>
      </c>
      <c r="BD276" s="1"/>
      <c r="BE276" s="10"/>
      <c r="BF276">
        <f ca="1">IF(Table2[[#This Row],[Area]]="yukon",Table2[[#This Row],[Income]],0)</f>
        <v>0</v>
      </c>
    </row>
    <row r="277" spans="2:58" x14ac:dyDescent="0.3">
      <c r="B277">
        <f t="shared" ca="1" si="80"/>
        <v>1</v>
      </c>
      <c r="C277" t="str">
        <f t="shared" ca="1" si="81"/>
        <v>men</v>
      </c>
      <c r="D277">
        <f t="shared" ca="1" si="82"/>
        <v>42</v>
      </c>
      <c r="E277">
        <f t="shared" ca="1" si="83"/>
        <v>1</v>
      </c>
      <c r="F277" t="str">
        <f ca="1">VLOOKUP(E277,$AB$5:$AC$10,2)</f>
        <v>health</v>
      </c>
      <c r="G277">
        <f t="shared" ca="1" si="84"/>
        <v>1</v>
      </c>
      <c r="H277" t="str">
        <f ca="1">VLOOKUP(G277,$AD$5:$AE$9,2)</f>
        <v>High School</v>
      </c>
      <c r="I277">
        <f t="shared" ca="1" si="85"/>
        <v>3</v>
      </c>
      <c r="J277">
        <f t="shared" ca="1" si="79"/>
        <v>2</v>
      </c>
      <c r="K277">
        <f t="shared" ca="1" si="86"/>
        <v>59186</v>
      </c>
      <c r="L277">
        <f t="shared" ca="1" si="87"/>
        <v>2</v>
      </c>
      <c r="M277" t="str">
        <f ca="1">VLOOKUP(L277,$AF$5:$AG$17,2)</f>
        <v>BC</v>
      </c>
      <c r="N277">
        <f t="shared" ca="1" si="90"/>
        <v>118372</v>
      </c>
      <c r="O277">
        <f t="shared" ca="1" si="88"/>
        <v>75.846284781151027</v>
      </c>
      <c r="P277">
        <f t="shared" ca="1" si="91"/>
        <v>117833.78371291936</v>
      </c>
      <c r="Q277">
        <f t="shared" ca="1" si="89"/>
        <v>26400</v>
      </c>
      <c r="R277">
        <f t="shared" ca="1" si="92"/>
        <v>49557.834207905471</v>
      </c>
      <c r="S277">
        <f t="shared" ca="1" si="93"/>
        <v>61851.839688707005</v>
      </c>
      <c r="T277">
        <f t="shared" ca="1" si="94"/>
        <v>180299.68597348814</v>
      </c>
      <c r="U277">
        <f t="shared" ca="1" si="95"/>
        <v>76033.680492686617</v>
      </c>
      <c r="V277">
        <f t="shared" ca="1" si="96"/>
        <v>104266.00548080153</v>
      </c>
      <c r="X277" s="7">
        <f ca="1">IF(Table2[[#This Row],[Gender]]="men",1,0)</f>
        <v>1</v>
      </c>
      <c r="Y277" s="1">
        <f ca="1">IF(Table2[[#This Row],[Gender]]="women",1,0)</f>
        <v>0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>
        <f ca="1">IF(Table2[[#This Row],[Field of work]]="teaching",1,0)</f>
        <v>0</v>
      </c>
      <c r="AK277" s="1">
        <f ca="1">IF(Table2[[#This Row],[Field of work]]="health",1,0)</f>
        <v>1</v>
      </c>
      <c r="AL277" s="1">
        <f ca="1">IF(Table2[[#This Row],[Field of work]]="construction",1,0)</f>
        <v>0</v>
      </c>
      <c r="AM277" s="1">
        <f ca="1">IF(Table2[[#This Row],[Field of work]]="general work",1,0)</f>
        <v>0</v>
      </c>
      <c r="AN277" s="1">
        <f ca="1">IF(Table2[[#This Row],[Field of work]]="agriculture",1,0)</f>
        <v>0</v>
      </c>
      <c r="AO277" s="1">
        <f ca="1">IF(Table2[[#This Row],[Field of work]]="IT",1,0)</f>
        <v>0</v>
      </c>
      <c r="AP277" s="1"/>
      <c r="AQ277" s="1"/>
      <c r="AR277" s="1"/>
      <c r="AS277" s="1"/>
      <c r="AT277" s="1"/>
      <c r="AU277" s="1"/>
      <c r="AV277" s="1"/>
      <c r="AW277" s="1">
        <f ca="1">Table2[[#This Row],[Cars value]]/Table2[[#This Row],[Cars]]</f>
        <v>58916.891856459682</v>
      </c>
      <c r="AX277" s="1"/>
      <c r="AY277" s="1">
        <f ca="1">IF(Table2[[#This Row],[Value of debts of a person]]&gt;$AZ$4,1,0)</f>
        <v>0</v>
      </c>
      <c r="AZ277" s="1"/>
      <c r="BA277" s="1"/>
      <c r="BB277" s="9">
        <f ca="1">O277/Table2[[#This Row],[Value of house]]</f>
        <v>6.4074514903145197E-4</v>
      </c>
      <c r="BC277" s="1">
        <f ca="1">IF(BB277&lt;$BD$4,1,0)</f>
        <v>1</v>
      </c>
      <c r="BD277" s="1"/>
      <c r="BE277" s="10"/>
      <c r="BF277">
        <f ca="1">IF(Table2[[#This Row],[Area]]="yukon",Table2[[#This Row],[Income]],0)</f>
        <v>0</v>
      </c>
    </row>
    <row r="278" spans="2:58" x14ac:dyDescent="0.3">
      <c r="B278">
        <f t="shared" ca="1" si="80"/>
        <v>2</v>
      </c>
      <c r="C278" t="str">
        <f t="shared" ca="1" si="81"/>
        <v>women</v>
      </c>
      <c r="D278">
        <f t="shared" ca="1" si="82"/>
        <v>40</v>
      </c>
      <c r="E278">
        <f t="shared" ca="1" si="83"/>
        <v>2</v>
      </c>
      <c r="F278" t="str">
        <f ca="1">VLOOKUP(E278,$AB$5:$AC$10,2)</f>
        <v>construction</v>
      </c>
      <c r="G278">
        <f t="shared" ca="1" si="84"/>
        <v>3</v>
      </c>
      <c r="H278" t="str">
        <f ca="1">VLOOKUP(G278,$AD$5:$AE$9,2)</f>
        <v>university</v>
      </c>
      <c r="I278">
        <f t="shared" ca="1" si="85"/>
        <v>4</v>
      </c>
      <c r="J278">
        <f t="shared" ca="1" si="79"/>
        <v>1</v>
      </c>
      <c r="K278">
        <f t="shared" ca="1" si="86"/>
        <v>29416</v>
      </c>
      <c r="L278">
        <f t="shared" ca="1" si="87"/>
        <v>13</v>
      </c>
      <c r="M278" t="str">
        <f ca="1">VLOOKUP(L278,$AF$5:$AG$17,2)</f>
        <v>Prince edward Island</v>
      </c>
      <c r="N278">
        <f t="shared" ca="1" si="90"/>
        <v>117664</v>
      </c>
      <c r="O278">
        <f t="shared" ca="1" si="88"/>
        <v>69828.140142272692</v>
      </c>
      <c r="P278">
        <f t="shared" ca="1" si="91"/>
        <v>5116.3649128990182</v>
      </c>
      <c r="Q278">
        <f t="shared" ca="1" si="89"/>
        <v>1836</v>
      </c>
      <c r="R278">
        <f t="shared" ca="1" si="92"/>
        <v>27863.126320912135</v>
      </c>
      <c r="S278">
        <f t="shared" ca="1" si="93"/>
        <v>39647.860604535461</v>
      </c>
      <c r="T278">
        <f t="shared" ca="1" si="94"/>
        <v>227140.00074680816</v>
      </c>
      <c r="U278">
        <f t="shared" ca="1" si="95"/>
        <v>99527.266463184831</v>
      </c>
      <c r="V278">
        <f t="shared" ca="1" si="96"/>
        <v>127612.73428362333</v>
      </c>
      <c r="X278" s="7">
        <f ca="1">IF(Table2[[#This Row],[Gender]]="men",1,0)</f>
        <v>0</v>
      </c>
      <c r="Y278" s="1">
        <f ca="1">IF(Table2[[#This Row],[Gender]]="women",1,0)</f>
        <v>1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>
        <f ca="1">IF(Table2[[#This Row],[Field of work]]="teaching",1,0)</f>
        <v>0</v>
      </c>
      <c r="AK278" s="1">
        <f ca="1">IF(Table2[[#This Row],[Field of work]]="health",1,0)</f>
        <v>0</v>
      </c>
      <c r="AL278" s="1">
        <f ca="1">IF(Table2[[#This Row],[Field of work]]="construction",1,0)</f>
        <v>1</v>
      </c>
      <c r="AM278" s="1">
        <f ca="1">IF(Table2[[#This Row],[Field of work]]="general work",1,0)</f>
        <v>0</v>
      </c>
      <c r="AN278" s="1">
        <f ca="1">IF(Table2[[#This Row],[Field of work]]="agriculture",1,0)</f>
        <v>0</v>
      </c>
      <c r="AO278" s="1">
        <f ca="1">IF(Table2[[#This Row],[Field of work]]="IT",1,0)</f>
        <v>0</v>
      </c>
      <c r="AP278" s="1"/>
      <c r="AQ278" s="1"/>
      <c r="AR278" s="1"/>
      <c r="AS278" s="1"/>
      <c r="AT278" s="1"/>
      <c r="AU278" s="1"/>
      <c r="AV278" s="1"/>
      <c r="AW278" s="1">
        <f ca="1">Table2[[#This Row],[Cars value]]/Table2[[#This Row],[Cars]]</f>
        <v>5116.3649128990182</v>
      </c>
      <c r="AX278" s="1"/>
      <c r="AY278" s="1">
        <f ca="1">IF(Table2[[#This Row],[Value of debts of a person]]&gt;$AZ$4,1,0)</f>
        <v>0</v>
      </c>
      <c r="AZ278" s="1"/>
      <c r="BA278" s="1"/>
      <c r="BB278" s="9">
        <f ca="1">O278/Table2[[#This Row],[Value of house]]</f>
        <v>0.59345373387164035</v>
      </c>
      <c r="BC278" s="1">
        <f ca="1">IF(BB278&lt;$BD$4,1,0)</f>
        <v>0</v>
      </c>
      <c r="BD278" s="1"/>
      <c r="BE278" s="10"/>
      <c r="BF278">
        <f ca="1">IF(Table2[[#This Row],[Area]]="yukon",Table2[[#This Row],[Income]],0)</f>
        <v>0</v>
      </c>
    </row>
    <row r="279" spans="2:58" x14ac:dyDescent="0.3">
      <c r="B279">
        <f t="shared" ca="1" si="80"/>
        <v>1</v>
      </c>
      <c r="C279" t="str">
        <f t="shared" ca="1" si="81"/>
        <v>men</v>
      </c>
      <c r="D279">
        <f t="shared" ca="1" si="82"/>
        <v>29</v>
      </c>
      <c r="E279">
        <f t="shared" ca="1" si="83"/>
        <v>5</v>
      </c>
      <c r="F279" t="str">
        <f ca="1">VLOOKUP(E279,$AB$5:$AC$10,2)</f>
        <v>general work</v>
      </c>
      <c r="G279">
        <f t="shared" ca="1" si="84"/>
        <v>1</v>
      </c>
      <c r="H279" t="str">
        <f ca="1">VLOOKUP(G279,$AD$5:$AE$9,2)</f>
        <v>High School</v>
      </c>
      <c r="I279">
        <f t="shared" ca="1" si="85"/>
        <v>4</v>
      </c>
      <c r="J279">
        <f t="shared" ca="1" si="79"/>
        <v>1</v>
      </c>
      <c r="K279">
        <f t="shared" ca="1" si="86"/>
        <v>82596</v>
      </c>
      <c r="L279">
        <f t="shared" ca="1" si="87"/>
        <v>3</v>
      </c>
      <c r="M279" t="str">
        <f ca="1">VLOOKUP(L279,$AF$5:$AG$17,2)</f>
        <v>Northwest Tef</v>
      </c>
      <c r="N279">
        <f t="shared" ca="1" si="90"/>
        <v>412980</v>
      </c>
      <c r="O279">
        <f t="shared" ca="1" si="88"/>
        <v>243129.88820742304</v>
      </c>
      <c r="P279">
        <f t="shared" ca="1" si="91"/>
        <v>55890.000862877961</v>
      </c>
      <c r="Q279">
        <f t="shared" ca="1" si="89"/>
        <v>20337</v>
      </c>
      <c r="R279">
        <f t="shared" ca="1" si="92"/>
        <v>46951.758250780724</v>
      </c>
      <c r="S279">
        <f t="shared" ca="1" si="93"/>
        <v>26868.397603154197</v>
      </c>
      <c r="T279">
        <f t="shared" ca="1" si="94"/>
        <v>682978.28581057722</v>
      </c>
      <c r="U279">
        <f t="shared" ca="1" si="95"/>
        <v>310418.64645820379</v>
      </c>
      <c r="V279">
        <f t="shared" ca="1" si="96"/>
        <v>372559.63935237343</v>
      </c>
      <c r="X279" s="7">
        <f ca="1">IF(Table2[[#This Row],[Gender]]="men",1,0)</f>
        <v>1</v>
      </c>
      <c r="Y279" s="1">
        <f ca="1">IF(Table2[[#This Row],[Gender]]="women",1,0)</f>
        <v>0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>
        <f ca="1">IF(Table2[[#This Row],[Field of work]]="teaching",1,0)</f>
        <v>0</v>
      </c>
      <c r="AK279" s="1">
        <f ca="1">IF(Table2[[#This Row],[Field of work]]="health",1,0)</f>
        <v>0</v>
      </c>
      <c r="AL279" s="1">
        <f ca="1">IF(Table2[[#This Row],[Field of work]]="construction",1,0)</f>
        <v>0</v>
      </c>
      <c r="AM279" s="1">
        <f ca="1">IF(Table2[[#This Row],[Field of work]]="general work",1,0)</f>
        <v>1</v>
      </c>
      <c r="AN279" s="1">
        <f ca="1">IF(Table2[[#This Row],[Field of work]]="agriculture",1,0)</f>
        <v>0</v>
      </c>
      <c r="AO279" s="1">
        <f ca="1">IF(Table2[[#This Row],[Field of work]]="IT",1,0)</f>
        <v>0</v>
      </c>
      <c r="AP279" s="1"/>
      <c r="AQ279" s="1"/>
      <c r="AR279" s="1"/>
      <c r="AS279" s="1"/>
      <c r="AT279" s="1"/>
      <c r="AU279" s="1"/>
      <c r="AV279" s="1"/>
      <c r="AW279" s="1">
        <f ca="1">Table2[[#This Row],[Cars value]]/Table2[[#This Row],[Cars]]</f>
        <v>55890.000862877961</v>
      </c>
      <c r="AX279" s="1"/>
      <c r="AY279" s="1">
        <f ca="1">IF(Table2[[#This Row],[Value of debts of a person]]&gt;$AZ$4,1,0)</f>
        <v>1</v>
      </c>
      <c r="AZ279" s="1"/>
      <c r="BA279" s="1"/>
      <c r="BB279" s="9">
        <f ca="1">O279/Table2[[#This Row],[Value of house]]</f>
        <v>0.58872073274110859</v>
      </c>
      <c r="BC279" s="1">
        <f ca="1">IF(BB279&lt;$BD$4,1,0)</f>
        <v>0</v>
      </c>
      <c r="BD279" s="1"/>
      <c r="BE279" s="10"/>
      <c r="BF279">
        <f ca="1">IF(Table2[[#This Row],[Area]]="yukon",Table2[[#This Row],[Income]],0)</f>
        <v>0</v>
      </c>
    </row>
    <row r="280" spans="2:58" x14ac:dyDescent="0.3">
      <c r="B280">
        <f t="shared" ca="1" si="80"/>
        <v>1</v>
      </c>
      <c r="C280" t="str">
        <f t="shared" ca="1" si="81"/>
        <v>men</v>
      </c>
      <c r="D280">
        <f t="shared" ca="1" si="82"/>
        <v>39</v>
      </c>
      <c r="E280">
        <f t="shared" ca="1" si="83"/>
        <v>3</v>
      </c>
      <c r="F280" t="str">
        <f ca="1">VLOOKUP(E280,$AB$5:$AC$10,2)</f>
        <v>teaching</v>
      </c>
      <c r="G280">
        <f t="shared" ca="1" si="84"/>
        <v>6</v>
      </c>
      <c r="H280" t="str">
        <f ca="1">VLOOKUP(G280,$AD$5:$AE$9,2)</f>
        <v>other</v>
      </c>
      <c r="I280">
        <f t="shared" ca="1" si="85"/>
        <v>0</v>
      </c>
      <c r="J280">
        <f t="shared" ca="1" si="79"/>
        <v>2</v>
      </c>
      <c r="K280">
        <f t="shared" ca="1" si="86"/>
        <v>85449</v>
      </c>
      <c r="L280">
        <f t="shared" ca="1" si="87"/>
        <v>9</v>
      </c>
      <c r="M280" t="str">
        <f ca="1">VLOOKUP(L280,$AF$5:$AG$17,2)</f>
        <v>Quabac</v>
      </c>
      <c r="N280">
        <f t="shared" ca="1" si="90"/>
        <v>85449</v>
      </c>
      <c r="O280">
        <f t="shared" ca="1" si="88"/>
        <v>24509.590569330147</v>
      </c>
      <c r="P280">
        <f t="shared" ca="1" si="91"/>
        <v>23602.01127898011</v>
      </c>
      <c r="Q280">
        <f t="shared" ca="1" si="89"/>
        <v>5752</v>
      </c>
      <c r="R280">
        <f t="shared" ca="1" si="92"/>
        <v>62272.742458070228</v>
      </c>
      <c r="S280">
        <f t="shared" ca="1" si="93"/>
        <v>53849.188288288649</v>
      </c>
      <c r="T280">
        <f t="shared" ca="1" si="94"/>
        <v>163807.7788576188</v>
      </c>
      <c r="U280">
        <f t="shared" ca="1" si="95"/>
        <v>92534.333027400367</v>
      </c>
      <c r="V280">
        <f t="shared" ca="1" si="96"/>
        <v>71273.445830218436</v>
      </c>
      <c r="X280" s="7">
        <f ca="1">IF(Table2[[#This Row],[Gender]]="men",1,0)</f>
        <v>1</v>
      </c>
      <c r="Y280" s="1">
        <f ca="1">IF(Table2[[#This Row],[Gender]]="women",1,0)</f>
        <v>0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>
        <f ca="1">IF(Table2[[#This Row],[Field of work]]="teaching",1,0)</f>
        <v>1</v>
      </c>
      <c r="AK280" s="1">
        <f ca="1">IF(Table2[[#This Row],[Field of work]]="health",1,0)</f>
        <v>0</v>
      </c>
      <c r="AL280" s="1">
        <f ca="1">IF(Table2[[#This Row],[Field of work]]="construction",1,0)</f>
        <v>0</v>
      </c>
      <c r="AM280" s="1">
        <f ca="1">IF(Table2[[#This Row],[Field of work]]="general work",1,0)</f>
        <v>0</v>
      </c>
      <c r="AN280" s="1">
        <f ca="1">IF(Table2[[#This Row],[Field of work]]="agriculture",1,0)</f>
        <v>0</v>
      </c>
      <c r="AO280" s="1">
        <f ca="1">IF(Table2[[#This Row],[Field of work]]="IT",1,0)</f>
        <v>0</v>
      </c>
      <c r="AP280" s="1"/>
      <c r="AQ280" s="1"/>
      <c r="AR280" s="1"/>
      <c r="AS280" s="1"/>
      <c r="AT280" s="1"/>
      <c r="AU280" s="1"/>
      <c r="AV280" s="1"/>
      <c r="AW280" s="1">
        <f ca="1">Table2[[#This Row],[Cars value]]/Table2[[#This Row],[Cars]]</f>
        <v>11801.005639490055</v>
      </c>
      <c r="AX280" s="1"/>
      <c r="AY280" s="1">
        <f ca="1">IF(Table2[[#This Row],[Value of debts of a person]]&gt;$AZ$4,1,0)</f>
        <v>0</v>
      </c>
      <c r="AZ280" s="1"/>
      <c r="BA280" s="1"/>
      <c r="BB280" s="9">
        <f ca="1">O280/Table2[[#This Row],[Value of house]]</f>
        <v>0.28683297135519603</v>
      </c>
      <c r="BC280" s="1">
        <f ca="1">IF(BB280&lt;$BD$4,1,0)</f>
        <v>1</v>
      </c>
      <c r="BD280" s="1"/>
      <c r="BE280" s="10"/>
      <c r="BF280">
        <f ca="1">IF(Table2[[#This Row],[Area]]="yukon",Table2[[#This Row],[Income]],0)</f>
        <v>0</v>
      </c>
    </row>
    <row r="281" spans="2:58" x14ac:dyDescent="0.3">
      <c r="B281">
        <f t="shared" ca="1" si="80"/>
        <v>2</v>
      </c>
      <c r="C281" t="str">
        <f t="shared" ca="1" si="81"/>
        <v>women</v>
      </c>
      <c r="D281">
        <f t="shared" ca="1" si="82"/>
        <v>36</v>
      </c>
      <c r="E281">
        <f t="shared" ca="1" si="83"/>
        <v>5</v>
      </c>
      <c r="F281" t="str">
        <f ca="1">VLOOKUP(E281,$AB$5:$AC$10,2)</f>
        <v>general work</v>
      </c>
      <c r="G281">
        <f t="shared" ca="1" si="84"/>
        <v>6</v>
      </c>
      <c r="H281" t="str">
        <f ca="1">VLOOKUP(G281,$AD$5:$AE$9,2)</f>
        <v>other</v>
      </c>
      <c r="I281">
        <f t="shared" ca="1" si="85"/>
        <v>4</v>
      </c>
      <c r="J281">
        <f t="shared" ca="1" si="79"/>
        <v>2</v>
      </c>
      <c r="K281">
        <f t="shared" ca="1" si="86"/>
        <v>62255</v>
      </c>
      <c r="L281">
        <f t="shared" ca="1" si="87"/>
        <v>9</v>
      </c>
      <c r="M281" t="str">
        <f ca="1">VLOOKUP(L281,$AF$5:$AG$17,2)</f>
        <v>Quabac</v>
      </c>
      <c r="N281">
        <f t="shared" ca="1" si="90"/>
        <v>249020</v>
      </c>
      <c r="O281">
        <f t="shared" ca="1" si="88"/>
        <v>109455.07005045378</v>
      </c>
      <c r="P281">
        <f t="shared" ca="1" si="91"/>
        <v>69264.172672957357</v>
      </c>
      <c r="Q281">
        <f t="shared" ca="1" si="89"/>
        <v>63200</v>
      </c>
      <c r="R281">
        <f t="shared" ca="1" si="92"/>
        <v>30328.779993772216</v>
      </c>
      <c r="S281">
        <f t="shared" ca="1" si="93"/>
        <v>28045.51529402865</v>
      </c>
      <c r="T281">
        <f t="shared" ca="1" si="94"/>
        <v>386520.58534448245</v>
      </c>
      <c r="U281">
        <f t="shared" ca="1" si="95"/>
        <v>202983.85004422598</v>
      </c>
      <c r="V281">
        <f t="shared" ca="1" si="96"/>
        <v>183536.73530025646</v>
      </c>
      <c r="X281" s="7">
        <f ca="1">IF(Table2[[#This Row],[Gender]]="men",1,0)</f>
        <v>0</v>
      </c>
      <c r="Y281" s="1">
        <f ca="1">IF(Table2[[#This Row],[Gender]]="women",1,0)</f>
        <v>1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>
        <f ca="1">IF(Table2[[#This Row],[Field of work]]="teaching",1,0)</f>
        <v>0</v>
      </c>
      <c r="AK281" s="1">
        <f ca="1">IF(Table2[[#This Row],[Field of work]]="health",1,0)</f>
        <v>0</v>
      </c>
      <c r="AL281" s="1">
        <f ca="1">IF(Table2[[#This Row],[Field of work]]="construction",1,0)</f>
        <v>0</v>
      </c>
      <c r="AM281" s="1">
        <f ca="1">IF(Table2[[#This Row],[Field of work]]="general work",1,0)</f>
        <v>1</v>
      </c>
      <c r="AN281" s="1">
        <f ca="1">IF(Table2[[#This Row],[Field of work]]="agriculture",1,0)</f>
        <v>0</v>
      </c>
      <c r="AO281" s="1">
        <f ca="1">IF(Table2[[#This Row],[Field of work]]="IT",1,0)</f>
        <v>0</v>
      </c>
      <c r="AP281" s="1"/>
      <c r="AQ281" s="1"/>
      <c r="AR281" s="1"/>
      <c r="AS281" s="1"/>
      <c r="AT281" s="1"/>
      <c r="AU281" s="1"/>
      <c r="AV281" s="1"/>
      <c r="AW281" s="1">
        <f ca="1">Table2[[#This Row],[Cars value]]/Table2[[#This Row],[Cars]]</f>
        <v>34632.086336478678</v>
      </c>
      <c r="AX281" s="1"/>
      <c r="AY281" s="1">
        <f ca="1">IF(Table2[[#This Row],[Value of debts of a person]]&gt;$AZ$4,1,0)</f>
        <v>1</v>
      </c>
      <c r="AZ281" s="1"/>
      <c r="BA281" s="1"/>
      <c r="BB281" s="9">
        <f ca="1">O281/Table2[[#This Row],[Value of house]]</f>
        <v>0.43954328989821612</v>
      </c>
      <c r="BC281" s="1">
        <f ca="1">IF(BB281&lt;$BD$4,1,0)</f>
        <v>0</v>
      </c>
      <c r="BD281" s="1"/>
      <c r="BE281" s="10"/>
      <c r="BF281">
        <f ca="1">IF(Table2[[#This Row],[Area]]="yukon",Table2[[#This Row],[Income]],0)</f>
        <v>0</v>
      </c>
    </row>
    <row r="282" spans="2:58" x14ac:dyDescent="0.3">
      <c r="B282">
        <f t="shared" ca="1" si="80"/>
        <v>2</v>
      </c>
      <c r="C282" t="str">
        <f t="shared" ca="1" si="81"/>
        <v>women</v>
      </c>
      <c r="D282">
        <f t="shared" ca="1" si="82"/>
        <v>38</v>
      </c>
      <c r="E282">
        <f t="shared" ca="1" si="83"/>
        <v>3</v>
      </c>
      <c r="F282" t="str">
        <f ca="1">VLOOKUP(E282,$AB$5:$AC$10,2)</f>
        <v>teaching</v>
      </c>
      <c r="G282">
        <f t="shared" ca="1" si="84"/>
        <v>3</v>
      </c>
      <c r="H282" t="str">
        <f ca="1">VLOOKUP(G282,$AD$5:$AE$9,2)</f>
        <v>university</v>
      </c>
      <c r="I282">
        <f t="shared" ca="1" si="85"/>
        <v>2</v>
      </c>
      <c r="J282">
        <f t="shared" ca="1" si="79"/>
        <v>2</v>
      </c>
      <c r="K282">
        <f t="shared" ca="1" si="86"/>
        <v>75853</v>
      </c>
      <c r="L282">
        <f t="shared" ca="1" si="87"/>
        <v>13</v>
      </c>
      <c r="M282" t="str">
        <f ca="1">VLOOKUP(L282,$AF$5:$AG$17,2)</f>
        <v>Prince edward Island</v>
      </c>
      <c r="N282">
        <f t="shared" ca="1" si="90"/>
        <v>379265</v>
      </c>
      <c r="O282">
        <f t="shared" ca="1" si="88"/>
        <v>340685.29868675151</v>
      </c>
      <c r="P282">
        <f t="shared" ca="1" si="91"/>
        <v>74927.523360997773</v>
      </c>
      <c r="Q282">
        <f t="shared" ca="1" si="89"/>
        <v>62124</v>
      </c>
      <c r="R282">
        <f t="shared" ca="1" si="92"/>
        <v>4189.9716746903123</v>
      </c>
      <c r="S282">
        <f t="shared" ca="1" si="93"/>
        <v>3840.6800163260541</v>
      </c>
      <c r="T282">
        <f t="shared" ca="1" si="94"/>
        <v>723790.97870307753</v>
      </c>
      <c r="U282">
        <f t="shared" ca="1" si="95"/>
        <v>406999.27036144183</v>
      </c>
      <c r="V282">
        <f t="shared" ca="1" si="96"/>
        <v>316791.70834163571</v>
      </c>
      <c r="X282" s="7">
        <f ca="1">IF(Table2[[#This Row],[Gender]]="men",1,0)</f>
        <v>0</v>
      </c>
      <c r="Y282" s="1">
        <f ca="1">IF(Table2[[#This Row],[Gender]]="women",1,0)</f>
        <v>1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>
        <f ca="1">IF(Table2[[#This Row],[Field of work]]="teaching",1,0)</f>
        <v>1</v>
      </c>
      <c r="AK282" s="1">
        <f ca="1">IF(Table2[[#This Row],[Field of work]]="health",1,0)</f>
        <v>0</v>
      </c>
      <c r="AL282" s="1">
        <f ca="1">IF(Table2[[#This Row],[Field of work]]="construction",1,0)</f>
        <v>0</v>
      </c>
      <c r="AM282" s="1">
        <f ca="1">IF(Table2[[#This Row],[Field of work]]="general work",1,0)</f>
        <v>0</v>
      </c>
      <c r="AN282" s="1">
        <f ca="1">IF(Table2[[#This Row],[Field of work]]="agriculture",1,0)</f>
        <v>0</v>
      </c>
      <c r="AO282" s="1">
        <f ca="1">IF(Table2[[#This Row],[Field of work]]="IT",1,0)</f>
        <v>0</v>
      </c>
      <c r="AP282" s="1"/>
      <c r="AQ282" s="1"/>
      <c r="AR282" s="1"/>
      <c r="AS282" s="1"/>
      <c r="AT282" s="1"/>
      <c r="AU282" s="1"/>
      <c r="AV282" s="1"/>
      <c r="AW282" s="1">
        <f ca="1">Table2[[#This Row],[Cars value]]/Table2[[#This Row],[Cars]]</f>
        <v>37463.761680498887</v>
      </c>
      <c r="AX282" s="1"/>
      <c r="AY282" s="1">
        <f ca="1">IF(Table2[[#This Row],[Value of debts of a person]]&gt;$AZ$4,1,0)</f>
        <v>1</v>
      </c>
      <c r="AZ282" s="1"/>
      <c r="BA282" s="1"/>
      <c r="BB282" s="9">
        <f ca="1">O282/Table2[[#This Row],[Value of house]]</f>
        <v>0.89827771791953259</v>
      </c>
      <c r="BC282" s="1">
        <f ca="1">IF(BB282&lt;$BD$4,1,0)</f>
        <v>0</v>
      </c>
      <c r="BD282" s="1"/>
      <c r="BE282" s="10"/>
      <c r="BF282">
        <f ca="1">IF(Table2[[#This Row],[Area]]="yukon",Table2[[#This Row],[Income]],0)</f>
        <v>0</v>
      </c>
    </row>
    <row r="283" spans="2:58" x14ac:dyDescent="0.3">
      <c r="B283">
        <f t="shared" ca="1" si="80"/>
        <v>2</v>
      </c>
      <c r="C283" t="str">
        <f t="shared" ca="1" si="81"/>
        <v>women</v>
      </c>
      <c r="D283">
        <f t="shared" ca="1" si="82"/>
        <v>30</v>
      </c>
      <c r="E283">
        <f t="shared" ca="1" si="83"/>
        <v>3</v>
      </c>
      <c r="F283" t="str">
        <f ca="1">VLOOKUP(E283,$AB$5:$AC$10,2)</f>
        <v>teaching</v>
      </c>
      <c r="G283">
        <f t="shared" ca="1" si="84"/>
        <v>1</v>
      </c>
      <c r="H283" t="str">
        <f ca="1">VLOOKUP(G283,$AD$5:$AE$9,2)</f>
        <v>High School</v>
      </c>
      <c r="I283">
        <f t="shared" ca="1" si="85"/>
        <v>0</v>
      </c>
      <c r="J283">
        <f t="shared" ca="1" si="79"/>
        <v>2</v>
      </c>
      <c r="K283">
        <f t="shared" ca="1" si="86"/>
        <v>43543</v>
      </c>
      <c r="L283">
        <f t="shared" ca="1" si="87"/>
        <v>11</v>
      </c>
      <c r="M283" t="str">
        <f ca="1">VLOOKUP(L283,$AF$5:$AG$17,2)</f>
        <v>New truncwick</v>
      </c>
      <c r="N283">
        <f t="shared" ca="1" si="90"/>
        <v>261258</v>
      </c>
      <c r="O283">
        <f t="shared" ca="1" si="88"/>
        <v>98368.862051527612</v>
      </c>
      <c r="P283">
        <f t="shared" ca="1" si="91"/>
        <v>31593.312319449822</v>
      </c>
      <c r="Q283">
        <f t="shared" ca="1" si="89"/>
        <v>479</v>
      </c>
      <c r="R283">
        <f t="shared" ca="1" si="92"/>
        <v>37306.489961110194</v>
      </c>
      <c r="S283">
        <f t="shared" ca="1" si="93"/>
        <v>9338.1671520111886</v>
      </c>
      <c r="T283">
        <f t="shared" ca="1" si="94"/>
        <v>368965.02920353878</v>
      </c>
      <c r="U283">
        <f t="shared" ca="1" si="95"/>
        <v>136154.3520126378</v>
      </c>
      <c r="V283">
        <f t="shared" ca="1" si="96"/>
        <v>232810.67719090098</v>
      </c>
      <c r="X283" s="7">
        <f ca="1">IF(Table2[[#This Row],[Gender]]="men",1,0)</f>
        <v>0</v>
      </c>
      <c r="Y283" s="1">
        <f ca="1">IF(Table2[[#This Row],[Gender]]="women",1,0)</f>
        <v>1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>
        <f ca="1">IF(Table2[[#This Row],[Field of work]]="teaching",1,0)</f>
        <v>1</v>
      </c>
      <c r="AK283" s="1">
        <f ca="1">IF(Table2[[#This Row],[Field of work]]="health",1,0)</f>
        <v>0</v>
      </c>
      <c r="AL283" s="1">
        <f ca="1">IF(Table2[[#This Row],[Field of work]]="construction",1,0)</f>
        <v>0</v>
      </c>
      <c r="AM283" s="1">
        <f ca="1">IF(Table2[[#This Row],[Field of work]]="general work",1,0)</f>
        <v>0</v>
      </c>
      <c r="AN283" s="1">
        <f ca="1">IF(Table2[[#This Row],[Field of work]]="agriculture",1,0)</f>
        <v>0</v>
      </c>
      <c r="AO283" s="1">
        <f ca="1">IF(Table2[[#This Row],[Field of work]]="IT",1,0)</f>
        <v>0</v>
      </c>
      <c r="AP283" s="1"/>
      <c r="AQ283" s="1"/>
      <c r="AR283" s="1"/>
      <c r="AS283" s="1"/>
      <c r="AT283" s="1"/>
      <c r="AU283" s="1"/>
      <c r="AV283" s="1"/>
      <c r="AW283" s="1">
        <f ca="1">Table2[[#This Row],[Cars value]]/Table2[[#This Row],[Cars]]</f>
        <v>15796.656159724911</v>
      </c>
      <c r="AX283" s="1"/>
      <c r="AY283" s="1">
        <f ca="1">IF(Table2[[#This Row],[Value of debts of a person]]&gt;$AZ$4,1,0)</f>
        <v>1</v>
      </c>
      <c r="AZ283" s="1"/>
      <c r="BA283" s="1"/>
      <c r="BB283" s="9">
        <f ca="1">O283/Table2[[#This Row],[Value of house]]</f>
        <v>0.37651999958480742</v>
      </c>
      <c r="BC283" s="1">
        <f ca="1">IF(BB283&lt;$BD$4,1,0)</f>
        <v>0</v>
      </c>
      <c r="BD283" s="1"/>
      <c r="BE283" s="10"/>
      <c r="BF283">
        <f ca="1">IF(Table2[[#This Row],[Area]]="yukon",Table2[[#This Row],[Income]],0)</f>
        <v>0</v>
      </c>
    </row>
    <row r="284" spans="2:58" x14ac:dyDescent="0.3">
      <c r="B284">
        <f t="shared" ca="1" si="80"/>
        <v>2</v>
      </c>
      <c r="C284" t="str">
        <f t="shared" ca="1" si="81"/>
        <v>women</v>
      </c>
      <c r="D284">
        <f t="shared" ca="1" si="82"/>
        <v>40</v>
      </c>
      <c r="E284">
        <f t="shared" ca="1" si="83"/>
        <v>3</v>
      </c>
      <c r="F284" t="str">
        <f ca="1">VLOOKUP(E284,$AB$5:$AC$10,2)</f>
        <v>teaching</v>
      </c>
      <c r="G284">
        <f t="shared" ca="1" si="84"/>
        <v>1</v>
      </c>
      <c r="H284" t="str">
        <f ca="1">VLOOKUP(G284,$AD$5:$AE$9,2)</f>
        <v>High School</v>
      </c>
      <c r="I284">
        <f t="shared" ca="1" si="85"/>
        <v>0</v>
      </c>
      <c r="J284">
        <f t="shared" ca="1" si="79"/>
        <v>1</v>
      </c>
      <c r="K284">
        <f t="shared" ca="1" si="86"/>
        <v>66607</v>
      </c>
      <c r="L284">
        <f t="shared" ca="1" si="87"/>
        <v>8</v>
      </c>
      <c r="M284" t="str">
        <f ca="1">VLOOKUP(L284,$AF$5:$AG$17,2)</f>
        <v>Ontario</v>
      </c>
      <c r="N284">
        <f t="shared" ca="1" si="90"/>
        <v>66607</v>
      </c>
      <c r="O284">
        <f t="shared" ca="1" si="88"/>
        <v>48507.239603186703</v>
      </c>
      <c r="P284">
        <f t="shared" ca="1" si="91"/>
        <v>3081.4904062767559</v>
      </c>
      <c r="Q284">
        <f t="shared" ca="1" si="89"/>
        <v>2911</v>
      </c>
      <c r="R284">
        <f t="shared" ca="1" si="92"/>
        <v>1512.9930771934726</v>
      </c>
      <c r="S284">
        <f t="shared" ca="1" si="93"/>
        <v>67266.656462077051</v>
      </c>
      <c r="T284">
        <f t="shared" ca="1" si="94"/>
        <v>182380.89606526375</v>
      </c>
      <c r="U284">
        <f t="shared" ca="1" si="95"/>
        <v>52931.232680380177</v>
      </c>
      <c r="V284">
        <f t="shared" ca="1" si="96"/>
        <v>129449.66338488358</v>
      </c>
      <c r="X284" s="7">
        <f ca="1">IF(Table2[[#This Row],[Gender]]="men",1,0)</f>
        <v>0</v>
      </c>
      <c r="Y284" s="1">
        <f ca="1">IF(Table2[[#This Row],[Gender]]="women",1,0)</f>
        <v>1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>
        <f ca="1">IF(Table2[[#This Row],[Field of work]]="teaching",1,0)</f>
        <v>1</v>
      </c>
      <c r="AK284" s="1">
        <f ca="1">IF(Table2[[#This Row],[Field of work]]="health",1,0)</f>
        <v>0</v>
      </c>
      <c r="AL284" s="1">
        <f ca="1">IF(Table2[[#This Row],[Field of work]]="construction",1,0)</f>
        <v>0</v>
      </c>
      <c r="AM284" s="1">
        <f ca="1">IF(Table2[[#This Row],[Field of work]]="general work",1,0)</f>
        <v>0</v>
      </c>
      <c r="AN284" s="1">
        <f ca="1">IF(Table2[[#This Row],[Field of work]]="agriculture",1,0)</f>
        <v>0</v>
      </c>
      <c r="AO284" s="1">
        <f ca="1">IF(Table2[[#This Row],[Field of work]]="IT",1,0)</f>
        <v>0</v>
      </c>
      <c r="AP284" s="1"/>
      <c r="AQ284" s="1"/>
      <c r="AR284" s="1"/>
      <c r="AS284" s="1"/>
      <c r="AT284" s="1"/>
      <c r="AU284" s="1"/>
      <c r="AV284" s="1"/>
      <c r="AW284" s="1">
        <f ca="1">Table2[[#This Row],[Cars value]]/Table2[[#This Row],[Cars]]</f>
        <v>3081.4904062767559</v>
      </c>
      <c r="AX284" s="1"/>
      <c r="AY284" s="1">
        <f ca="1">IF(Table2[[#This Row],[Value of debts of a person]]&gt;$AZ$4,1,0)</f>
        <v>0</v>
      </c>
      <c r="AZ284" s="1"/>
      <c r="BA284" s="1"/>
      <c r="BB284" s="9">
        <f ca="1">O284/Table2[[#This Row],[Value of house]]</f>
        <v>0.72826038709424989</v>
      </c>
      <c r="BC284" s="1">
        <f ca="1">IF(BB284&lt;$BD$4,1,0)</f>
        <v>0</v>
      </c>
      <c r="BD284" s="1"/>
      <c r="BE284" s="10"/>
      <c r="BF284">
        <f ca="1">IF(Table2[[#This Row],[Area]]="yukon",Table2[[#This Row],[Income]],0)</f>
        <v>0</v>
      </c>
    </row>
    <row r="285" spans="2:58" x14ac:dyDescent="0.3">
      <c r="B285">
        <f t="shared" ca="1" si="80"/>
        <v>1</v>
      </c>
      <c r="C285" t="str">
        <f t="shared" ca="1" si="81"/>
        <v>men</v>
      </c>
      <c r="D285">
        <f t="shared" ca="1" si="82"/>
        <v>25</v>
      </c>
      <c r="E285">
        <f t="shared" ca="1" si="83"/>
        <v>6</v>
      </c>
      <c r="F285" t="str">
        <f ca="1">VLOOKUP(E285,$AB$5:$AC$10,2)</f>
        <v>agriculture</v>
      </c>
      <c r="G285">
        <f t="shared" ca="1" si="84"/>
        <v>2</v>
      </c>
      <c r="H285" t="str">
        <f ca="1">VLOOKUP(G285,$AD$5:$AE$9,2)</f>
        <v>college</v>
      </c>
      <c r="I285">
        <f t="shared" ca="1" si="85"/>
        <v>1</v>
      </c>
      <c r="J285">
        <f t="shared" ca="1" si="79"/>
        <v>1</v>
      </c>
      <c r="K285">
        <f t="shared" ca="1" si="86"/>
        <v>33732</v>
      </c>
      <c r="L285">
        <f t="shared" ca="1" si="87"/>
        <v>11</v>
      </c>
      <c r="M285" t="str">
        <f ca="1">VLOOKUP(L285,$AF$5:$AG$17,2)</f>
        <v>New truncwick</v>
      </c>
      <c r="N285">
        <f t="shared" ca="1" si="90"/>
        <v>168660</v>
      </c>
      <c r="O285">
        <f t="shared" ca="1" si="88"/>
        <v>84435.613118986177</v>
      </c>
      <c r="P285">
        <f t="shared" ca="1" si="91"/>
        <v>20015.311551308288</v>
      </c>
      <c r="Q285">
        <f t="shared" ca="1" si="89"/>
        <v>15715</v>
      </c>
      <c r="R285">
        <f t="shared" ca="1" si="92"/>
        <v>15540.605686140816</v>
      </c>
      <c r="S285">
        <f t="shared" ca="1" si="93"/>
        <v>48005.397401660295</v>
      </c>
      <c r="T285">
        <f t="shared" ca="1" si="94"/>
        <v>301101.01052064647</v>
      </c>
      <c r="U285">
        <f t="shared" ca="1" si="95"/>
        <v>115691.21880512699</v>
      </c>
      <c r="V285">
        <f t="shared" ca="1" si="96"/>
        <v>185409.79171551947</v>
      </c>
      <c r="X285" s="7">
        <f ca="1">IF(Table2[[#This Row],[Gender]]="men",1,0)</f>
        <v>1</v>
      </c>
      <c r="Y285" s="1">
        <f ca="1">IF(Table2[[#This Row],[Gender]]="women",1,0)</f>
        <v>0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>
        <f ca="1">IF(Table2[[#This Row],[Field of work]]="teaching",1,0)</f>
        <v>0</v>
      </c>
      <c r="AK285" s="1">
        <f ca="1">IF(Table2[[#This Row],[Field of work]]="health",1,0)</f>
        <v>0</v>
      </c>
      <c r="AL285" s="1">
        <f ca="1">IF(Table2[[#This Row],[Field of work]]="construction",1,0)</f>
        <v>0</v>
      </c>
      <c r="AM285" s="1">
        <f ca="1">IF(Table2[[#This Row],[Field of work]]="general work",1,0)</f>
        <v>0</v>
      </c>
      <c r="AN285" s="1">
        <f ca="1">IF(Table2[[#This Row],[Field of work]]="agriculture",1,0)</f>
        <v>1</v>
      </c>
      <c r="AO285" s="1">
        <f ca="1">IF(Table2[[#This Row],[Field of work]]="IT",1,0)</f>
        <v>0</v>
      </c>
      <c r="AP285" s="1"/>
      <c r="AQ285" s="1"/>
      <c r="AR285" s="1"/>
      <c r="AS285" s="1"/>
      <c r="AT285" s="1"/>
      <c r="AU285" s="1"/>
      <c r="AV285" s="1"/>
      <c r="AW285" s="1">
        <f ca="1">Table2[[#This Row],[Cars value]]/Table2[[#This Row],[Cars]]</f>
        <v>20015.311551308288</v>
      </c>
      <c r="AX285" s="1"/>
      <c r="AY285" s="1">
        <f ca="1">IF(Table2[[#This Row],[Value of debts of a person]]&gt;$AZ$4,1,0)</f>
        <v>1</v>
      </c>
      <c r="AZ285" s="1"/>
      <c r="BA285" s="1"/>
      <c r="BB285" s="9">
        <f ca="1">O285/Table2[[#This Row],[Value of house]]</f>
        <v>0.50062618948764481</v>
      </c>
      <c r="BC285" s="1">
        <f ca="1">IF(BB285&lt;$BD$4,1,0)</f>
        <v>0</v>
      </c>
      <c r="BD285" s="1"/>
      <c r="BE285" s="10"/>
      <c r="BF285">
        <f ca="1">IF(Table2[[#This Row],[Area]]="yukon",Table2[[#This Row],[Income]],0)</f>
        <v>0</v>
      </c>
    </row>
    <row r="286" spans="2:58" x14ac:dyDescent="0.3">
      <c r="B286">
        <f t="shared" ca="1" si="80"/>
        <v>2</v>
      </c>
      <c r="C286" t="str">
        <f t="shared" ca="1" si="81"/>
        <v>women</v>
      </c>
      <c r="D286">
        <f t="shared" ca="1" si="82"/>
        <v>31</v>
      </c>
      <c r="E286">
        <f t="shared" ca="1" si="83"/>
        <v>6</v>
      </c>
      <c r="F286" t="str">
        <f ca="1">VLOOKUP(E286,$AB$5:$AC$10,2)</f>
        <v>agriculture</v>
      </c>
      <c r="G286">
        <f t="shared" ca="1" si="84"/>
        <v>6</v>
      </c>
      <c r="H286" t="str">
        <f ca="1">VLOOKUP(G286,$AD$5:$AE$9,2)</f>
        <v>other</v>
      </c>
      <c r="I286">
        <f t="shared" ca="1" si="85"/>
        <v>2</v>
      </c>
      <c r="J286">
        <f t="shared" ca="1" si="79"/>
        <v>1</v>
      </c>
      <c r="K286">
        <f t="shared" ca="1" si="86"/>
        <v>77184</v>
      </c>
      <c r="L286">
        <f t="shared" ca="1" si="87"/>
        <v>2</v>
      </c>
      <c r="M286" t="str">
        <f ca="1">VLOOKUP(L286,$AF$5:$AG$17,2)</f>
        <v>BC</v>
      </c>
      <c r="N286">
        <f t="shared" ca="1" si="90"/>
        <v>463104</v>
      </c>
      <c r="O286">
        <f t="shared" ca="1" si="88"/>
        <v>26498.478953457947</v>
      </c>
      <c r="P286">
        <f t="shared" ca="1" si="91"/>
        <v>60571.711056741377</v>
      </c>
      <c r="Q286">
        <f t="shared" ca="1" si="89"/>
        <v>12706</v>
      </c>
      <c r="R286">
        <f t="shared" ca="1" si="92"/>
        <v>24071.886891747021</v>
      </c>
      <c r="S286">
        <f t="shared" ca="1" si="93"/>
        <v>90371.549621645492</v>
      </c>
      <c r="T286">
        <f t="shared" ca="1" si="94"/>
        <v>579974.0285751035</v>
      </c>
      <c r="U286">
        <f t="shared" ca="1" si="95"/>
        <v>63276.365845204971</v>
      </c>
      <c r="V286">
        <f t="shared" ca="1" si="96"/>
        <v>516697.66272989853</v>
      </c>
      <c r="X286" s="7">
        <f ca="1">IF(Table2[[#This Row],[Gender]]="men",1,0)</f>
        <v>0</v>
      </c>
      <c r="Y286" s="1">
        <f ca="1">IF(Table2[[#This Row],[Gender]]="women",1,0)</f>
        <v>1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>
        <f ca="1">IF(Table2[[#This Row],[Field of work]]="teaching",1,0)</f>
        <v>0</v>
      </c>
      <c r="AK286" s="1">
        <f ca="1">IF(Table2[[#This Row],[Field of work]]="health",1,0)</f>
        <v>0</v>
      </c>
      <c r="AL286" s="1">
        <f ca="1">IF(Table2[[#This Row],[Field of work]]="construction",1,0)</f>
        <v>0</v>
      </c>
      <c r="AM286" s="1">
        <f ca="1">IF(Table2[[#This Row],[Field of work]]="general work",1,0)</f>
        <v>0</v>
      </c>
      <c r="AN286" s="1">
        <f ca="1">IF(Table2[[#This Row],[Field of work]]="agriculture",1,0)</f>
        <v>1</v>
      </c>
      <c r="AO286" s="1">
        <f ca="1">IF(Table2[[#This Row],[Field of work]]="IT",1,0)</f>
        <v>0</v>
      </c>
      <c r="AP286" s="1"/>
      <c r="AQ286" s="1"/>
      <c r="AR286" s="1"/>
      <c r="AS286" s="1"/>
      <c r="AT286" s="1"/>
      <c r="AU286" s="1"/>
      <c r="AV286" s="1"/>
      <c r="AW286" s="1">
        <f ca="1">Table2[[#This Row],[Cars value]]/Table2[[#This Row],[Cars]]</f>
        <v>60571.711056741377</v>
      </c>
      <c r="AX286" s="1"/>
      <c r="AY286" s="1">
        <f ca="1">IF(Table2[[#This Row],[Value of debts of a person]]&gt;$AZ$4,1,0)</f>
        <v>0</v>
      </c>
      <c r="AZ286" s="1"/>
      <c r="BA286" s="1"/>
      <c r="BB286" s="9">
        <f ca="1">O286/Table2[[#This Row],[Value of house]]</f>
        <v>5.721928325701775E-2</v>
      </c>
      <c r="BC286" s="1">
        <f ca="1">IF(BB286&lt;$BD$4,1,0)</f>
        <v>1</v>
      </c>
      <c r="BD286" s="1"/>
      <c r="BE286" s="10"/>
      <c r="BF286">
        <f ca="1">IF(Table2[[#This Row],[Area]]="yukon",Table2[[#This Row],[Income]],0)</f>
        <v>0</v>
      </c>
    </row>
    <row r="287" spans="2:58" x14ac:dyDescent="0.3">
      <c r="B287">
        <f t="shared" ca="1" si="80"/>
        <v>1</v>
      </c>
      <c r="C287" t="str">
        <f t="shared" ca="1" si="81"/>
        <v>men</v>
      </c>
      <c r="D287">
        <f t="shared" ca="1" si="82"/>
        <v>32</v>
      </c>
      <c r="E287">
        <f t="shared" ca="1" si="83"/>
        <v>4</v>
      </c>
      <c r="F287" t="str">
        <f ca="1">VLOOKUP(E287,$AB$5:$AC$10,2)</f>
        <v>IT</v>
      </c>
      <c r="G287">
        <f t="shared" ca="1" si="84"/>
        <v>3</v>
      </c>
      <c r="H287" t="str">
        <f ca="1">VLOOKUP(G287,$AD$5:$AE$9,2)</f>
        <v>university</v>
      </c>
      <c r="I287">
        <f t="shared" ca="1" si="85"/>
        <v>1</v>
      </c>
      <c r="J287">
        <f t="shared" ca="1" si="79"/>
        <v>1</v>
      </c>
      <c r="K287">
        <f t="shared" ca="1" si="86"/>
        <v>76126</v>
      </c>
      <c r="L287">
        <f t="shared" ca="1" si="87"/>
        <v>3</v>
      </c>
      <c r="M287" t="str">
        <f ca="1">VLOOKUP(L287,$AF$5:$AG$17,2)</f>
        <v>Northwest Tef</v>
      </c>
      <c r="N287">
        <f t="shared" ca="1" si="90"/>
        <v>304504</v>
      </c>
      <c r="O287">
        <f t="shared" ca="1" si="88"/>
        <v>281009.98441428941</v>
      </c>
      <c r="P287">
        <f t="shared" ca="1" si="91"/>
        <v>17509.830722566916</v>
      </c>
      <c r="Q287">
        <f t="shared" ca="1" si="89"/>
        <v>14130</v>
      </c>
      <c r="R287">
        <f t="shared" ca="1" si="92"/>
        <v>72028.803229536017</v>
      </c>
      <c r="S287">
        <f t="shared" ca="1" si="93"/>
        <v>71992.164758392071</v>
      </c>
      <c r="T287">
        <f t="shared" ca="1" si="94"/>
        <v>657506.1491726815</v>
      </c>
      <c r="U287">
        <f t="shared" ca="1" si="95"/>
        <v>367168.7876438254</v>
      </c>
      <c r="V287">
        <f t="shared" ca="1" si="96"/>
        <v>290337.3615288561</v>
      </c>
      <c r="X287" s="7">
        <f ca="1">IF(Table2[[#This Row],[Gender]]="men",1,0)</f>
        <v>1</v>
      </c>
      <c r="Y287" s="1">
        <f ca="1">IF(Table2[[#This Row],[Gender]]="women",1,0)</f>
        <v>0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>
        <f ca="1">IF(Table2[[#This Row],[Field of work]]="teaching",1,0)</f>
        <v>0</v>
      </c>
      <c r="AK287" s="1">
        <f ca="1">IF(Table2[[#This Row],[Field of work]]="health",1,0)</f>
        <v>0</v>
      </c>
      <c r="AL287" s="1">
        <f ca="1">IF(Table2[[#This Row],[Field of work]]="construction",1,0)</f>
        <v>0</v>
      </c>
      <c r="AM287" s="1">
        <f ca="1">IF(Table2[[#This Row],[Field of work]]="general work",1,0)</f>
        <v>0</v>
      </c>
      <c r="AN287" s="1">
        <f ca="1">IF(Table2[[#This Row],[Field of work]]="agriculture",1,0)</f>
        <v>0</v>
      </c>
      <c r="AO287" s="1">
        <f ca="1">IF(Table2[[#This Row],[Field of work]]="IT",1,0)</f>
        <v>1</v>
      </c>
      <c r="AP287" s="1"/>
      <c r="AQ287" s="1"/>
      <c r="AR287" s="1"/>
      <c r="AS287" s="1"/>
      <c r="AT287" s="1"/>
      <c r="AU287" s="1"/>
      <c r="AV287" s="1"/>
      <c r="AW287" s="1">
        <f ca="1">Table2[[#This Row],[Cars value]]/Table2[[#This Row],[Cars]]</f>
        <v>17509.830722566916</v>
      </c>
      <c r="AX287" s="1"/>
      <c r="AY287" s="1">
        <f ca="1">IF(Table2[[#This Row],[Value of debts of a person]]&gt;$AZ$4,1,0)</f>
        <v>1</v>
      </c>
      <c r="AZ287" s="1"/>
      <c r="BA287" s="1"/>
      <c r="BB287" s="9">
        <f ca="1">O287/Table2[[#This Row],[Value of house]]</f>
        <v>0.92284496891433088</v>
      </c>
      <c r="BC287" s="1">
        <f ca="1">IF(BB287&lt;$BD$4,1,0)</f>
        <v>0</v>
      </c>
      <c r="BD287" s="1"/>
      <c r="BE287" s="10"/>
      <c r="BF287">
        <f ca="1">IF(Table2[[#This Row],[Area]]="yukon",Table2[[#This Row],[Income]],0)</f>
        <v>0</v>
      </c>
    </row>
    <row r="288" spans="2:58" x14ac:dyDescent="0.3">
      <c r="B288">
        <f t="shared" ca="1" si="80"/>
        <v>2</v>
      </c>
      <c r="C288" t="str">
        <f t="shared" ca="1" si="81"/>
        <v>women</v>
      </c>
      <c r="D288">
        <f t="shared" ca="1" si="82"/>
        <v>44</v>
      </c>
      <c r="E288">
        <f t="shared" ca="1" si="83"/>
        <v>4</v>
      </c>
      <c r="F288" t="str">
        <f ca="1">VLOOKUP(E288,$AB$5:$AC$10,2)</f>
        <v>IT</v>
      </c>
      <c r="G288">
        <f t="shared" ca="1" si="84"/>
        <v>2</v>
      </c>
      <c r="H288" t="str">
        <f ca="1">VLOOKUP(G288,$AD$5:$AE$9,2)</f>
        <v>college</v>
      </c>
      <c r="I288">
        <f t="shared" ca="1" si="85"/>
        <v>4</v>
      </c>
      <c r="J288">
        <f t="shared" ca="1" si="79"/>
        <v>1</v>
      </c>
      <c r="K288">
        <f t="shared" ca="1" si="86"/>
        <v>32357</v>
      </c>
      <c r="L288">
        <f t="shared" ca="1" si="87"/>
        <v>11</v>
      </c>
      <c r="M288" t="str">
        <f ca="1">VLOOKUP(L288,$AF$5:$AG$17,2)</f>
        <v>New truncwick</v>
      </c>
      <c r="N288">
        <f t="shared" ca="1" si="90"/>
        <v>194142</v>
      </c>
      <c r="O288">
        <f t="shared" ca="1" si="88"/>
        <v>156242.2380611221</v>
      </c>
      <c r="P288">
        <f t="shared" ca="1" si="91"/>
        <v>7463.3039821909733</v>
      </c>
      <c r="Q288">
        <f t="shared" ca="1" si="89"/>
        <v>769</v>
      </c>
      <c r="R288">
        <f t="shared" ca="1" si="92"/>
        <v>15002.382062271347</v>
      </c>
      <c r="S288">
        <f t="shared" ca="1" si="93"/>
        <v>8063.1839903659029</v>
      </c>
      <c r="T288">
        <f t="shared" ca="1" si="94"/>
        <v>358447.42205148801</v>
      </c>
      <c r="U288">
        <f t="shared" ca="1" si="95"/>
        <v>172013.62012339346</v>
      </c>
      <c r="V288">
        <f t="shared" ca="1" si="96"/>
        <v>186433.80192809456</v>
      </c>
      <c r="X288" s="7">
        <f ca="1">IF(Table2[[#This Row],[Gender]]="men",1,0)</f>
        <v>0</v>
      </c>
      <c r="Y288" s="1">
        <f ca="1">IF(Table2[[#This Row],[Gender]]="women",1,0)</f>
        <v>1</v>
      </c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>
        <f ca="1">IF(Table2[[#This Row],[Field of work]]="teaching",1,0)</f>
        <v>0</v>
      </c>
      <c r="AK288" s="1">
        <f ca="1">IF(Table2[[#This Row],[Field of work]]="health",1,0)</f>
        <v>0</v>
      </c>
      <c r="AL288" s="1">
        <f ca="1">IF(Table2[[#This Row],[Field of work]]="construction",1,0)</f>
        <v>0</v>
      </c>
      <c r="AM288" s="1">
        <f ca="1">IF(Table2[[#This Row],[Field of work]]="general work",1,0)</f>
        <v>0</v>
      </c>
      <c r="AN288" s="1">
        <f ca="1">IF(Table2[[#This Row],[Field of work]]="agriculture",1,0)</f>
        <v>0</v>
      </c>
      <c r="AO288" s="1">
        <f ca="1">IF(Table2[[#This Row],[Field of work]]="IT",1,0)</f>
        <v>1</v>
      </c>
      <c r="AP288" s="1"/>
      <c r="AQ288" s="1"/>
      <c r="AR288" s="1"/>
      <c r="AS288" s="1"/>
      <c r="AT288" s="1"/>
      <c r="AU288" s="1"/>
      <c r="AV288" s="1"/>
      <c r="AW288" s="1">
        <f ca="1">Table2[[#This Row],[Cars value]]/Table2[[#This Row],[Cars]]</f>
        <v>7463.3039821909733</v>
      </c>
      <c r="AX288" s="1"/>
      <c r="AY288" s="1">
        <f ca="1">IF(Table2[[#This Row],[Value of debts of a person]]&gt;$AZ$4,1,0)</f>
        <v>1</v>
      </c>
      <c r="AZ288" s="1"/>
      <c r="BA288" s="1"/>
      <c r="BB288" s="9">
        <f ca="1">O288/Table2[[#This Row],[Value of house]]</f>
        <v>0.80478329295630058</v>
      </c>
      <c r="BC288" s="1">
        <f ca="1">IF(BB288&lt;$BD$4,1,0)</f>
        <v>0</v>
      </c>
      <c r="BD288" s="1"/>
      <c r="BE288" s="10"/>
      <c r="BF288">
        <f ca="1">IF(Table2[[#This Row],[Area]]="yukon",Table2[[#This Row],[Income]],0)</f>
        <v>0</v>
      </c>
    </row>
    <row r="289" spans="2:58" x14ac:dyDescent="0.3">
      <c r="B289">
        <f t="shared" ca="1" si="80"/>
        <v>1</v>
      </c>
      <c r="C289" t="str">
        <f t="shared" ca="1" si="81"/>
        <v>men</v>
      </c>
      <c r="D289">
        <f t="shared" ca="1" si="82"/>
        <v>33</v>
      </c>
      <c r="E289">
        <f t="shared" ca="1" si="83"/>
        <v>2</v>
      </c>
      <c r="F289" t="str">
        <f ca="1">VLOOKUP(E289,$AB$5:$AC$10,2)</f>
        <v>construction</v>
      </c>
      <c r="G289">
        <f t="shared" ca="1" si="84"/>
        <v>1</v>
      </c>
      <c r="H289" t="str">
        <f ca="1">VLOOKUP(G289,$AD$5:$AE$9,2)</f>
        <v>High School</v>
      </c>
      <c r="I289">
        <f t="shared" ca="1" si="85"/>
        <v>4</v>
      </c>
      <c r="J289">
        <f t="shared" ca="1" si="79"/>
        <v>2</v>
      </c>
      <c r="K289">
        <f t="shared" ca="1" si="86"/>
        <v>35342</v>
      </c>
      <c r="L289">
        <f t="shared" ca="1" si="87"/>
        <v>1</v>
      </c>
      <c r="M289" t="str">
        <f ca="1">VLOOKUP(L289,$AF$5:$AG$17,2)</f>
        <v>yukon</v>
      </c>
      <c r="N289">
        <f t="shared" ca="1" si="90"/>
        <v>176710</v>
      </c>
      <c r="O289">
        <f t="shared" ca="1" si="88"/>
        <v>73572.488931124433</v>
      </c>
      <c r="P289">
        <f t="shared" ca="1" si="91"/>
        <v>2311.4896954281398</v>
      </c>
      <c r="Q289">
        <f t="shared" ca="1" si="89"/>
        <v>1039</v>
      </c>
      <c r="R289">
        <f t="shared" ca="1" si="92"/>
        <v>7995.8944713217816</v>
      </c>
      <c r="S289">
        <f t="shared" ca="1" si="93"/>
        <v>14364.001926480882</v>
      </c>
      <c r="T289">
        <f t="shared" ca="1" si="94"/>
        <v>264646.49085760536</v>
      </c>
      <c r="U289">
        <f t="shared" ca="1" si="95"/>
        <v>82607.383402446212</v>
      </c>
      <c r="V289">
        <f t="shared" ca="1" si="96"/>
        <v>182039.10745515913</v>
      </c>
      <c r="X289" s="7">
        <f ca="1">IF(Table2[[#This Row],[Gender]]="men",1,0)</f>
        <v>1</v>
      </c>
      <c r="Y289" s="1">
        <f ca="1">IF(Table2[[#This Row],[Gender]]="women",1,0)</f>
        <v>0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>
        <f ca="1">IF(Table2[[#This Row],[Field of work]]="teaching",1,0)</f>
        <v>0</v>
      </c>
      <c r="AK289" s="1">
        <f ca="1">IF(Table2[[#This Row],[Field of work]]="health",1,0)</f>
        <v>0</v>
      </c>
      <c r="AL289" s="1">
        <f ca="1">IF(Table2[[#This Row],[Field of work]]="construction",1,0)</f>
        <v>1</v>
      </c>
      <c r="AM289" s="1">
        <f ca="1">IF(Table2[[#This Row],[Field of work]]="general work",1,0)</f>
        <v>0</v>
      </c>
      <c r="AN289" s="1">
        <f ca="1">IF(Table2[[#This Row],[Field of work]]="agriculture",1,0)</f>
        <v>0</v>
      </c>
      <c r="AO289" s="1">
        <f ca="1">IF(Table2[[#This Row],[Field of work]]="IT",1,0)</f>
        <v>0</v>
      </c>
      <c r="AP289" s="1"/>
      <c r="AQ289" s="1"/>
      <c r="AR289" s="1"/>
      <c r="AS289" s="1"/>
      <c r="AT289" s="1"/>
      <c r="AU289" s="1"/>
      <c r="AV289" s="1"/>
      <c r="AW289" s="1">
        <f ca="1">Table2[[#This Row],[Cars value]]/Table2[[#This Row],[Cars]]</f>
        <v>1155.7448477140699</v>
      </c>
      <c r="AX289" s="1"/>
      <c r="AY289" s="1">
        <f ca="1">IF(Table2[[#This Row],[Value of debts of a person]]&gt;$AZ$4,1,0)</f>
        <v>0</v>
      </c>
      <c r="AZ289" s="1"/>
      <c r="BA289" s="1"/>
      <c r="BB289" s="9">
        <f ca="1">O289/Table2[[#This Row],[Value of house]]</f>
        <v>0.41634592796742931</v>
      </c>
      <c r="BC289" s="1">
        <f ca="1">IF(BB289&lt;$BD$4,1,0)</f>
        <v>0</v>
      </c>
      <c r="BD289" s="1"/>
      <c r="BE289" s="10"/>
      <c r="BF289">
        <f ca="1">IF(Table2[[#This Row],[Area]]="yukon",Table2[[#This Row],[Income]],0)</f>
        <v>35342</v>
      </c>
    </row>
    <row r="290" spans="2:58" x14ac:dyDescent="0.3">
      <c r="B290">
        <f t="shared" ca="1" si="80"/>
        <v>2</v>
      </c>
      <c r="C290" t="str">
        <f t="shared" ca="1" si="81"/>
        <v>women</v>
      </c>
      <c r="D290">
        <f t="shared" ca="1" si="82"/>
        <v>40</v>
      </c>
      <c r="E290">
        <f t="shared" ca="1" si="83"/>
        <v>3</v>
      </c>
      <c r="F290" t="str">
        <f ca="1">VLOOKUP(E290,$AB$5:$AC$10,2)</f>
        <v>teaching</v>
      </c>
      <c r="G290">
        <f t="shared" ca="1" si="84"/>
        <v>3</v>
      </c>
      <c r="H290" t="str">
        <f ca="1">VLOOKUP(G290,$AD$5:$AE$9,2)</f>
        <v>university</v>
      </c>
      <c r="I290">
        <f t="shared" ca="1" si="85"/>
        <v>4</v>
      </c>
      <c r="J290">
        <f t="shared" ca="1" si="79"/>
        <v>2</v>
      </c>
      <c r="K290">
        <f t="shared" ca="1" si="86"/>
        <v>39912</v>
      </c>
      <c r="L290">
        <f t="shared" ca="1" si="87"/>
        <v>3</v>
      </c>
      <c r="M290" t="str">
        <f ca="1">VLOOKUP(L290,$AF$5:$AG$17,2)</f>
        <v>Northwest Tef</v>
      </c>
      <c r="N290">
        <f t="shared" ca="1" si="90"/>
        <v>79824</v>
      </c>
      <c r="O290">
        <f t="shared" ca="1" si="88"/>
        <v>48898.801628925859</v>
      </c>
      <c r="P290">
        <f t="shared" ca="1" si="91"/>
        <v>51324.856244534247</v>
      </c>
      <c r="Q290">
        <f t="shared" ca="1" si="89"/>
        <v>29732</v>
      </c>
      <c r="R290">
        <f t="shared" ca="1" si="92"/>
        <v>22739.013696142945</v>
      </c>
      <c r="S290">
        <f t="shared" ca="1" si="93"/>
        <v>42712.022097929046</v>
      </c>
      <c r="T290">
        <f t="shared" ca="1" si="94"/>
        <v>171434.82372685493</v>
      </c>
      <c r="U290">
        <f t="shared" ca="1" si="95"/>
        <v>101369.8153250688</v>
      </c>
      <c r="V290">
        <f t="shared" ca="1" si="96"/>
        <v>70065.008401786123</v>
      </c>
      <c r="X290" s="7">
        <f ca="1">IF(Table2[[#This Row],[Gender]]="men",1,0)</f>
        <v>0</v>
      </c>
      <c r="Y290" s="1">
        <f ca="1">IF(Table2[[#This Row],[Gender]]="women",1,0)</f>
        <v>1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>
        <f ca="1">IF(Table2[[#This Row],[Field of work]]="teaching",1,0)</f>
        <v>1</v>
      </c>
      <c r="AK290" s="1">
        <f ca="1">IF(Table2[[#This Row],[Field of work]]="health",1,0)</f>
        <v>0</v>
      </c>
      <c r="AL290" s="1">
        <f ca="1">IF(Table2[[#This Row],[Field of work]]="construction",1,0)</f>
        <v>0</v>
      </c>
      <c r="AM290" s="1">
        <f ca="1">IF(Table2[[#This Row],[Field of work]]="general work",1,0)</f>
        <v>0</v>
      </c>
      <c r="AN290" s="1">
        <f ca="1">IF(Table2[[#This Row],[Field of work]]="agriculture",1,0)</f>
        <v>0</v>
      </c>
      <c r="AO290" s="1">
        <f ca="1">IF(Table2[[#This Row],[Field of work]]="IT",1,0)</f>
        <v>0</v>
      </c>
      <c r="AP290" s="1"/>
      <c r="AQ290" s="1"/>
      <c r="AR290" s="1"/>
      <c r="AS290" s="1"/>
      <c r="AT290" s="1"/>
      <c r="AU290" s="1"/>
      <c r="AV290" s="1"/>
      <c r="AW290" s="1">
        <f ca="1">Table2[[#This Row],[Cars value]]/Table2[[#This Row],[Cars]]</f>
        <v>25662.428122267123</v>
      </c>
      <c r="AX290" s="1"/>
      <c r="AY290" s="1">
        <f ca="1">IF(Table2[[#This Row],[Value of debts of a person]]&gt;$AZ$4,1,0)</f>
        <v>1</v>
      </c>
      <c r="AZ290" s="1"/>
      <c r="BA290" s="1"/>
      <c r="BB290" s="9">
        <f ca="1">O290/Table2[[#This Row],[Value of house]]</f>
        <v>0.61258270230664791</v>
      </c>
      <c r="BC290" s="1">
        <f ca="1">IF(BB290&lt;$BD$4,1,0)</f>
        <v>0</v>
      </c>
      <c r="BD290" s="1"/>
      <c r="BE290" s="10"/>
      <c r="BF290">
        <f ca="1">IF(Table2[[#This Row],[Area]]="yukon",Table2[[#This Row],[Income]],0)</f>
        <v>0</v>
      </c>
    </row>
    <row r="291" spans="2:58" x14ac:dyDescent="0.3">
      <c r="B291">
        <f t="shared" ca="1" si="80"/>
        <v>2</v>
      </c>
      <c r="C291" t="str">
        <f t="shared" ca="1" si="81"/>
        <v>women</v>
      </c>
      <c r="D291">
        <f t="shared" ca="1" si="82"/>
        <v>43</v>
      </c>
      <c r="E291">
        <f t="shared" ca="1" si="83"/>
        <v>2</v>
      </c>
      <c r="F291" t="str">
        <f ca="1">VLOOKUP(E291,$AB$5:$AC$10,2)</f>
        <v>construction</v>
      </c>
      <c r="G291">
        <f t="shared" ca="1" si="84"/>
        <v>6</v>
      </c>
      <c r="H291" t="str">
        <f ca="1">VLOOKUP(G291,$AD$5:$AE$9,2)</f>
        <v>other</v>
      </c>
      <c r="I291">
        <f t="shared" ca="1" si="85"/>
        <v>0</v>
      </c>
      <c r="J291">
        <f t="shared" ca="1" si="79"/>
        <v>1</v>
      </c>
      <c r="K291">
        <f t="shared" ca="1" si="86"/>
        <v>36975</v>
      </c>
      <c r="L291">
        <f t="shared" ca="1" si="87"/>
        <v>4</v>
      </c>
      <c r="M291" t="str">
        <f ca="1">VLOOKUP(L291,$AF$5:$AG$17,2)</f>
        <v>Alberta</v>
      </c>
      <c r="N291">
        <f t="shared" ca="1" si="90"/>
        <v>73950</v>
      </c>
      <c r="O291">
        <f t="shared" ca="1" si="88"/>
        <v>71291.985628602866</v>
      </c>
      <c r="P291">
        <f t="shared" ca="1" si="91"/>
        <v>10872.213493969153</v>
      </c>
      <c r="Q291">
        <f t="shared" ca="1" si="89"/>
        <v>8487</v>
      </c>
      <c r="R291">
        <f t="shared" ca="1" si="92"/>
        <v>30445.251085050237</v>
      </c>
      <c r="S291">
        <f t="shared" ca="1" si="93"/>
        <v>1861.5885104034828</v>
      </c>
      <c r="T291">
        <f t="shared" ca="1" si="94"/>
        <v>147103.57413900635</v>
      </c>
      <c r="U291">
        <f t="shared" ca="1" si="95"/>
        <v>110224.23671365311</v>
      </c>
      <c r="V291">
        <f t="shared" ca="1" si="96"/>
        <v>36879.337425353238</v>
      </c>
      <c r="X291" s="7">
        <f ca="1">IF(Table2[[#This Row],[Gender]]="men",1,0)</f>
        <v>0</v>
      </c>
      <c r="Y291" s="1">
        <f ca="1">IF(Table2[[#This Row],[Gender]]="women",1,0)</f>
        <v>1</v>
      </c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>
        <f ca="1">IF(Table2[[#This Row],[Field of work]]="teaching",1,0)</f>
        <v>0</v>
      </c>
      <c r="AK291" s="1">
        <f ca="1">IF(Table2[[#This Row],[Field of work]]="health",1,0)</f>
        <v>0</v>
      </c>
      <c r="AL291" s="1">
        <f ca="1">IF(Table2[[#This Row],[Field of work]]="construction",1,0)</f>
        <v>1</v>
      </c>
      <c r="AM291" s="1">
        <f ca="1">IF(Table2[[#This Row],[Field of work]]="general work",1,0)</f>
        <v>0</v>
      </c>
      <c r="AN291" s="1">
        <f ca="1">IF(Table2[[#This Row],[Field of work]]="agriculture",1,0)</f>
        <v>0</v>
      </c>
      <c r="AO291" s="1">
        <f ca="1">IF(Table2[[#This Row],[Field of work]]="IT",1,0)</f>
        <v>0</v>
      </c>
      <c r="AP291" s="1"/>
      <c r="AQ291" s="1"/>
      <c r="AR291" s="1"/>
      <c r="AS291" s="1"/>
      <c r="AT291" s="1"/>
      <c r="AU291" s="1"/>
      <c r="AV291" s="1"/>
      <c r="AW291" s="1">
        <f ca="1">Table2[[#This Row],[Cars value]]/Table2[[#This Row],[Cars]]</f>
        <v>10872.213493969153</v>
      </c>
      <c r="AX291" s="1"/>
      <c r="AY291" s="1">
        <f ca="1">IF(Table2[[#This Row],[Value of debts of a person]]&gt;$AZ$4,1,0)</f>
        <v>1</v>
      </c>
      <c r="AZ291" s="1"/>
      <c r="BA291" s="1"/>
      <c r="BB291" s="9">
        <f ca="1">O291/Table2[[#This Row],[Value of house]]</f>
        <v>0.96405660079246602</v>
      </c>
      <c r="BC291" s="1">
        <f ca="1">IF(BB291&lt;$BD$4,1,0)</f>
        <v>0</v>
      </c>
      <c r="BD291" s="1"/>
      <c r="BE291" s="10"/>
      <c r="BF291">
        <f ca="1">IF(Table2[[#This Row],[Area]]="yukon",Table2[[#This Row],[Income]],0)</f>
        <v>0</v>
      </c>
    </row>
    <row r="292" spans="2:58" x14ac:dyDescent="0.3">
      <c r="B292">
        <f t="shared" ca="1" si="80"/>
        <v>1</v>
      </c>
      <c r="C292" t="str">
        <f t="shared" ca="1" si="81"/>
        <v>men</v>
      </c>
      <c r="D292">
        <f t="shared" ca="1" si="82"/>
        <v>41</v>
      </c>
      <c r="E292">
        <f t="shared" ca="1" si="83"/>
        <v>5</v>
      </c>
      <c r="F292" t="str">
        <f ca="1">VLOOKUP(E292,$AB$5:$AC$10,2)</f>
        <v>general work</v>
      </c>
      <c r="G292">
        <f t="shared" ca="1" si="84"/>
        <v>3</v>
      </c>
      <c r="H292" t="str">
        <f ca="1">VLOOKUP(G292,$AD$5:$AE$9,2)</f>
        <v>university</v>
      </c>
      <c r="I292">
        <f t="shared" ca="1" si="85"/>
        <v>4</v>
      </c>
      <c r="J292">
        <f t="shared" ca="1" si="79"/>
        <v>2</v>
      </c>
      <c r="K292">
        <f t="shared" ca="1" si="86"/>
        <v>79016</v>
      </c>
      <c r="L292">
        <f t="shared" ca="1" si="87"/>
        <v>1</v>
      </c>
      <c r="M292" t="str">
        <f ca="1">VLOOKUP(L292,$AF$5:$AG$17,2)</f>
        <v>yukon</v>
      </c>
      <c r="N292">
        <f t="shared" ca="1" si="90"/>
        <v>395080</v>
      </c>
      <c r="O292">
        <f t="shared" ca="1" si="88"/>
        <v>16675.793699282476</v>
      </c>
      <c r="P292">
        <f t="shared" ca="1" si="91"/>
        <v>46099.05742756273</v>
      </c>
      <c r="Q292">
        <f t="shared" ca="1" si="89"/>
        <v>16967</v>
      </c>
      <c r="R292">
        <f t="shared" ca="1" si="92"/>
        <v>52281.59791586236</v>
      </c>
      <c r="S292">
        <f t="shared" ca="1" si="93"/>
        <v>104863.55992770882</v>
      </c>
      <c r="T292">
        <f t="shared" ca="1" si="94"/>
        <v>516619.35362699127</v>
      </c>
      <c r="U292">
        <f t="shared" ca="1" si="95"/>
        <v>85924.391615144836</v>
      </c>
      <c r="V292">
        <f t="shared" ca="1" si="96"/>
        <v>430694.96201184642</v>
      </c>
      <c r="X292" s="7">
        <f ca="1">IF(Table2[[#This Row],[Gender]]="men",1,0)</f>
        <v>1</v>
      </c>
      <c r="Y292" s="1">
        <f ca="1">IF(Table2[[#This Row],[Gender]]="women",1,0)</f>
        <v>0</v>
      </c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>
        <f ca="1">IF(Table2[[#This Row],[Field of work]]="teaching",1,0)</f>
        <v>0</v>
      </c>
      <c r="AK292" s="1">
        <f ca="1">IF(Table2[[#This Row],[Field of work]]="health",1,0)</f>
        <v>0</v>
      </c>
      <c r="AL292" s="1">
        <f ca="1">IF(Table2[[#This Row],[Field of work]]="construction",1,0)</f>
        <v>0</v>
      </c>
      <c r="AM292" s="1">
        <f ca="1">IF(Table2[[#This Row],[Field of work]]="general work",1,0)</f>
        <v>1</v>
      </c>
      <c r="AN292" s="1">
        <f ca="1">IF(Table2[[#This Row],[Field of work]]="agriculture",1,0)</f>
        <v>0</v>
      </c>
      <c r="AO292" s="1">
        <f ca="1">IF(Table2[[#This Row],[Field of work]]="IT",1,0)</f>
        <v>0</v>
      </c>
      <c r="AP292" s="1"/>
      <c r="AQ292" s="1"/>
      <c r="AR292" s="1"/>
      <c r="AS292" s="1"/>
      <c r="AT292" s="1"/>
      <c r="AU292" s="1"/>
      <c r="AV292" s="1"/>
      <c r="AW292" s="1">
        <f ca="1">Table2[[#This Row],[Cars value]]/Table2[[#This Row],[Cars]]</f>
        <v>23049.528713781365</v>
      </c>
      <c r="AX292" s="1"/>
      <c r="AY292" s="1">
        <f ca="1">IF(Table2[[#This Row],[Value of debts of a person]]&gt;$AZ$4,1,0)</f>
        <v>0</v>
      </c>
      <c r="AZ292" s="1"/>
      <c r="BA292" s="1"/>
      <c r="BB292" s="9">
        <f ca="1">O292/Table2[[#This Row],[Value of house]]</f>
        <v>4.2208650651216151E-2</v>
      </c>
      <c r="BC292" s="1">
        <f ca="1">IF(BB292&lt;$BD$4,1,0)</f>
        <v>1</v>
      </c>
      <c r="BD292" s="1"/>
      <c r="BE292" s="10"/>
      <c r="BF292">
        <f ca="1">IF(Table2[[#This Row],[Area]]="yukon",Table2[[#This Row],[Income]],0)</f>
        <v>79016</v>
      </c>
    </row>
    <row r="293" spans="2:58" x14ac:dyDescent="0.3">
      <c r="B293">
        <f t="shared" ca="1" si="80"/>
        <v>2</v>
      </c>
      <c r="C293" t="str">
        <f t="shared" ca="1" si="81"/>
        <v>women</v>
      </c>
      <c r="D293">
        <f t="shared" ca="1" si="82"/>
        <v>32</v>
      </c>
      <c r="E293">
        <f t="shared" ca="1" si="83"/>
        <v>4</v>
      </c>
      <c r="F293" t="str">
        <f ca="1">VLOOKUP(E293,$AB$5:$AC$10,2)</f>
        <v>IT</v>
      </c>
      <c r="G293">
        <f t="shared" ca="1" si="84"/>
        <v>4</v>
      </c>
      <c r="H293" t="str">
        <f ca="1">VLOOKUP(G293,$AD$5:$AE$9,2)</f>
        <v>technical</v>
      </c>
      <c r="I293">
        <f t="shared" ca="1" si="85"/>
        <v>3</v>
      </c>
      <c r="J293">
        <f t="shared" ca="1" si="79"/>
        <v>1</v>
      </c>
      <c r="K293">
        <f t="shared" ca="1" si="86"/>
        <v>53430</v>
      </c>
      <c r="L293">
        <f t="shared" ca="1" si="87"/>
        <v>7</v>
      </c>
      <c r="M293" t="str">
        <f ca="1">VLOOKUP(L293,$AF$5:$AG$17,2)</f>
        <v>Manitoba</v>
      </c>
      <c r="N293">
        <f t="shared" ca="1" si="90"/>
        <v>213720</v>
      </c>
      <c r="O293">
        <f t="shared" ca="1" si="88"/>
        <v>53858.577002961858</v>
      </c>
      <c r="P293">
        <f t="shared" ca="1" si="91"/>
        <v>9741.9168558500533</v>
      </c>
      <c r="Q293">
        <f t="shared" ca="1" si="89"/>
        <v>7955</v>
      </c>
      <c r="R293">
        <f t="shared" ca="1" si="92"/>
        <v>10943.312819591925</v>
      </c>
      <c r="S293">
        <f t="shared" ca="1" si="93"/>
        <v>55771.232982984387</v>
      </c>
      <c r="T293">
        <f t="shared" ca="1" si="94"/>
        <v>323349.80998594628</v>
      </c>
      <c r="U293">
        <f t="shared" ca="1" si="95"/>
        <v>72756.889822553785</v>
      </c>
      <c r="V293">
        <f t="shared" ca="1" si="96"/>
        <v>250592.9201633925</v>
      </c>
      <c r="X293" s="7">
        <f ca="1">IF(Table2[[#This Row],[Gender]]="men",1,0)</f>
        <v>0</v>
      </c>
      <c r="Y293" s="1">
        <f ca="1">IF(Table2[[#This Row],[Gender]]="women",1,0)</f>
        <v>1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>
        <f ca="1">IF(Table2[[#This Row],[Field of work]]="teaching",1,0)</f>
        <v>0</v>
      </c>
      <c r="AK293" s="1">
        <f ca="1">IF(Table2[[#This Row],[Field of work]]="health",1,0)</f>
        <v>0</v>
      </c>
      <c r="AL293" s="1">
        <f ca="1">IF(Table2[[#This Row],[Field of work]]="construction",1,0)</f>
        <v>0</v>
      </c>
      <c r="AM293" s="1">
        <f ca="1">IF(Table2[[#This Row],[Field of work]]="general work",1,0)</f>
        <v>0</v>
      </c>
      <c r="AN293" s="1">
        <f ca="1">IF(Table2[[#This Row],[Field of work]]="agriculture",1,0)</f>
        <v>0</v>
      </c>
      <c r="AO293" s="1">
        <f ca="1">IF(Table2[[#This Row],[Field of work]]="IT",1,0)</f>
        <v>1</v>
      </c>
      <c r="AP293" s="1"/>
      <c r="AQ293" s="1"/>
      <c r="AR293" s="1"/>
      <c r="AS293" s="1"/>
      <c r="AT293" s="1"/>
      <c r="AU293" s="1"/>
      <c r="AV293" s="1"/>
      <c r="AW293" s="1">
        <f ca="1">Table2[[#This Row],[Cars value]]/Table2[[#This Row],[Cars]]</f>
        <v>9741.9168558500533</v>
      </c>
      <c r="AX293" s="1"/>
      <c r="AY293" s="1">
        <f ca="1">IF(Table2[[#This Row],[Value of debts of a person]]&gt;$AZ$4,1,0)</f>
        <v>0</v>
      </c>
      <c r="AZ293" s="1"/>
      <c r="BA293" s="1"/>
      <c r="BB293" s="9">
        <f ca="1">O293/Table2[[#This Row],[Value of house]]</f>
        <v>0.25200532005877718</v>
      </c>
      <c r="BC293" s="1">
        <f ca="1">IF(BB293&lt;$BD$4,1,0)</f>
        <v>1</v>
      </c>
      <c r="BD293" s="1"/>
      <c r="BE293" s="10"/>
      <c r="BF293">
        <f ca="1">IF(Table2[[#This Row],[Area]]="yukon",Table2[[#This Row],[Income]],0)</f>
        <v>0</v>
      </c>
    </row>
    <row r="294" spans="2:58" x14ac:dyDescent="0.3">
      <c r="B294">
        <f t="shared" ca="1" si="80"/>
        <v>1</v>
      </c>
      <c r="C294" t="str">
        <f t="shared" ca="1" si="81"/>
        <v>men</v>
      </c>
      <c r="D294">
        <f t="shared" ca="1" si="82"/>
        <v>30</v>
      </c>
      <c r="E294">
        <f t="shared" ca="1" si="83"/>
        <v>3</v>
      </c>
      <c r="F294" t="str">
        <f ca="1">VLOOKUP(E294,$AB$5:$AC$10,2)</f>
        <v>teaching</v>
      </c>
      <c r="G294">
        <f t="shared" ca="1" si="84"/>
        <v>5</v>
      </c>
      <c r="H294" t="str">
        <f ca="1">VLOOKUP(G294,$AD$5:$AE$9,2)</f>
        <v>other</v>
      </c>
      <c r="I294">
        <f t="shared" ca="1" si="85"/>
        <v>3</v>
      </c>
      <c r="J294">
        <f t="shared" ca="1" si="79"/>
        <v>1</v>
      </c>
      <c r="K294">
        <f t="shared" ca="1" si="86"/>
        <v>84837</v>
      </c>
      <c r="L294">
        <f t="shared" ca="1" si="87"/>
        <v>5</v>
      </c>
      <c r="M294" t="str">
        <f ca="1">VLOOKUP(L294,$AF$5:$AG$17,2)</f>
        <v>Nunavut</v>
      </c>
      <c r="N294">
        <f t="shared" ca="1" si="90"/>
        <v>424185</v>
      </c>
      <c r="O294">
        <f t="shared" ca="1" si="88"/>
        <v>124911.0306420758</v>
      </c>
      <c r="P294">
        <f t="shared" ca="1" si="91"/>
        <v>48975.834849147155</v>
      </c>
      <c r="Q294">
        <f t="shared" ca="1" si="89"/>
        <v>20066</v>
      </c>
      <c r="R294">
        <f t="shared" ca="1" si="92"/>
        <v>26368.952994829455</v>
      </c>
      <c r="S294">
        <f t="shared" ca="1" si="93"/>
        <v>41074.567005119461</v>
      </c>
      <c r="T294">
        <f t="shared" ca="1" si="94"/>
        <v>590170.59764719522</v>
      </c>
      <c r="U294">
        <f t="shared" ca="1" si="95"/>
        <v>171345.98363690526</v>
      </c>
      <c r="V294">
        <f t="shared" ca="1" si="96"/>
        <v>418824.61401028995</v>
      </c>
      <c r="X294" s="7">
        <f ca="1">IF(Table2[[#This Row],[Gender]]="men",1,0)</f>
        <v>1</v>
      </c>
      <c r="Y294" s="1">
        <f ca="1">IF(Table2[[#This Row],[Gender]]="women",1,0)</f>
        <v>0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>
        <f ca="1">IF(Table2[[#This Row],[Field of work]]="teaching",1,0)</f>
        <v>1</v>
      </c>
      <c r="AK294" s="1">
        <f ca="1">IF(Table2[[#This Row],[Field of work]]="health",1,0)</f>
        <v>0</v>
      </c>
      <c r="AL294" s="1">
        <f ca="1">IF(Table2[[#This Row],[Field of work]]="construction",1,0)</f>
        <v>0</v>
      </c>
      <c r="AM294" s="1">
        <f ca="1">IF(Table2[[#This Row],[Field of work]]="general work",1,0)</f>
        <v>0</v>
      </c>
      <c r="AN294" s="1">
        <f ca="1">IF(Table2[[#This Row],[Field of work]]="agriculture",1,0)</f>
        <v>0</v>
      </c>
      <c r="AO294" s="1">
        <f ca="1">IF(Table2[[#This Row],[Field of work]]="IT",1,0)</f>
        <v>0</v>
      </c>
      <c r="AP294" s="1"/>
      <c r="AQ294" s="1"/>
      <c r="AR294" s="1"/>
      <c r="AS294" s="1"/>
      <c r="AT294" s="1"/>
      <c r="AU294" s="1"/>
      <c r="AV294" s="1"/>
      <c r="AW294" s="1">
        <f ca="1">Table2[[#This Row],[Cars value]]/Table2[[#This Row],[Cars]]</f>
        <v>48975.834849147155</v>
      </c>
      <c r="AX294" s="1"/>
      <c r="AY294" s="1">
        <f ca="1">IF(Table2[[#This Row],[Value of debts of a person]]&gt;$AZ$4,1,0)</f>
        <v>1</v>
      </c>
      <c r="AZ294" s="1"/>
      <c r="BA294" s="1"/>
      <c r="BB294" s="9">
        <f ca="1">O294/Table2[[#This Row],[Value of house]]</f>
        <v>0.29447300268061294</v>
      </c>
      <c r="BC294" s="1">
        <f ca="1">IF(BB294&lt;$BD$4,1,0)</f>
        <v>1</v>
      </c>
      <c r="BD294" s="1"/>
      <c r="BE294" s="10"/>
      <c r="BF294">
        <f ca="1">IF(Table2[[#This Row],[Area]]="yukon",Table2[[#This Row],[Income]],0)</f>
        <v>0</v>
      </c>
    </row>
    <row r="295" spans="2:58" x14ac:dyDescent="0.3">
      <c r="B295">
        <f t="shared" ca="1" si="80"/>
        <v>1</v>
      </c>
      <c r="C295" t="str">
        <f t="shared" ca="1" si="81"/>
        <v>men</v>
      </c>
      <c r="D295">
        <f t="shared" ca="1" si="82"/>
        <v>29</v>
      </c>
      <c r="E295">
        <f t="shared" ca="1" si="83"/>
        <v>1</v>
      </c>
      <c r="F295" t="str">
        <f ca="1">VLOOKUP(E295,$AB$5:$AC$10,2)</f>
        <v>health</v>
      </c>
      <c r="G295">
        <f t="shared" ca="1" si="84"/>
        <v>1</v>
      </c>
      <c r="H295" t="str">
        <f ca="1">VLOOKUP(G295,$AD$5:$AE$9,2)</f>
        <v>High School</v>
      </c>
      <c r="I295">
        <f t="shared" ca="1" si="85"/>
        <v>0</v>
      </c>
      <c r="J295">
        <f t="shared" ca="1" si="79"/>
        <v>2</v>
      </c>
      <c r="K295">
        <f t="shared" ca="1" si="86"/>
        <v>41391</v>
      </c>
      <c r="L295">
        <f t="shared" ca="1" si="87"/>
        <v>2</v>
      </c>
      <c r="M295" t="str">
        <f ca="1">VLOOKUP(L295,$AF$5:$AG$17,2)</f>
        <v>BC</v>
      </c>
      <c r="N295">
        <f t="shared" ca="1" si="90"/>
        <v>206955</v>
      </c>
      <c r="O295">
        <f t="shared" ca="1" si="88"/>
        <v>67272.118985344234</v>
      </c>
      <c r="P295">
        <f t="shared" ca="1" si="91"/>
        <v>70240.95185324167</v>
      </c>
      <c r="Q295">
        <f t="shared" ca="1" si="89"/>
        <v>45193</v>
      </c>
      <c r="R295">
        <f t="shared" ca="1" si="92"/>
        <v>11525.455681515097</v>
      </c>
      <c r="S295">
        <f t="shared" ca="1" si="93"/>
        <v>476.00449396987756</v>
      </c>
      <c r="T295">
        <f t="shared" ca="1" si="94"/>
        <v>274703.12347931415</v>
      </c>
      <c r="U295">
        <f t="shared" ca="1" si="95"/>
        <v>123990.57466685933</v>
      </c>
      <c r="V295">
        <f t="shared" ca="1" si="96"/>
        <v>150712.5488124548</v>
      </c>
      <c r="X295" s="7">
        <f ca="1">IF(Table2[[#This Row],[Gender]]="men",1,0)</f>
        <v>1</v>
      </c>
      <c r="Y295" s="1">
        <f ca="1">IF(Table2[[#This Row],[Gender]]="women",1,0)</f>
        <v>0</v>
      </c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>
        <f ca="1">IF(Table2[[#This Row],[Field of work]]="teaching",1,0)</f>
        <v>0</v>
      </c>
      <c r="AK295" s="1">
        <f ca="1">IF(Table2[[#This Row],[Field of work]]="health",1,0)</f>
        <v>1</v>
      </c>
      <c r="AL295" s="1">
        <f ca="1">IF(Table2[[#This Row],[Field of work]]="construction",1,0)</f>
        <v>0</v>
      </c>
      <c r="AM295" s="1">
        <f ca="1">IF(Table2[[#This Row],[Field of work]]="general work",1,0)</f>
        <v>0</v>
      </c>
      <c r="AN295" s="1">
        <f ca="1">IF(Table2[[#This Row],[Field of work]]="agriculture",1,0)</f>
        <v>0</v>
      </c>
      <c r="AO295" s="1">
        <f ca="1">IF(Table2[[#This Row],[Field of work]]="IT",1,0)</f>
        <v>0</v>
      </c>
      <c r="AP295" s="1"/>
      <c r="AQ295" s="1"/>
      <c r="AR295" s="1"/>
      <c r="AS295" s="1"/>
      <c r="AT295" s="1"/>
      <c r="AU295" s="1"/>
      <c r="AV295" s="1"/>
      <c r="AW295" s="1">
        <f ca="1">Table2[[#This Row],[Cars value]]/Table2[[#This Row],[Cars]]</f>
        <v>35120.475926620835</v>
      </c>
      <c r="AX295" s="1"/>
      <c r="AY295" s="1">
        <f ca="1">IF(Table2[[#This Row],[Value of debts of a person]]&gt;$AZ$4,1,0)</f>
        <v>1</v>
      </c>
      <c r="AZ295" s="1"/>
      <c r="BA295" s="1"/>
      <c r="BB295" s="9">
        <f ca="1">O295/Table2[[#This Row],[Value of house]]</f>
        <v>0.32505674656492589</v>
      </c>
      <c r="BC295" s="1">
        <f ca="1">IF(BB295&lt;$BD$4,1,0)</f>
        <v>0</v>
      </c>
      <c r="BD295" s="1"/>
      <c r="BE295" s="10"/>
      <c r="BF295">
        <f ca="1">IF(Table2[[#This Row],[Area]]="yukon",Table2[[#This Row],[Income]],0)</f>
        <v>0</v>
      </c>
    </row>
    <row r="296" spans="2:58" x14ac:dyDescent="0.3">
      <c r="B296">
        <f t="shared" ca="1" si="80"/>
        <v>2</v>
      </c>
      <c r="C296" t="str">
        <f t="shared" ca="1" si="81"/>
        <v>women</v>
      </c>
      <c r="D296">
        <f t="shared" ca="1" si="82"/>
        <v>35</v>
      </c>
      <c r="E296">
        <f t="shared" ca="1" si="83"/>
        <v>1</v>
      </c>
      <c r="F296" t="str">
        <f ca="1">VLOOKUP(E296,$AB$5:$AC$10,2)</f>
        <v>health</v>
      </c>
      <c r="G296">
        <f t="shared" ca="1" si="84"/>
        <v>5</v>
      </c>
      <c r="H296" t="str">
        <f ca="1">VLOOKUP(G296,$AD$5:$AE$9,2)</f>
        <v>other</v>
      </c>
      <c r="I296">
        <f t="shared" ca="1" si="85"/>
        <v>1</v>
      </c>
      <c r="J296">
        <f t="shared" ca="1" si="79"/>
        <v>2</v>
      </c>
      <c r="K296">
        <f t="shared" ca="1" si="86"/>
        <v>26983</v>
      </c>
      <c r="L296">
        <f t="shared" ca="1" si="87"/>
        <v>13</v>
      </c>
      <c r="M296" t="str">
        <f ca="1">VLOOKUP(L296,$AF$5:$AG$17,2)</f>
        <v>Prince edward Island</v>
      </c>
      <c r="N296">
        <f t="shared" ca="1" si="90"/>
        <v>26983</v>
      </c>
      <c r="O296">
        <f t="shared" ca="1" si="88"/>
        <v>9140.9534988743835</v>
      </c>
      <c r="P296">
        <f t="shared" ca="1" si="91"/>
        <v>5831.9389372395262</v>
      </c>
      <c r="Q296">
        <f t="shared" ca="1" si="89"/>
        <v>5763</v>
      </c>
      <c r="R296">
        <f t="shared" ca="1" si="92"/>
        <v>24242.82209333916</v>
      </c>
      <c r="S296">
        <f t="shared" ca="1" si="93"/>
        <v>12312.985193129798</v>
      </c>
      <c r="T296">
        <f t="shared" ca="1" si="94"/>
        <v>48436.93869200418</v>
      </c>
      <c r="U296">
        <f t="shared" ca="1" si="95"/>
        <v>39146.77559221354</v>
      </c>
      <c r="V296">
        <f t="shared" ca="1" si="96"/>
        <v>9290.1630997906395</v>
      </c>
      <c r="X296" s="7">
        <f ca="1">IF(Table2[[#This Row],[Gender]]="men",1,0)</f>
        <v>0</v>
      </c>
      <c r="Y296" s="1">
        <f ca="1">IF(Table2[[#This Row],[Gender]]="women",1,0)</f>
        <v>1</v>
      </c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>
        <f ca="1">IF(Table2[[#This Row],[Field of work]]="teaching",1,0)</f>
        <v>0</v>
      </c>
      <c r="AK296" s="1">
        <f ca="1">IF(Table2[[#This Row],[Field of work]]="health",1,0)</f>
        <v>1</v>
      </c>
      <c r="AL296" s="1">
        <f ca="1">IF(Table2[[#This Row],[Field of work]]="construction",1,0)</f>
        <v>0</v>
      </c>
      <c r="AM296" s="1">
        <f ca="1">IF(Table2[[#This Row],[Field of work]]="general work",1,0)</f>
        <v>0</v>
      </c>
      <c r="AN296" s="1">
        <f ca="1">IF(Table2[[#This Row],[Field of work]]="agriculture",1,0)</f>
        <v>0</v>
      </c>
      <c r="AO296" s="1">
        <f ca="1">IF(Table2[[#This Row],[Field of work]]="IT",1,0)</f>
        <v>0</v>
      </c>
      <c r="AP296" s="1"/>
      <c r="AQ296" s="1"/>
      <c r="AR296" s="1"/>
      <c r="AS296" s="1"/>
      <c r="AT296" s="1"/>
      <c r="AU296" s="1"/>
      <c r="AV296" s="1"/>
      <c r="AW296" s="1">
        <f ca="1">Table2[[#This Row],[Cars value]]/Table2[[#This Row],[Cars]]</f>
        <v>2915.9694686197631</v>
      </c>
      <c r="AX296" s="1"/>
      <c r="AY296" s="1">
        <f ca="1">IF(Table2[[#This Row],[Value of debts of a person]]&gt;$AZ$4,1,0)</f>
        <v>0</v>
      </c>
      <c r="AZ296" s="1"/>
      <c r="BA296" s="1"/>
      <c r="BB296" s="9">
        <f ca="1">O296/Table2[[#This Row],[Value of house]]</f>
        <v>0.33876713111493845</v>
      </c>
      <c r="BC296" s="1">
        <f ca="1">IF(BB296&lt;$BD$4,1,0)</f>
        <v>0</v>
      </c>
      <c r="BD296" s="1"/>
      <c r="BE296" s="10"/>
      <c r="BF296">
        <f ca="1">IF(Table2[[#This Row],[Area]]="yukon",Table2[[#This Row],[Income]],0)</f>
        <v>0</v>
      </c>
    </row>
    <row r="297" spans="2:58" x14ac:dyDescent="0.3">
      <c r="B297">
        <f t="shared" ca="1" si="80"/>
        <v>2</v>
      </c>
      <c r="C297" t="str">
        <f t="shared" ca="1" si="81"/>
        <v>women</v>
      </c>
      <c r="D297">
        <f t="shared" ca="1" si="82"/>
        <v>43</v>
      </c>
      <c r="E297">
        <f t="shared" ca="1" si="83"/>
        <v>6</v>
      </c>
      <c r="F297" t="str">
        <f ca="1">VLOOKUP(E297,$AB$5:$AC$10,2)</f>
        <v>agriculture</v>
      </c>
      <c r="G297">
        <f t="shared" ca="1" si="84"/>
        <v>1</v>
      </c>
      <c r="H297" t="str">
        <f ca="1">VLOOKUP(G297,$AD$5:$AE$9,2)</f>
        <v>High School</v>
      </c>
      <c r="I297">
        <f t="shared" ca="1" si="85"/>
        <v>3</v>
      </c>
      <c r="J297">
        <f t="shared" ca="1" si="79"/>
        <v>2</v>
      </c>
      <c r="K297">
        <f t="shared" ca="1" si="86"/>
        <v>86438</v>
      </c>
      <c r="L297">
        <f t="shared" ca="1" si="87"/>
        <v>7</v>
      </c>
      <c r="M297" t="str">
        <f ca="1">VLOOKUP(L297,$AF$5:$AG$17,2)</f>
        <v>Manitoba</v>
      </c>
      <c r="N297">
        <f t="shared" ca="1" si="90"/>
        <v>345752</v>
      </c>
      <c r="O297">
        <f t="shared" ca="1" si="88"/>
        <v>211346.9672664488</v>
      </c>
      <c r="P297">
        <f t="shared" ca="1" si="91"/>
        <v>166487.44106576513</v>
      </c>
      <c r="Q297">
        <f t="shared" ca="1" si="89"/>
        <v>142067</v>
      </c>
      <c r="R297">
        <f t="shared" ca="1" si="92"/>
        <v>75001.549949981752</v>
      </c>
      <c r="S297">
        <f t="shared" ca="1" si="93"/>
        <v>92713.862994458395</v>
      </c>
      <c r="T297">
        <f t="shared" ca="1" si="94"/>
        <v>649812.83026090718</v>
      </c>
      <c r="U297">
        <f t="shared" ca="1" si="95"/>
        <v>428415.51721643051</v>
      </c>
      <c r="V297">
        <f t="shared" ca="1" si="96"/>
        <v>221397.31304447667</v>
      </c>
      <c r="X297" s="7">
        <f ca="1">IF(Table2[[#This Row],[Gender]]="men",1,0)</f>
        <v>0</v>
      </c>
      <c r="Y297" s="1">
        <f ca="1">IF(Table2[[#This Row],[Gender]]="women",1,0)</f>
        <v>1</v>
      </c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>
        <f ca="1">IF(Table2[[#This Row],[Field of work]]="teaching",1,0)</f>
        <v>0</v>
      </c>
      <c r="AK297" s="1">
        <f ca="1">IF(Table2[[#This Row],[Field of work]]="health",1,0)</f>
        <v>0</v>
      </c>
      <c r="AL297" s="1">
        <f ca="1">IF(Table2[[#This Row],[Field of work]]="construction",1,0)</f>
        <v>0</v>
      </c>
      <c r="AM297" s="1">
        <f ca="1">IF(Table2[[#This Row],[Field of work]]="general work",1,0)</f>
        <v>0</v>
      </c>
      <c r="AN297" s="1">
        <f ca="1">IF(Table2[[#This Row],[Field of work]]="agriculture",1,0)</f>
        <v>1</v>
      </c>
      <c r="AO297" s="1">
        <f ca="1">IF(Table2[[#This Row],[Field of work]]="IT",1,0)</f>
        <v>0</v>
      </c>
      <c r="AP297" s="1"/>
      <c r="AQ297" s="1"/>
      <c r="AR297" s="1"/>
      <c r="AS297" s="1"/>
      <c r="AT297" s="1"/>
      <c r="AU297" s="1"/>
      <c r="AV297" s="1"/>
      <c r="AW297" s="1">
        <f ca="1">Table2[[#This Row],[Cars value]]/Table2[[#This Row],[Cars]]</f>
        <v>83243.720532882566</v>
      </c>
      <c r="AX297" s="1"/>
      <c r="AY297" s="1">
        <f ca="1">IF(Table2[[#This Row],[Value of debts of a person]]&gt;$AZ$4,1,0)</f>
        <v>1</v>
      </c>
      <c r="AZ297" s="1"/>
      <c r="BA297" s="1"/>
      <c r="BB297" s="9">
        <f ca="1">O297/Table2[[#This Row],[Value of house]]</f>
        <v>0.61126751910747823</v>
      </c>
      <c r="BC297" s="1">
        <f ca="1">IF(BB297&lt;$BD$4,1,0)</f>
        <v>0</v>
      </c>
      <c r="BD297" s="1"/>
      <c r="BE297" s="10"/>
      <c r="BF297">
        <f ca="1">IF(Table2[[#This Row],[Area]]="yukon",Table2[[#This Row],[Income]],0)</f>
        <v>0</v>
      </c>
    </row>
    <row r="298" spans="2:58" x14ac:dyDescent="0.3">
      <c r="B298">
        <f t="shared" ca="1" si="80"/>
        <v>2</v>
      </c>
      <c r="C298" t="str">
        <f t="shared" ca="1" si="81"/>
        <v>women</v>
      </c>
      <c r="D298">
        <f t="shared" ca="1" si="82"/>
        <v>37</v>
      </c>
      <c r="E298">
        <f t="shared" ca="1" si="83"/>
        <v>1</v>
      </c>
      <c r="F298" t="str">
        <f ca="1">VLOOKUP(E298,$AB$5:$AC$10,2)</f>
        <v>health</v>
      </c>
      <c r="G298">
        <f t="shared" ca="1" si="84"/>
        <v>6</v>
      </c>
      <c r="H298" t="str">
        <f ca="1">VLOOKUP(G298,$AD$5:$AE$9,2)</f>
        <v>other</v>
      </c>
      <c r="I298">
        <f t="shared" ca="1" si="85"/>
        <v>2</v>
      </c>
      <c r="J298">
        <f t="shared" ca="1" si="79"/>
        <v>1</v>
      </c>
      <c r="K298">
        <f t="shared" ca="1" si="86"/>
        <v>48475</v>
      </c>
      <c r="L298">
        <f t="shared" ca="1" si="87"/>
        <v>7</v>
      </c>
      <c r="M298" t="str">
        <f ca="1">VLOOKUP(L298,$AF$5:$AG$17,2)</f>
        <v>Manitoba</v>
      </c>
      <c r="N298">
        <f t="shared" ca="1" si="90"/>
        <v>193900</v>
      </c>
      <c r="O298">
        <f t="shared" ca="1" si="88"/>
        <v>26334.62905466721</v>
      </c>
      <c r="P298">
        <f t="shared" ca="1" si="91"/>
        <v>1854.9677088238871</v>
      </c>
      <c r="Q298">
        <f t="shared" ca="1" si="89"/>
        <v>1668</v>
      </c>
      <c r="R298">
        <f t="shared" ca="1" si="92"/>
        <v>28295.938850567363</v>
      </c>
      <c r="S298">
        <f t="shared" ca="1" si="93"/>
        <v>14563.405980441614</v>
      </c>
      <c r="T298">
        <f t="shared" ca="1" si="94"/>
        <v>234798.0350351088</v>
      </c>
      <c r="U298">
        <f t="shared" ca="1" si="95"/>
        <v>56298.567905234573</v>
      </c>
      <c r="V298">
        <f t="shared" ca="1" si="96"/>
        <v>178499.46712987422</v>
      </c>
      <c r="X298" s="7">
        <f ca="1">IF(Table2[[#This Row],[Gender]]="men",1,0)</f>
        <v>0</v>
      </c>
      <c r="Y298" s="1">
        <f ca="1">IF(Table2[[#This Row],[Gender]]="women",1,0)</f>
        <v>1</v>
      </c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>
        <f ca="1">IF(Table2[[#This Row],[Field of work]]="teaching",1,0)</f>
        <v>0</v>
      </c>
      <c r="AK298" s="1">
        <f ca="1">IF(Table2[[#This Row],[Field of work]]="health",1,0)</f>
        <v>1</v>
      </c>
      <c r="AL298" s="1">
        <f ca="1">IF(Table2[[#This Row],[Field of work]]="construction",1,0)</f>
        <v>0</v>
      </c>
      <c r="AM298" s="1">
        <f ca="1">IF(Table2[[#This Row],[Field of work]]="general work",1,0)</f>
        <v>0</v>
      </c>
      <c r="AN298" s="1">
        <f ca="1">IF(Table2[[#This Row],[Field of work]]="agriculture",1,0)</f>
        <v>0</v>
      </c>
      <c r="AO298" s="1">
        <f ca="1">IF(Table2[[#This Row],[Field of work]]="IT",1,0)</f>
        <v>0</v>
      </c>
      <c r="AP298" s="1"/>
      <c r="AQ298" s="1"/>
      <c r="AR298" s="1"/>
      <c r="AS298" s="1"/>
      <c r="AT298" s="1"/>
      <c r="AU298" s="1"/>
      <c r="AV298" s="1"/>
      <c r="AW298" s="1">
        <f ca="1">Table2[[#This Row],[Cars value]]/Table2[[#This Row],[Cars]]</f>
        <v>1854.9677088238871</v>
      </c>
      <c r="AX298" s="1"/>
      <c r="AY298" s="1">
        <f ca="1">IF(Table2[[#This Row],[Value of debts of a person]]&gt;$AZ$4,1,0)</f>
        <v>0</v>
      </c>
      <c r="AZ298" s="1"/>
      <c r="BA298" s="1"/>
      <c r="BB298" s="9">
        <f ca="1">O298/Table2[[#This Row],[Value of house]]</f>
        <v>0.13581551859034147</v>
      </c>
      <c r="BC298" s="1">
        <f ca="1">IF(BB298&lt;$BD$4,1,0)</f>
        <v>1</v>
      </c>
      <c r="BD298" s="1"/>
      <c r="BE298" s="10"/>
      <c r="BF298">
        <f ca="1">IF(Table2[[#This Row],[Area]]="yukon",Table2[[#This Row],[Income]],0)</f>
        <v>0</v>
      </c>
    </row>
    <row r="299" spans="2:58" x14ac:dyDescent="0.3">
      <c r="B299">
        <f t="shared" ca="1" si="80"/>
        <v>2</v>
      </c>
      <c r="C299" t="str">
        <f t="shared" ca="1" si="81"/>
        <v>women</v>
      </c>
      <c r="D299">
        <f t="shared" ca="1" si="82"/>
        <v>28</v>
      </c>
      <c r="E299">
        <f t="shared" ca="1" si="83"/>
        <v>2</v>
      </c>
      <c r="F299" t="str">
        <f ca="1">VLOOKUP(E299,$AB$5:$AC$10,2)</f>
        <v>construction</v>
      </c>
      <c r="G299">
        <f t="shared" ca="1" si="84"/>
        <v>2</v>
      </c>
      <c r="H299" t="str">
        <f ca="1">VLOOKUP(G299,$AD$5:$AE$9,2)</f>
        <v>college</v>
      </c>
      <c r="I299">
        <f t="shared" ca="1" si="85"/>
        <v>2</v>
      </c>
      <c r="J299">
        <f t="shared" ca="1" si="79"/>
        <v>2</v>
      </c>
      <c r="K299">
        <f t="shared" ca="1" si="86"/>
        <v>36336</v>
      </c>
      <c r="L299">
        <f t="shared" ca="1" si="87"/>
        <v>3</v>
      </c>
      <c r="M299" t="str">
        <f ca="1">VLOOKUP(L299,$AF$5:$AG$17,2)</f>
        <v>Northwest Tef</v>
      </c>
      <c r="N299">
        <f t="shared" ca="1" si="90"/>
        <v>109008</v>
      </c>
      <c r="O299">
        <f t="shared" ca="1" si="88"/>
        <v>89125.079032218171</v>
      </c>
      <c r="P299">
        <f t="shared" ca="1" si="91"/>
        <v>52348.878496127822</v>
      </c>
      <c r="Q299">
        <f t="shared" ca="1" si="89"/>
        <v>29616</v>
      </c>
      <c r="R299">
        <f t="shared" ca="1" si="92"/>
        <v>23999.923489557357</v>
      </c>
      <c r="S299">
        <f t="shared" ca="1" si="93"/>
        <v>41313.766901044844</v>
      </c>
      <c r="T299">
        <f t="shared" ca="1" si="94"/>
        <v>239446.84593326302</v>
      </c>
      <c r="U299">
        <f t="shared" ca="1" si="95"/>
        <v>142741.00252177552</v>
      </c>
      <c r="V299">
        <f t="shared" ca="1" si="96"/>
        <v>96705.843411487498</v>
      </c>
      <c r="X299" s="7">
        <f ca="1">IF(Table2[[#This Row],[Gender]]="men",1,0)</f>
        <v>0</v>
      </c>
      <c r="Y299" s="1">
        <f ca="1">IF(Table2[[#This Row],[Gender]]="women",1,0)</f>
        <v>1</v>
      </c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>
        <f ca="1">IF(Table2[[#This Row],[Field of work]]="teaching",1,0)</f>
        <v>0</v>
      </c>
      <c r="AK299" s="1">
        <f ca="1">IF(Table2[[#This Row],[Field of work]]="health",1,0)</f>
        <v>0</v>
      </c>
      <c r="AL299" s="1">
        <f ca="1">IF(Table2[[#This Row],[Field of work]]="construction",1,0)</f>
        <v>1</v>
      </c>
      <c r="AM299" s="1">
        <f ca="1">IF(Table2[[#This Row],[Field of work]]="general work",1,0)</f>
        <v>0</v>
      </c>
      <c r="AN299" s="1">
        <f ca="1">IF(Table2[[#This Row],[Field of work]]="agriculture",1,0)</f>
        <v>0</v>
      </c>
      <c r="AO299" s="1">
        <f ca="1">IF(Table2[[#This Row],[Field of work]]="IT",1,0)</f>
        <v>0</v>
      </c>
      <c r="AP299" s="1"/>
      <c r="AQ299" s="1"/>
      <c r="AR299" s="1"/>
      <c r="AS299" s="1"/>
      <c r="AT299" s="1"/>
      <c r="AU299" s="1"/>
      <c r="AV299" s="1"/>
      <c r="AW299" s="1">
        <f ca="1">Table2[[#This Row],[Cars value]]/Table2[[#This Row],[Cars]]</f>
        <v>26174.439248063911</v>
      </c>
      <c r="AX299" s="1"/>
      <c r="AY299" s="1">
        <f ca="1">IF(Table2[[#This Row],[Value of debts of a person]]&gt;$AZ$4,1,0)</f>
        <v>1</v>
      </c>
      <c r="AZ299" s="1"/>
      <c r="BA299" s="1"/>
      <c r="BB299" s="9">
        <f ca="1">O299/Table2[[#This Row],[Value of house]]</f>
        <v>0.81760126809241684</v>
      </c>
      <c r="BC299" s="1">
        <f ca="1">IF(BB299&lt;$BD$4,1,0)</f>
        <v>0</v>
      </c>
      <c r="BD299" s="1"/>
      <c r="BE299" s="10"/>
      <c r="BF299">
        <f ca="1">IF(Table2[[#This Row],[Area]]="yukon",Table2[[#This Row],[Income]],0)</f>
        <v>0</v>
      </c>
    </row>
    <row r="300" spans="2:58" x14ac:dyDescent="0.3">
      <c r="B300">
        <f t="shared" ca="1" si="80"/>
        <v>1</v>
      </c>
      <c r="C300" t="str">
        <f t="shared" ca="1" si="81"/>
        <v>men</v>
      </c>
      <c r="D300">
        <f t="shared" ca="1" si="82"/>
        <v>32</v>
      </c>
      <c r="E300">
        <f t="shared" ca="1" si="83"/>
        <v>1</v>
      </c>
      <c r="F300" t="str">
        <f ca="1">VLOOKUP(E300,$AB$5:$AC$10,2)</f>
        <v>health</v>
      </c>
      <c r="G300">
        <f t="shared" ca="1" si="84"/>
        <v>5</v>
      </c>
      <c r="H300" t="str">
        <f ca="1">VLOOKUP(G300,$AD$5:$AE$9,2)</f>
        <v>other</v>
      </c>
      <c r="I300">
        <f t="shared" ca="1" si="85"/>
        <v>1</v>
      </c>
      <c r="J300">
        <f t="shared" ca="1" si="79"/>
        <v>2</v>
      </c>
      <c r="K300">
        <f t="shared" ca="1" si="86"/>
        <v>31009</v>
      </c>
      <c r="L300">
        <f t="shared" ca="1" si="87"/>
        <v>13</v>
      </c>
      <c r="M300" t="str">
        <f ca="1">VLOOKUP(L300,$AF$5:$AG$17,2)</f>
        <v>Prince edward Island</v>
      </c>
      <c r="N300">
        <f t="shared" ca="1" si="90"/>
        <v>124036</v>
      </c>
      <c r="O300">
        <f t="shared" ca="1" si="88"/>
        <v>69263.775558748879</v>
      </c>
      <c r="P300">
        <f t="shared" ca="1" si="91"/>
        <v>58019.846881201076</v>
      </c>
      <c r="Q300">
        <f t="shared" ca="1" si="89"/>
        <v>12710</v>
      </c>
      <c r="R300">
        <f t="shared" ca="1" si="92"/>
        <v>12781.924892719771</v>
      </c>
      <c r="S300">
        <f t="shared" ca="1" si="93"/>
        <v>22515.839828652923</v>
      </c>
      <c r="T300">
        <f t="shared" ca="1" si="94"/>
        <v>215815.61538740178</v>
      </c>
      <c r="U300">
        <f t="shared" ca="1" si="95"/>
        <v>94755.700451468656</v>
      </c>
      <c r="V300">
        <f t="shared" ca="1" si="96"/>
        <v>121059.91493593312</v>
      </c>
      <c r="X300" s="7">
        <f ca="1">IF(Table2[[#This Row],[Gender]]="men",1,0)</f>
        <v>1</v>
      </c>
      <c r="Y300" s="1">
        <f ca="1">IF(Table2[[#This Row],[Gender]]="women",1,0)</f>
        <v>0</v>
      </c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>
        <f ca="1">IF(Table2[[#This Row],[Field of work]]="teaching",1,0)</f>
        <v>0</v>
      </c>
      <c r="AK300" s="1">
        <f ca="1">IF(Table2[[#This Row],[Field of work]]="health",1,0)</f>
        <v>1</v>
      </c>
      <c r="AL300" s="1">
        <f ca="1">IF(Table2[[#This Row],[Field of work]]="construction",1,0)</f>
        <v>0</v>
      </c>
      <c r="AM300" s="1">
        <f ca="1">IF(Table2[[#This Row],[Field of work]]="general work",1,0)</f>
        <v>0</v>
      </c>
      <c r="AN300" s="1">
        <f ca="1">IF(Table2[[#This Row],[Field of work]]="agriculture",1,0)</f>
        <v>0</v>
      </c>
      <c r="AO300" s="1">
        <f ca="1">IF(Table2[[#This Row],[Field of work]]="IT",1,0)</f>
        <v>0</v>
      </c>
      <c r="AP300" s="1"/>
      <c r="AQ300" s="1"/>
      <c r="AR300" s="1"/>
      <c r="AS300" s="1"/>
      <c r="AT300" s="1"/>
      <c r="AU300" s="1"/>
      <c r="AV300" s="1"/>
      <c r="AW300" s="1">
        <f ca="1">Table2[[#This Row],[Cars value]]/Table2[[#This Row],[Cars]]</f>
        <v>29009.923440600538</v>
      </c>
      <c r="AX300" s="1"/>
      <c r="AY300" s="1">
        <f ca="1">IF(Table2[[#This Row],[Value of debts of a person]]&gt;$AZ$4,1,0)</f>
        <v>0</v>
      </c>
      <c r="AZ300" s="1"/>
      <c r="BA300" s="1"/>
      <c r="BB300" s="9">
        <f ca="1">O300/Table2[[#This Row],[Value of house]]</f>
        <v>0.55841671416966754</v>
      </c>
      <c r="BC300" s="1">
        <f ca="1">IF(BB300&lt;$BD$4,1,0)</f>
        <v>0</v>
      </c>
      <c r="BD300" s="1"/>
      <c r="BE300" s="10"/>
      <c r="BF300">
        <f ca="1">IF(Table2[[#This Row],[Area]]="yukon",Table2[[#This Row],[Income]],0)</f>
        <v>0</v>
      </c>
    </row>
    <row r="301" spans="2:58" x14ac:dyDescent="0.3">
      <c r="B301">
        <f t="shared" ca="1" si="80"/>
        <v>2</v>
      </c>
      <c r="C301" t="str">
        <f t="shared" ca="1" si="81"/>
        <v>women</v>
      </c>
      <c r="D301">
        <f t="shared" ca="1" si="82"/>
        <v>43</v>
      </c>
      <c r="E301">
        <f t="shared" ca="1" si="83"/>
        <v>6</v>
      </c>
      <c r="F301" t="str">
        <f ca="1">VLOOKUP(E301,$AB$5:$AC$10,2)</f>
        <v>agriculture</v>
      </c>
      <c r="G301">
        <f t="shared" ca="1" si="84"/>
        <v>4</v>
      </c>
      <c r="H301" t="str">
        <f ca="1">VLOOKUP(G301,$AD$5:$AE$9,2)</f>
        <v>technical</v>
      </c>
      <c r="I301">
        <f t="shared" ca="1" si="85"/>
        <v>2</v>
      </c>
      <c r="J301">
        <f t="shared" ca="1" si="79"/>
        <v>2</v>
      </c>
      <c r="K301">
        <f t="shared" ca="1" si="86"/>
        <v>43379</v>
      </c>
      <c r="L301">
        <f t="shared" ca="1" si="87"/>
        <v>9</v>
      </c>
      <c r="M301" t="str">
        <f ca="1">VLOOKUP(L301,$AF$5:$AG$17,2)</f>
        <v>Quabac</v>
      </c>
      <c r="N301">
        <f t="shared" ca="1" si="90"/>
        <v>130137</v>
      </c>
      <c r="O301">
        <f t="shared" ca="1" si="88"/>
        <v>45466.01179844619</v>
      </c>
      <c r="P301">
        <f t="shared" ca="1" si="91"/>
        <v>32583.949072118456</v>
      </c>
      <c r="Q301">
        <f t="shared" ca="1" si="89"/>
        <v>29043</v>
      </c>
      <c r="R301">
        <f t="shared" ca="1" si="92"/>
        <v>32340.888359684021</v>
      </c>
      <c r="S301">
        <f t="shared" ca="1" si="93"/>
        <v>54162.604325441192</v>
      </c>
      <c r="T301">
        <f t="shared" ca="1" si="94"/>
        <v>229765.61612388736</v>
      </c>
      <c r="U301">
        <f t="shared" ca="1" si="95"/>
        <v>106849.9001581302</v>
      </c>
      <c r="V301">
        <f t="shared" ca="1" si="96"/>
        <v>122915.71596575716</v>
      </c>
      <c r="X301" s="7">
        <f ca="1">IF(Table2[[#This Row],[Gender]]="men",1,0)</f>
        <v>0</v>
      </c>
      <c r="Y301" s="1">
        <f ca="1">IF(Table2[[#This Row],[Gender]]="women",1,0)</f>
        <v>1</v>
      </c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>
        <f ca="1">IF(Table2[[#This Row],[Field of work]]="teaching",1,0)</f>
        <v>0</v>
      </c>
      <c r="AK301" s="1">
        <f ca="1">IF(Table2[[#This Row],[Field of work]]="health",1,0)</f>
        <v>0</v>
      </c>
      <c r="AL301" s="1">
        <f ca="1">IF(Table2[[#This Row],[Field of work]]="construction",1,0)</f>
        <v>0</v>
      </c>
      <c r="AM301" s="1">
        <f ca="1">IF(Table2[[#This Row],[Field of work]]="general work",1,0)</f>
        <v>0</v>
      </c>
      <c r="AN301" s="1">
        <f ca="1">IF(Table2[[#This Row],[Field of work]]="agriculture",1,0)</f>
        <v>1</v>
      </c>
      <c r="AO301" s="1">
        <f ca="1">IF(Table2[[#This Row],[Field of work]]="IT",1,0)</f>
        <v>0</v>
      </c>
      <c r="AP301" s="1"/>
      <c r="AQ301" s="1"/>
      <c r="AR301" s="1"/>
      <c r="AS301" s="1"/>
      <c r="AT301" s="1"/>
      <c r="AU301" s="1"/>
      <c r="AV301" s="1"/>
      <c r="AW301" s="1">
        <f ca="1">Table2[[#This Row],[Cars value]]/Table2[[#This Row],[Cars]]</f>
        <v>16291.974536059228</v>
      </c>
      <c r="AX301" s="1"/>
      <c r="AY301" s="1">
        <f ca="1">IF(Table2[[#This Row],[Value of debts of a person]]&gt;$AZ$4,1,0)</f>
        <v>1</v>
      </c>
      <c r="AZ301" s="1"/>
      <c r="BA301" s="1"/>
      <c r="BB301" s="9">
        <f ca="1">O301/Table2[[#This Row],[Value of house]]</f>
        <v>0.3493703696753897</v>
      </c>
      <c r="BC301" s="1">
        <f ca="1">IF(BB301&lt;$BD$4,1,0)</f>
        <v>0</v>
      </c>
      <c r="BD301" s="1"/>
      <c r="BE301" s="10"/>
      <c r="BF301">
        <f ca="1">IF(Table2[[#This Row],[Area]]="yukon",Table2[[#This Row],[Income]],0)</f>
        <v>0</v>
      </c>
    </row>
    <row r="302" spans="2:58" x14ac:dyDescent="0.3">
      <c r="B302">
        <f t="shared" ca="1" si="80"/>
        <v>1</v>
      </c>
      <c r="C302" t="str">
        <f t="shared" ca="1" si="81"/>
        <v>men</v>
      </c>
      <c r="D302">
        <f t="shared" ca="1" si="82"/>
        <v>26</v>
      </c>
      <c r="E302">
        <f t="shared" ca="1" si="83"/>
        <v>2</v>
      </c>
      <c r="F302" t="str">
        <f ca="1">VLOOKUP(E302,$AB$5:$AC$10,2)</f>
        <v>construction</v>
      </c>
      <c r="G302">
        <f t="shared" ca="1" si="84"/>
        <v>4</v>
      </c>
      <c r="H302" t="str">
        <f ca="1">VLOOKUP(G302,$AD$5:$AE$9,2)</f>
        <v>technical</v>
      </c>
      <c r="I302">
        <f t="shared" ca="1" si="85"/>
        <v>0</v>
      </c>
      <c r="J302">
        <f t="shared" ca="1" si="79"/>
        <v>1</v>
      </c>
      <c r="K302">
        <f t="shared" ca="1" si="86"/>
        <v>70437</v>
      </c>
      <c r="L302">
        <f t="shared" ca="1" si="87"/>
        <v>11</v>
      </c>
      <c r="M302" t="str">
        <f ca="1">VLOOKUP(L302,$AF$5:$AG$17,2)</f>
        <v>New truncwick</v>
      </c>
      <c r="N302">
        <f t="shared" ca="1" si="90"/>
        <v>422622</v>
      </c>
      <c r="O302">
        <f t="shared" ca="1" si="88"/>
        <v>88364.927549303844</v>
      </c>
      <c r="P302">
        <f t="shared" ca="1" si="91"/>
        <v>48724.753420663415</v>
      </c>
      <c r="Q302">
        <f t="shared" ca="1" si="89"/>
        <v>13301</v>
      </c>
      <c r="R302">
        <f t="shared" ca="1" si="92"/>
        <v>25018.629618371666</v>
      </c>
      <c r="S302">
        <f t="shared" ca="1" si="93"/>
        <v>78237.932147329426</v>
      </c>
      <c r="T302">
        <f t="shared" ca="1" si="94"/>
        <v>589224.8596966333</v>
      </c>
      <c r="U302">
        <f t="shared" ca="1" si="95"/>
        <v>126684.55716767551</v>
      </c>
      <c r="V302">
        <f t="shared" ca="1" si="96"/>
        <v>462540.30252895778</v>
      </c>
      <c r="X302" s="7">
        <f ca="1">IF(Table2[[#This Row],[Gender]]="men",1,0)</f>
        <v>1</v>
      </c>
      <c r="Y302" s="1">
        <f ca="1">IF(Table2[[#This Row],[Gender]]="women",1,0)</f>
        <v>0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>
        <f ca="1">IF(Table2[[#This Row],[Field of work]]="teaching",1,0)</f>
        <v>0</v>
      </c>
      <c r="AK302" s="1">
        <f ca="1">IF(Table2[[#This Row],[Field of work]]="health",1,0)</f>
        <v>0</v>
      </c>
      <c r="AL302" s="1">
        <f ca="1">IF(Table2[[#This Row],[Field of work]]="construction",1,0)</f>
        <v>1</v>
      </c>
      <c r="AM302" s="1">
        <f ca="1">IF(Table2[[#This Row],[Field of work]]="general work",1,0)</f>
        <v>0</v>
      </c>
      <c r="AN302" s="1">
        <f ca="1">IF(Table2[[#This Row],[Field of work]]="agriculture",1,0)</f>
        <v>0</v>
      </c>
      <c r="AO302" s="1">
        <f ca="1">IF(Table2[[#This Row],[Field of work]]="IT",1,0)</f>
        <v>0</v>
      </c>
      <c r="AP302" s="1"/>
      <c r="AQ302" s="1"/>
      <c r="AR302" s="1"/>
      <c r="AS302" s="1"/>
      <c r="AT302" s="1"/>
      <c r="AU302" s="1"/>
      <c r="AV302" s="1"/>
      <c r="AW302" s="1">
        <f ca="1">Table2[[#This Row],[Cars value]]/Table2[[#This Row],[Cars]]</f>
        <v>48724.753420663415</v>
      </c>
      <c r="AX302" s="1"/>
      <c r="AY302" s="1">
        <f ca="1">IF(Table2[[#This Row],[Value of debts of a person]]&gt;$AZ$4,1,0)</f>
        <v>1</v>
      </c>
      <c r="AZ302" s="1"/>
      <c r="BA302" s="1"/>
      <c r="BB302" s="9">
        <f ca="1">O302/Table2[[#This Row],[Value of house]]</f>
        <v>0.20908738198509269</v>
      </c>
      <c r="BC302" s="1">
        <f ca="1">IF(BB302&lt;$BD$4,1,0)</f>
        <v>1</v>
      </c>
      <c r="BD302" s="1"/>
      <c r="BE302" s="10"/>
      <c r="BF302">
        <f ca="1">IF(Table2[[#This Row],[Area]]="yukon",Table2[[#This Row],[Income]],0)</f>
        <v>0</v>
      </c>
    </row>
    <row r="303" spans="2:58" x14ac:dyDescent="0.3">
      <c r="B303">
        <f t="shared" ca="1" si="80"/>
        <v>1</v>
      </c>
      <c r="C303" t="str">
        <f t="shared" ca="1" si="81"/>
        <v>men</v>
      </c>
      <c r="D303">
        <f t="shared" ca="1" si="82"/>
        <v>27</v>
      </c>
      <c r="E303">
        <f t="shared" ca="1" si="83"/>
        <v>1</v>
      </c>
      <c r="F303" t="str">
        <f ca="1">VLOOKUP(E303,$AB$5:$AC$10,2)</f>
        <v>health</v>
      </c>
      <c r="G303">
        <f t="shared" ca="1" si="84"/>
        <v>3</v>
      </c>
      <c r="H303" t="str">
        <f ca="1">VLOOKUP(G303,$AD$5:$AE$9,2)</f>
        <v>university</v>
      </c>
      <c r="I303">
        <f t="shared" ca="1" si="85"/>
        <v>1</v>
      </c>
      <c r="J303">
        <f t="shared" ca="1" si="79"/>
        <v>1</v>
      </c>
      <c r="K303">
        <f t="shared" ca="1" si="86"/>
        <v>59860</v>
      </c>
      <c r="L303">
        <f t="shared" ca="1" si="87"/>
        <v>4</v>
      </c>
      <c r="M303" t="str">
        <f ca="1">VLOOKUP(L303,$AF$5:$AG$17,2)</f>
        <v>Alberta</v>
      </c>
      <c r="N303">
        <f t="shared" ca="1" si="90"/>
        <v>119720</v>
      </c>
      <c r="O303">
        <f t="shared" ca="1" si="88"/>
        <v>72411.540244883348</v>
      </c>
      <c r="P303">
        <f t="shared" ca="1" si="91"/>
        <v>57326.239018652064</v>
      </c>
      <c r="Q303">
        <f t="shared" ca="1" si="89"/>
        <v>24127</v>
      </c>
      <c r="R303">
        <f t="shared" ca="1" si="92"/>
        <v>6971.8010264593404</v>
      </c>
      <c r="S303">
        <f t="shared" ca="1" si="93"/>
        <v>15662.048017880188</v>
      </c>
      <c r="T303">
        <f t="shared" ca="1" si="94"/>
        <v>207793.58826276351</v>
      </c>
      <c r="U303">
        <f t="shared" ca="1" si="95"/>
        <v>103510.3412713427</v>
      </c>
      <c r="V303">
        <f t="shared" ca="1" si="96"/>
        <v>104283.24699142082</v>
      </c>
      <c r="X303" s="7">
        <f ca="1">IF(Table2[[#This Row],[Gender]]="men",1,0)</f>
        <v>1</v>
      </c>
      <c r="Y303" s="1">
        <f ca="1">IF(Table2[[#This Row],[Gender]]="women",1,0)</f>
        <v>0</v>
      </c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>
        <f ca="1">IF(Table2[[#This Row],[Field of work]]="teaching",1,0)</f>
        <v>0</v>
      </c>
      <c r="AK303" s="1">
        <f ca="1">IF(Table2[[#This Row],[Field of work]]="health",1,0)</f>
        <v>1</v>
      </c>
      <c r="AL303" s="1">
        <f ca="1">IF(Table2[[#This Row],[Field of work]]="construction",1,0)</f>
        <v>0</v>
      </c>
      <c r="AM303" s="1">
        <f ca="1">IF(Table2[[#This Row],[Field of work]]="general work",1,0)</f>
        <v>0</v>
      </c>
      <c r="AN303" s="1">
        <f ca="1">IF(Table2[[#This Row],[Field of work]]="agriculture",1,0)</f>
        <v>0</v>
      </c>
      <c r="AO303" s="1">
        <f ca="1">IF(Table2[[#This Row],[Field of work]]="IT",1,0)</f>
        <v>0</v>
      </c>
      <c r="AP303" s="1"/>
      <c r="AQ303" s="1"/>
      <c r="AR303" s="1"/>
      <c r="AS303" s="1"/>
      <c r="AT303" s="1"/>
      <c r="AU303" s="1"/>
      <c r="AV303" s="1"/>
      <c r="AW303" s="1">
        <f ca="1">Table2[[#This Row],[Cars value]]/Table2[[#This Row],[Cars]]</f>
        <v>57326.239018652064</v>
      </c>
      <c r="AX303" s="1"/>
      <c r="AY303" s="1">
        <f ca="1">IF(Table2[[#This Row],[Value of debts of a person]]&gt;$AZ$4,1,0)</f>
        <v>1</v>
      </c>
      <c r="AZ303" s="1"/>
      <c r="BA303" s="1"/>
      <c r="BB303" s="9">
        <f ca="1">O303/Table2[[#This Row],[Value of house]]</f>
        <v>0.60484079723424111</v>
      </c>
      <c r="BC303" s="1">
        <f ca="1">IF(BB303&lt;$BD$4,1,0)</f>
        <v>0</v>
      </c>
      <c r="BD303" s="1"/>
      <c r="BE303" s="10"/>
      <c r="BF303">
        <f ca="1">IF(Table2[[#This Row],[Area]]="yukon",Table2[[#This Row],[Income]],0)</f>
        <v>0</v>
      </c>
    </row>
    <row r="304" spans="2:58" x14ac:dyDescent="0.3">
      <c r="B304">
        <f t="shared" ca="1" si="80"/>
        <v>2</v>
      </c>
      <c r="C304" t="str">
        <f t="shared" ca="1" si="81"/>
        <v>women</v>
      </c>
      <c r="D304">
        <f t="shared" ca="1" si="82"/>
        <v>39</v>
      </c>
      <c r="E304">
        <f t="shared" ca="1" si="83"/>
        <v>1</v>
      </c>
      <c r="F304" t="str">
        <f ca="1">VLOOKUP(E304,$AB$5:$AC$10,2)</f>
        <v>health</v>
      </c>
      <c r="G304">
        <f t="shared" ca="1" si="84"/>
        <v>5</v>
      </c>
      <c r="H304" t="str">
        <f ca="1">VLOOKUP(G304,$AD$5:$AE$9,2)</f>
        <v>other</v>
      </c>
      <c r="I304">
        <f t="shared" ca="1" si="85"/>
        <v>4</v>
      </c>
      <c r="J304">
        <f t="shared" ca="1" si="79"/>
        <v>2</v>
      </c>
      <c r="K304">
        <f t="shared" ca="1" si="86"/>
        <v>70544</v>
      </c>
      <c r="L304">
        <f t="shared" ca="1" si="87"/>
        <v>6</v>
      </c>
      <c r="M304" t="str">
        <f ca="1">VLOOKUP(L304,$AF$5:$AG$17,2)</f>
        <v>Saskanchewan</v>
      </c>
      <c r="N304">
        <f t="shared" ca="1" si="90"/>
        <v>282176</v>
      </c>
      <c r="O304">
        <f t="shared" ca="1" si="88"/>
        <v>107223.2975734349</v>
      </c>
      <c r="P304">
        <f t="shared" ca="1" si="91"/>
        <v>6102.0666134886287</v>
      </c>
      <c r="Q304">
        <f t="shared" ca="1" si="89"/>
        <v>4588</v>
      </c>
      <c r="R304">
        <f t="shared" ca="1" si="92"/>
        <v>36975.156473618525</v>
      </c>
      <c r="S304">
        <f t="shared" ca="1" si="93"/>
        <v>32178.662712084944</v>
      </c>
      <c r="T304">
        <f t="shared" ca="1" si="94"/>
        <v>421577.96028551983</v>
      </c>
      <c r="U304">
        <f t="shared" ca="1" si="95"/>
        <v>148786.45404705341</v>
      </c>
      <c r="V304">
        <f t="shared" ca="1" si="96"/>
        <v>272791.50623846642</v>
      </c>
      <c r="X304" s="7">
        <f ca="1">IF(Table2[[#This Row],[Gender]]="men",1,0)</f>
        <v>0</v>
      </c>
      <c r="Y304" s="1">
        <f ca="1">IF(Table2[[#This Row],[Gender]]="women",1,0)</f>
        <v>1</v>
      </c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>
        <f ca="1">IF(Table2[[#This Row],[Field of work]]="teaching",1,0)</f>
        <v>0</v>
      </c>
      <c r="AK304" s="1">
        <f ca="1">IF(Table2[[#This Row],[Field of work]]="health",1,0)</f>
        <v>1</v>
      </c>
      <c r="AL304" s="1">
        <f ca="1">IF(Table2[[#This Row],[Field of work]]="construction",1,0)</f>
        <v>0</v>
      </c>
      <c r="AM304" s="1">
        <f ca="1">IF(Table2[[#This Row],[Field of work]]="general work",1,0)</f>
        <v>0</v>
      </c>
      <c r="AN304" s="1">
        <f ca="1">IF(Table2[[#This Row],[Field of work]]="agriculture",1,0)</f>
        <v>0</v>
      </c>
      <c r="AO304" s="1">
        <f ca="1">IF(Table2[[#This Row],[Field of work]]="IT",1,0)</f>
        <v>0</v>
      </c>
      <c r="AP304" s="1"/>
      <c r="AQ304" s="1"/>
      <c r="AR304" s="1"/>
      <c r="AS304" s="1"/>
      <c r="AT304" s="1"/>
      <c r="AU304" s="1"/>
      <c r="AV304" s="1"/>
      <c r="AW304" s="1">
        <f ca="1">Table2[[#This Row],[Cars value]]/Table2[[#This Row],[Cars]]</f>
        <v>3051.0333067443144</v>
      </c>
      <c r="AX304" s="1"/>
      <c r="AY304" s="1">
        <f ca="1">IF(Table2[[#This Row],[Value of debts of a person]]&gt;$AZ$4,1,0)</f>
        <v>1</v>
      </c>
      <c r="AZ304" s="1"/>
      <c r="BA304" s="1"/>
      <c r="BB304" s="9">
        <f ca="1">O304/Table2[[#This Row],[Value of house]]</f>
        <v>0.3799873042832661</v>
      </c>
      <c r="BC304" s="1">
        <f ca="1">IF(BB304&lt;$BD$4,1,0)</f>
        <v>0</v>
      </c>
      <c r="BD304" s="1"/>
      <c r="BE304" s="10"/>
      <c r="BF304">
        <f ca="1">IF(Table2[[#This Row],[Area]]="yukon",Table2[[#This Row],[Income]],0)</f>
        <v>0</v>
      </c>
    </row>
    <row r="305" spans="2:58" x14ac:dyDescent="0.3">
      <c r="B305">
        <f t="shared" ca="1" si="80"/>
        <v>2</v>
      </c>
      <c r="C305" t="str">
        <f t="shared" ca="1" si="81"/>
        <v>women</v>
      </c>
      <c r="D305">
        <f t="shared" ca="1" si="82"/>
        <v>33</v>
      </c>
      <c r="E305">
        <f t="shared" ca="1" si="83"/>
        <v>6</v>
      </c>
      <c r="F305" t="str">
        <f ca="1">VLOOKUP(E305,$AB$5:$AC$10,2)</f>
        <v>agriculture</v>
      </c>
      <c r="G305">
        <f t="shared" ca="1" si="84"/>
        <v>3</v>
      </c>
      <c r="H305" t="str">
        <f ca="1">VLOOKUP(G305,$AD$5:$AE$9,2)</f>
        <v>university</v>
      </c>
      <c r="I305">
        <f t="shared" ca="1" si="85"/>
        <v>3</v>
      </c>
      <c r="J305">
        <f t="shared" ca="1" si="79"/>
        <v>1</v>
      </c>
      <c r="K305">
        <f t="shared" ca="1" si="86"/>
        <v>83872</v>
      </c>
      <c r="L305">
        <f t="shared" ca="1" si="87"/>
        <v>8</v>
      </c>
      <c r="M305" t="str">
        <f ca="1">VLOOKUP(L305,$AF$5:$AG$17,2)</f>
        <v>Ontario</v>
      </c>
      <c r="N305">
        <f t="shared" ca="1" si="90"/>
        <v>419360</v>
      </c>
      <c r="O305">
        <f t="shared" ca="1" si="88"/>
        <v>246811.3578700393</v>
      </c>
      <c r="P305">
        <f t="shared" ca="1" si="91"/>
        <v>32744.423663151734</v>
      </c>
      <c r="Q305">
        <f t="shared" ca="1" si="89"/>
        <v>24400</v>
      </c>
      <c r="R305">
        <f t="shared" ca="1" si="92"/>
        <v>52650.678150109692</v>
      </c>
      <c r="S305">
        <f t="shared" ca="1" si="93"/>
        <v>34817.100550750249</v>
      </c>
      <c r="T305">
        <f t="shared" ca="1" si="94"/>
        <v>700988.45842078957</v>
      </c>
      <c r="U305">
        <f t="shared" ca="1" si="95"/>
        <v>323862.03602014901</v>
      </c>
      <c r="V305">
        <f t="shared" ca="1" si="96"/>
        <v>377126.42240064056</v>
      </c>
      <c r="X305" s="7">
        <f ca="1">IF(Table2[[#This Row],[Gender]]="men",1,0)</f>
        <v>0</v>
      </c>
      <c r="Y305" s="1">
        <f ca="1">IF(Table2[[#This Row],[Gender]]="women",1,0)</f>
        <v>1</v>
      </c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>
        <f ca="1">IF(Table2[[#This Row],[Field of work]]="teaching",1,0)</f>
        <v>0</v>
      </c>
      <c r="AK305" s="1">
        <f ca="1">IF(Table2[[#This Row],[Field of work]]="health",1,0)</f>
        <v>0</v>
      </c>
      <c r="AL305" s="1">
        <f ca="1">IF(Table2[[#This Row],[Field of work]]="construction",1,0)</f>
        <v>0</v>
      </c>
      <c r="AM305" s="1">
        <f ca="1">IF(Table2[[#This Row],[Field of work]]="general work",1,0)</f>
        <v>0</v>
      </c>
      <c r="AN305" s="1">
        <f ca="1">IF(Table2[[#This Row],[Field of work]]="agriculture",1,0)</f>
        <v>1</v>
      </c>
      <c r="AO305" s="1">
        <f ca="1">IF(Table2[[#This Row],[Field of work]]="IT",1,0)</f>
        <v>0</v>
      </c>
      <c r="AP305" s="1"/>
      <c r="AQ305" s="1"/>
      <c r="AR305" s="1"/>
      <c r="AS305" s="1"/>
      <c r="AT305" s="1"/>
      <c r="AU305" s="1"/>
      <c r="AV305" s="1"/>
      <c r="AW305" s="1">
        <f ca="1">Table2[[#This Row],[Cars value]]/Table2[[#This Row],[Cars]]</f>
        <v>32744.423663151734</v>
      </c>
      <c r="AX305" s="1"/>
      <c r="AY305" s="1">
        <f ca="1">IF(Table2[[#This Row],[Value of debts of a person]]&gt;$AZ$4,1,0)</f>
        <v>1</v>
      </c>
      <c r="AZ305" s="1"/>
      <c r="BA305" s="1"/>
      <c r="BB305" s="9">
        <f ca="1">O305/Table2[[#This Row],[Value of house]]</f>
        <v>0.58854291746957099</v>
      </c>
      <c r="BC305" s="1">
        <f ca="1">IF(BB305&lt;$BD$4,1,0)</f>
        <v>0</v>
      </c>
      <c r="BD305" s="1"/>
      <c r="BE305" s="10"/>
      <c r="BF305">
        <f ca="1">IF(Table2[[#This Row],[Area]]="yukon",Table2[[#This Row],[Income]],0)</f>
        <v>0</v>
      </c>
    </row>
    <row r="306" spans="2:58" x14ac:dyDescent="0.3">
      <c r="B306">
        <f t="shared" ca="1" si="80"/>
        <v>1</v>
      </c>
      <c r="C306" t="str">
        <f t="shared" ca="1" si="81"/>
        <v>men</v>
      </c>
      <c r="D306">
        <f t="shared" ca="1" si="82"/>
        <v>28</v>
      </c>
      <c r="E306">
        <f t="shared" ca="1" si="83"/>
        <v>6</v>
      </c>
      <c r="F306" t="str">
        <f ca="1">VLOOKUP(E306,$AB$5:$AC$10,2)</f>
        <v>agriculture</v>
      </c>
      <c r="G306">
        <f t="shared" ca="1" si="84"/>
        <v>1</v>
      </c>
      <c r="H306" t="str">
        <f ca="1">VLOOKUP(G306,$AD$5:$AE$9,2)</f>
        <v>High School</v>
      </c>
      <c r="I306">
        <f t="shared" ca="1" si="85"/>
        <v>1</v>
      </c>
      <c r="J306">
        <f t="shared" ca="1" si="79"/>
        <v>2</v>
      </c>
      <c r="K306">
        <f t="shared" ca="1" si="86"/>
        <v>72316</v>
      </c>
      <c r="L306">
        <f t="shared" ca="1" si="87"/>
        <v>6</v>
      </c>
      <c r="M306" t="str">
        <f ca="1">VLOOKUP(L306,$AF$5:$AG$17,2)</f>
        <v>Saskanchewan</v>
      </c>
      <c r="N306">
        <f t="shared" ca="1" si="90"/>
        <v>289264</v>
      </c>
      <c r="O306">
        <f t="shared" ca="1" si="88"/>
        <v>136516.58746483354</v>
      </c>
      <c r="P306">
        <f t="shared" ca="1" si="91"/>
        <v>5151.2466500830005</v>
      </c>
      <c r="Q306">
        <f t="shared" ca="1" si="89"/>
        <v>2523</v>
      </c>
      <c r="R306">
        <f t="shared" ca="1" si="92"/>
        <v>60902.511088851941</v>
      </c>
      <c r="S306">
        <f t="shared" ca="1" si="93"/>
        <v>37623.488428611701</v>
      </c>
      <c r="T306">
        <f t="shared" ca="1" si="94"/>
        <v>463404.07589344523</v>
      </c>
      <c r="U306">
        <f t="shared" ca="1" si="95"/>
        <v>199942.09855368547</v>
      </c>
      <c r="V306">
        <f t="shared" ca="1" si="96"/>
        <v>263461.97733975976</v>
      </c>
      <c r="X306" s="7">
        <f ca="1">IF(Table2[[#This Row],[Gender]]="men",1,0)</f>
        <v>1</v>
      </c>
      <c r="Y306" s="1">
        <f ca="1">IF(Table2[[#This Row],[Gender]]="women",1,0)</f>
        <v>0</v>
      </c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>
        <f ca="1">IF(Table2[[#This Row],[Field of work]]="teaching",1,0)</f>
        <v>0</v>
      </c>
      <c r="AK306" s="1">
        <f ca="1">IF(Table2[[#This Row],[Field of work]]="health",1,0)</f>
        <v>0</v>
      </c>
      <c r="AL306" s="1">
        <f ca="1">IF(Table2[[#This Row],[Field of work]]="construction",1,0)</f>
        <v>0</v>
      </c>
      <c r="AM306" s="1">
        <f ca="1">IF(Table2[[#This Row],[Field of work]]="general work",1,0)</f>
        <v>0</v>
      </c>
      <c r="AN306" s="1">
        <f ca="1">IF(Table2[[#This Row],[Field of work]]="agriculture",1,0)</f>
        <v>1</v>
      </c>
      <c r="AO306" s="1">
        <f ca="1">IF(Table2[[#This Row],[Field of work]]="IT",1,0)</f>
        <v>0</v>
      </c>
      <c r="AP306" s="1"/>
      <c r="AQ306" s="1"/>
      <c r="AR306" s="1"/>
      <c r="AS306" s="1"/>
      <c r="AT306" s="1"/>
      <c r="AU306" s="1"/>
      <c r="AV306" s="1"/>
      <c r="AW306" s="1">
        <f ca="1">Table2[[#This Row],[Cars value]]/Table2[[#This Row],[Cars]]</f>
        <v>2575.6233250415003</v>
      </c>
      <c r="AX306" s="1"/>
      <c r="AY306" s="1">
        <f ca="1">IF(Table2[[#This Row],[Value of debts of a person]]&gt;$AZ$4,1,0)</f>
        <v>1</v>
      </c>
      <c r="AZ306" s="1"/>
      <c r="BA306" s="1"/>
      <c r="BB306" s="9">
        <f ca="1">O306/Table2[[#This Row],[Value of house]]</f>
        <v>0.47194461621506151</v>
      </c>
      <c r="BC306" s="1">
        <f ca="1">IF(BB306&lt;$BD$4,1,0)</f>
        <v>0</v>
      </c>
      <c r="BD306" s="1"/>
      <c r="BE306" s="10"/>
      <c r="BF306">
        <f ca="1">IF(Table2[[#This Row],[Area]]="yukon",Table2[[#This Row],[Income]],0)</f>
        <v>0</v>
      </c>
    </row>
    <row r="307" spans="2:58" x14ac:dyDescent="0.3">
      <c r="B307">
        <f t="shared" ca="1" si="80"/>
        <v>2</v>
      </c>
      <c r="C307" t="str">
        <f t="shared" ca="1" si="81"/>
        <v>women</v>
      </c>
      <c r="D307">
        <f t="shared" ca="1" si="82"/>
        <v>44</v>
      </c>
      <c r="E307">
        <f t="shared" ca="1" si="83"/>
        <v>5</v>
      </c>
      <c r="F307" t="str">
        <f ca="1">VLOOKUP(E307,$AB$5:$AC$10,2)</f>
        <v>general work</v>
      </c>
      <c r="G307">
        <f t="shared" ca="1" si="84"/>
        <v>3</v>
      </c>
      <c r="H307" t="str">
        <f ca="1">VLOOKUP(G307,$AD$5:$AE$9,2)</f>
        <v>university</v>
      </c>
      <c r="I307">
        <f t="shared" ca="1" si="85"/>
        <v>3</v>
      </c>
      <c r="J307">
        <f t="shared" ca="1" si="79"/>
        <v>2</v>
      </c>
      <c r="K307">
        <f t="shared" ca="1" si="86"/>
        <v>82029</v>
      </c>
      <c r="L307">
        <f t="shared" ca="1" si="87"/>
        <v>5</v>
      </c>
      <c r="M307" t="str">
        <f ca="1">VLOOKUP(L307,$AF$5:$AG$17,2)</f>
        <v>Nunavut</v>
      </c>
      <c r="N307">
        <f t="shared" ca="1" si="90"/>
        <v>410145</v>
      </c>
      <c r="O307">
        <f t="shared" ca="1" si="88"/>
        <v>58798.43499895971</v>
      </c>
      <c r="P307">
        <f t="shared" ca="1" si="91"/>
        <v>145273.60162757483</v>
      </c>
      <c r="Q307">
        <f t="shared" ca="1" si="89"/>
        <v>81280</v>
      </c>
      <c r="R307">
        <f t="shared" ca="1" si="92"/>
        <v>74951.474454708834</v>
      </c>
      <c r="S307">
        <f t="shared" ca="1" si="93"/>
        <v>90036.772763128261</v>
      </c>
      <c r="T307">
        <f t="shared" ca="1" si="94"/>
        <v>558980.20776208793</v>
      </c>
      <c r="U307">
        <f t="shared" ca="1" si="95"/>
        <v>215029.90945366854</v>
      </c>
      <c r="V307">
        <f t="shared" ca="1" si="96"/>
        <v>343950.29830841941</v>
      </c>
      <c r="X307" s="7">
        <f ca="1">IF(Table2[[#This Row],[Gender]]="men",1,0)</f>
        <v>0</v>
      </c>
      <c r="Y307" s="1">
        <f ca="1">IF(Table2[[#This Row],[Gender]]="women",1,0)</f>
        <v>1</v>
      </c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>
        <f ca="1">IF(Table2[[#This Row],[Field of work]]="teaching",1,0)</f>
        <v>0</v>
      </c>
      <c r="AK307" s="1">
        <f ca="1">IF(Table2[[#This Row],[Field of work]]="health",1,0)</f>
        <v>0</v>
      </c>
      <c r="AL307" s="1">
        <f ca="1">IF(Table2[[#This Row],[Field of work]]="construction",1,0)</f>
        <v>0</v>
      </c>
      <c r="AM307" s="1">
        <f ca="1">IF(Table2[[#This Row],[Field of work]]="general work",1,0)</f>
        <v>1</v>
      </c>
      <c r="AN307" s="1">
        <f ca="1">IF(Table2[[#This Row],[Field of work]]="agriculture",1,0)</f>
        <v>0</v>
      </c>
      <c r="AO307" s="1">
        <f ca="1">IF(Table2[[#This Row],[Field of work]]="IT",1,0)</f>
        <v>0</v>
      </c>
      <c r="AP307" s="1"/>
      <c r="AQ307" s="1"/>
      <c r="AR307" s="1"/>
      <c r="AS307" s="1"/>
      <c r="AT307" s="1"/>
      <c r="AU307" s="1"/>
      <c r="AV307" s="1"/>
      <c r="AW307" s="1">
        <f ca="1">Table2[[#This Row],[Cars value]]/Table2[[#This Row],[Cars]]</f>
        <v>72636.800813787413</v>
      </c>
      <c r="AX307" s="1"/>
      <c r="AY307" s="1">
        <f ca="1">IF(Table2[[#This Row],[Value of debts of a person]]&gt;$AZ$4,1,0)</f>
        <v>1</v>
      </c>
      <c r="AZ307" s="1"/>
      <c r="BA307" s="1"/>
      <c r="BB307" s="9">
        <f ca="1">O307/Table2[[#This Row],[Value of house]]</f>
        <v>0.14336011654161263</v>
      </c>
      <c r="BC307" s="1">
        <f ca="1">IF(BB307&lt;$BD$4,1,0)</f>
        <v>1</v>
      </c>
      <c r="BD307" s="1"/>
      <c r="BE307" s="10"/>
      <c r="BF307">
        <f ca="1">IF(Table2[[#This Row],[Area]]="yukon",Table2[[#This Row],[Income]],0)</f>
        <v>0</v>
      </c>
    </row>
    <row r="308" spans="2:58" x14ac:dyDescent="0.3">
      <c r="B308">
        <f t="shared" ca="1" si="80"/>
        <v>2</v>
      </c>
      <c r="C308" t="str">
        <f t="shared" ca="1" si="81"/>
        <v>women</v>
      </c>
      <c r="D308">
        <f t="shared" ca="1" si="82"/>
        <v>25</v>
      </c>
      <c r="E308">
        <f t="shared" ca="1" si="83"/>
        <v>2</v>
      </c>
      <c r="F308" t="str">
        <f ca="1">VLOOKUP(E308,$AB$5:$AC$10,2)</f>
        <v>construction</v>
      </c>
      <c r="G308">
        <f t="shared" ca="1" si="84"/>
        <v>1</v>
      </c>
      <c r="H308" t="str">
        <f ca="1">VLOOKUP(G308,$AD$5:$AE$9,2)</f>
        <v>High School</v>
      </c>
      <c r="I308">
        <f t="shared" ca="1" si="85"/>
        <v>2</v>
      </c>
      <c r="J308">
        <f t="shared" ca="1" si="79"/>
        <v>2</v>
      </c>
      <c r="K308">
        <f t="shared" ca="1" si="86"/>
        <v>50663</v>
      </c>
      <c r="L308">
        <f t="shared" ca="1" si="87"/>
        <v>3</v>
      </c>
      <c r="M308" t="str">
        <f ca="1">VLOOKUP(L308,$AF$5:$AG$17,2)</f>
        <v>Northwest Tef</v>
      </c>
      <c r="N308">
        <f t="shared" ca="1" si="90"/>
        <v>101326</v>
      </c>
      <c r="O308">
        <f t="shared" ca="1" si="88"/>
        <v>33263.756558284193</v>
      </c>
      <c r="P308">
        <f t="shared" ca="1" si="91"/>
        <v>80959.948938206857</v>
      </c>
      <c r="Q308">
        <f t="shared" ca="1" si="89"/>
        <v>42796</v>
      </c>
      <c r="R308">
        <f t="shared" ca="1" si="92"/>
        <v>5486.234556461025</v>
      </c>
      <c r="S308">
        <f t="shared" ca="1" si="93"/>
        <v>51656.202473855054</v>
      </c>
      <c r="T308">
        <f t="shared" ca="1" si="94"/>
        <v>186245.95903213925</v>
      </c>
      <c r="U308">
        <f t="shared" ca="1" si="95"/>
        <v>81545.991114745222</v>
      </c>
      <c r="V308">
        <f t="shared" ca="1" si="96"/>
        <v>104699.96791739402</v>
      </c>
      <c r="X308" s="7">
        <f ca="1">IF(Table2[[#This Row],[Gender]]="men",1,0)</f>
        <v>0</v>
      </c>
      <c r="Y308" s="1">
        <f ca="1">IF(Table2[[#This Row],[Gender]]="women",1,0)</f>
        <v>1</v>
      </c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>
        <f ca="1">IF(Table2[[#This Row],[Field of work]]="teaching",1,0)</f>
        <v>0</v>
      </c>
      <c r="AK308" s="1">
        <f ca="1">IF(Table2[[#This Row],[Field of work]]="health",1,0)</f>
        <v>0</v>
      </c>
      <c r="AL308" s="1">
        <f ca="1">IF(Table2[[#This Row],[Field of work]]="construction",1,0)</f>
        <v>1</v>
      </c>
      <c r="AM308" s="1">
        <f ca="1">IF(Table2[[#This Row],[Field of work]]="general work",1,0)</f>
        <v>0</v>
      </c>
      <c r="AN308" s="1">
        <f ca="1">IF(Table2[[#This Row],[Field of work]]="agriculture",1,0)</f>
        <v>0</v>
      </c>
      <c r="AO308" s="1">
        <f ca="1">IF(Table2[[#This Row],[Field of work]]="IT",1,0)</f>
        <v>0</v>
      </c>
      <c r="AP308" s="1"/>
      <c r="AQ308" s="1"/>
      <c r="AR308" s="1"/>
      <c r="AS308" s="1"/>
      <c r="AT308" s="1"/>
      <c r="AU308" s="1"/>
      <c r="AV308" s="1"/>
      <c r="AW308" s="1">
        <f ca="1">Table2[[#This Row],[Cars value]]/Table2[[#This Row],[Cars]]</f>
        <v>40479.974469103428</v>
      </c>
      <c r="AX308" s="1"/>
      <c r="AY308" s="1">
        <f ca="1">IF(Table2[[#This Row],[Value of debts of a person]]&gt;$AZ$4,1,0)</f>
        <v>0</v>
      </c>
      <c r="AZ308" s="1"/>
      <c r="BA308" s="1"/>
      <c r="BB308" s="9">
        <f ca="1">O308/Table2[[#This Row],[Value of house]]</f>
        <v>0.32828451294124106</v>
      </c>
      <c r="BC308" s="1">
        <f ca="1">IF(BB308&lt;$BD$4,1,0)</f>
        <v>0</v>
      </c>
      <c r="BD308" s="1"/>
      <c r="BE308" s="10"/>
      <c r="BF308">
        <f ca="1">IF(Table2[[#This Row],[Area]]="yukon",Table2[[#This Row],[Income]],0)</f>
        <v>0</v>
      </c>
    </row>
    <row r="309" spans="2:58" x14ac:dyDescent="0.3">
      <c r="B309">
        <f t="shared" ca="1" si="80"/>
        <v>2</v>
      </c>
      <c r="C309" t="str">
        <f t="shared" ca="1" si="81"/>
        <v>women</v>
      </c>
      <c r="D309">
        <f t="shared" ca="1" si="82"/>
        <v>36</v>
      </c>
      <c r="E309">
        <f t="shared" ca="1" si="83"/>
        <v>2</v>
      </c>
      <c r="F309" t="str">
        <f ca="1">VLOOKUP(E309,$AB$5:$AC$10,2)</f>
        <v>construction</v>
      </c>
      <c r="G309">
        <f t="shared" ca="1" si="84"/>
        <v>3</v>
      </c>
      <c r="H309" t="str">
        <f ca="1">VLOOKUP(G309,$AD$5:$AE$9,2)</f>
        <v>university</v>
      </c>
      <c r="I309">
        <f t="shared" ca="1" si="85"/>
        <v>4</v>
      </c>
      <c r="J309">
        <f t="shared" ca="1" si="79"/>
        <v>1</v>
      </c>
      <c r="K309">
        <f t="shared" ca="1" si="86"/>
        <v>60222</v>
      </c>
      <c r="L309">
        <f t="shared" ca="1" si="87"/>
        <v>12</v>
      </c>
      <c r="M309" t="str">
        <f ca="1">VLOOKUP(L309,$AF$5:$AG$17,2)</f>
        <v>Nova scotia</v>
      </c>
      <c r="N309">
        <f t="shared" ca="1" si="90"/>
        <v>60222</v>
      </c>
      <c r="O309">
        <f t="shared" ca="1" si="88"/>
        <v>37540.006914633093</v>
      </c>
      <c r="P309">
        <f t="shared" ca="1" si="91"/>
        <v>56926.710267363582</v>
      </c>
      <c r="Q309">
        <f t="shared" ca="1" si="89"/>
        <v>16792</v>
      </c>
      <c r="R309">
        <f t="shared" ca="1" si="92"/>
        <v>15213.194874049403</v>
      </c>
      <c r="S309">
        <f t="shared" ca="1" si="93"/>
        <v>74924.672181972419</v>
      </c>
      <c r="T309">
        <f t="shared" ca="1" si="94"/>
        <v>172686.67909660551</v>
      </c>
      <c r="U309">
        <f t="shared" ca="1" si="95"/>
        <v>69545.201788682491</v>
      </c>
      <c r="V309">
        <f t="shared" ca="1" si="96"/>
        <v>103141.47730792302</v>
      </c>
      <c r="X309" s="7">
        <f ca="1">IF(Table2[[#This Row],[Gender]]="men",1,0)</f>
        <v>0</v>
      </c>
      <c r="Y309" s="1">
        <f ca="1">IF(Table2[[#This Row],[Gender]]="women",1,0)</f>
        <v>1</v>
      </c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>
        <f ca="1">IF(Table2[[#This Row],[Field of work]]="teaching",1,0)</f>
        <v>0</v>
      </c>
      <c r="AK309" s="1">
        <f ca="1">IF(Table2[[#This Row],[Field of work]]="health",1,0)</f>
        <v>0</v>
      </c>
      <c r="AL309" s="1">
        <f ca="1">IF(Table2[[#This Row],[Field of work]]="construction",1,0)</f>
        <v>1</v>
      </c>
      <c r="AM309" s="1">
        <f ca="1">IF(Table2[[#This Row],[Field of work]]="general work",1,0)</f>
        <v>0</v>
      </c>
      <c r="AN309" s="1">
        <f ca="1">IF(Table2[[#This Row],[Field of work]]="agriculture",1,0)</f>
        <v>0</v>
      </c>
      <c r="AO309" s="1">
        <f ca="1">IF(Table2[[#This Row],[Field of work]]="IT",1,0)</f>
        <v>0</v>
      </c>
      <c r="AP309" s="1"/>
      <c r="AQ309" s="1"/>
      <c r="AR309" s="1"/>
      <c r="AS309" s="1"/>
      <c r="AT309" s="1"/>
      <c r="AU309" s="1"/>
      <c r="AV309" s="1"/>
      <c r="AW309" s="1">
        <f ca="1">Table2[[#This Row],[Cars value]]/Table2[[#This Row],[Cars]]</f>
        <v>56926.710267363582</v>
      </c>
      <c r="AX309" s="1"/>
      <c r="AY309" s="1">
        <f ca="1">IF(Table2[[#This Row],[Value of debts of a person]]&gt;$AZ$4,1,0)</f>
        <v>0</v>
      </c>
      <c r="AZ309" s="1"/>
      <c r="BA309" s="1"/>
      <c r="BB309" s="9">
        <f ca="1">O309/Table2[[#This Row],[Value of house]]</f>
        <v>0.62336034862065515</v>
      </c>
      <c r="BC309" s="1">
        <f ca="1">IF(BB309&lt;$BD$4,1,0)</f>
        <v>0</v>
      </c>
      <c r="BD309" s="1"/>
      <c r="BE309" s="10"/>
      <c r="BF309">
        <f ca="1">IF(Table2[[#This Row],[Area]]="yukon",Table2[[#This Row],[Income]],0)</f>
        <v>0</v>
      </c>
    </row>
    <row r="310" spans="2:58" x14ac:dyDescent="0.3">
      <c r="B310">
        <f t="shared" ca="1" si="80"/>
        <v>2</v>
      </c>
      <c r="C310" t="str">
        <f t="shared" ca="1" si="81"/>
        <v>women</v>
      </c>
      <c r="D310">
        <f t="shared" ca="1" si="82"/>
        <v>41</v>
      </c>
      <c r="E310">
        <f t="shared" ca="1" si="83"/>
        <v>4</v>
      </c>
      <c r="F310" t="str">
        <f ca="1">VLOOKUP(E310,$AB$5:$AC$10,2)</f>
        <v>IT</v>
      </c>
      <c r="G310">
        <f t="shared" ca="1" si="84"/>
        <v>2</v>
      </c>
      <c r="H310" t="str">
        <f ca="1">VLOOKUP(G310,$AD$5:$AE$9,2)</f>
        <v>college</v>
      </c>
      <c r="I310">
        <f t="shared" ca="1" si="85"/>
        <v>2</v>
      </c>
      <c r="J310">
        <f t="shared" ca="1" si="79"/>
        <v>2</v>
      </c>
      <c r="K310">
        <f t="shared" ca="1" si="86"/>
        <v>57250</v>
      </c>
      <c r="L310">
        <f t="shared" ca="1" si="87"/>
        <v>10</v>
      </c>
      <c r="M310" t="str">
        <f ca="1">VLOOKUP(L310,$AF$5:$AG$17,2)</f>
        <v>Newfounland</v>
      </c>
      <c r="N310">
        <f t="shared" ca="1" si="90"/>
        <v>343500</v>
      </c>
      <c r="O310">
        <f t="shared" ca="1" si="88"/>
        <v>299710.69590339152</v>
      </c>
      <c r="P310">
        <f t="shared" ca="1" si="91"/>
        <v>45702.111452451434</v>
      </c>
      <c r="Q310">
        <f t="shared" ca="1" si="89"/>
        <v>4067</v>
      </c>
      <c r="R310">
        <f t="shared" ca="1" si="92"/>
        <v>48178.567093831414</v>
      </c>
      <c r="S310">
        <f t="shared" ca="1" si="93"/>
        <v>53780.961308475824</v>
      </c>
      <c r="T310">
        <f t="shared" ca="1" si="94"/>
        <v>696991.65721186739</v>
      </c>
      <c r="U310">
        <f t="shared" ca="1" si="95"/>
        <v>351956.26299722295</v>
      </c>
      <c r="V310">
        <f t="shared" ca="1" si="96"/>
        <v>345035.39421464445</v>
      </c>
      <c r="X310" s="7">
        <f ca="1">IF(Table2[[#This Row],[Gender]]="men",1,0)</f>
        <v>0</v>
      </c>
      <c r="Y310" s="1">
        <f ca="1">IF(Table2[[#This Row],[Gender]]="women",1,0)</f>
        <v>1</v>
      </c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>
        <f ca="1">IF(Table2[[#This Row],[Field of work]]="teaching",1,0)</f>
        <v>0</v>
      </c>
      <c r="AK310" s="1">
        <f ca="1">IF(Table2[[#This Row],[Field of work]]="health",1,0)</f>
        <v>0</v>
      </c>
      <c r="AL310" s="1">
        <f ca="1">IF(Table2[[#This Row],[Field of work]]="construction",1,0)</f>
        <v>0</v>
      </c>
      <c r="AM310" s="1">
        <f ca="1">IF(Table2[[#This Row],[Field of work]]="general work",1,0)</f>
        <v>0</v>
      </c>
      <c r="AN310" s="1">
        <f ca="1">IF(Table2[[#This Row],[Field of work]]="agriculture",1,0)</f>
        <v>0</v>
      </c>
      <c r="AO310" s="1">
        <f ca="1">IF(Table2[[#This Row],[Field of work]]="IT",1,0)</f>
        <v>1</v>
      </c>
      <c r="AP310" s="1"/>
      <c r="AQ310" s="1"/>
      <c r="AR310" s="1"/>
      <c r="AS310" s="1"/>
      <c r="AT310" s="1"/>
      <c r="AU310" s="1"/>
      <c r="AV310" s="1"/>
      <c r="AW310" s="1">
        <f ca="1">Table2[[#This Row],[Cars value]]/Table2[[#This Row],[Cars]]</f>
        <v>22851.055726225717</v>
      </c>
      <c r="AX310" s="1"/>
      <c r="AY310" s="1">
        <f ca="1">IF(Table2[[#This Row],[Value of debts of a person]]&gt;$AZ$4,1,0)</f>
        <v>1</v>
      </c>
      <c r="AZ310" s="1"/>
      <c r="BA310" s="1"/>
      <c r="BB310" s="9">
        <f ca="1">O310/Table2[[#This Row],[Value of house]]</f>
        <v>0.87252022097057214</v>
      </c>
      <c r="BC310" s="1">
        <f ca="1">IF(BB310&lt;$BD$4,1,0)</f>
        <v>0</v>
      </c>
      <c r="BD310" s="1"/>
      <c r="BE310" s="10"/>
      <c r="BF310">
        <f ca="1">IF(Table2[[#This Row],[Area]]="yukon",Table2[[#This Row],[Income]],0)</f>
        <v>0</v>
      </c>
    </row>
    <row r="311" spans="2:58" x14ac:dyDescent="0.3">
      <c r="B311">
        <f t="shared" ca="1" si="80"/>
        <v>1</v>
      </c>
      <c r="C311" t="str">
        <f t="shared" ca="1" si="81"/>
        <v>men</v>
      </c>
      <c r="D311">
        <f t="shared" ca="1" si="82"/>
        <v>38</v>
      </c>
      <c r="E311">
        <f t="shared" ca="1" si="83"/>
        <v>3</v>
      </c>
      <c r="F311" t="str">
        <f ca="1">VLOOKUP(E311,$AB$5:$AC$10,2)</f>
        <v>teaching</v>
      </c>
      <c r="G311">
        <f t="shared" ca="1" si="84"/>
        <v>2</v>
      </c>
      <c r="H311" t="str">
        <f ca="1">VLOOKUP(G311,$AD$5:$AE$9,2)</f>
        <v>college</v>
      </c>
      <c r="I311">
        <f t="shared" ca="1" si="85"/>
        <v>0</v>
      </c>
      <c r="J311">
        <f t="shared" ca="1" si="79"/>
        <v>2</v>
      </c>
      <c r="K311">
        <f t="shared" ca="1" si="86"/>
        <v>71713</v>
      </c>
      <c r="L311">
        <f t="shared" ca="1" si="87"/>
        <v>7</v>
      </c>
      <c r="M311" t="str">
        <f ca="1">VLOOKUP(L311,$AF$5:$AG$17,2)</f>
        <v>Manitoba</v>
      </c>
      <c r="N311">
        <f t="shared" ca="1" si="90"/>
        <v>143426</v>
      </c>
      <c r="O311">
        <f t="shared" ca="1" si="88"/>
        <v>133555.12286555668</v>
      </c>
      <c r="P311">
        <f t="shared" ca="1" si="91"/>
        <v>27926.451840913636</v>
      </c>
      <c r="Q311">
        <f t="shared" ca="1" si="89"/>
        <v>6887</v>
      </c>
      <c r="R311">
        <f t="shared" ca="1" si="92"/>
        <v>36843.93988036822</v>
      </c>
      <c r="S311">
        <f t="shared" ca="1" si="93"/>
        <v>31073.743248660041</v>
      </c>
      <c r="T311">
        <f t="shared" ca="1" si="94"/>
        <v>308054.86611421674</v>
      </c>
      <c r="U311">
        <f t="shared" ca="1" si="95"/>
        <v>177286.06274592489</v>
      </c>
      <c r="V311">
        <f t="shared" ca="1" si="96"/>
        <v>130768.80336829185</v>
      </c>
      <c r="X311" s="7">
        <f ca="1">IF(Table2[[#This Row],[Gender]]="men",1,0)</f>
        <v>1</v>
      </c>
      <c r="Y311" s="1">
        <f ca="1">IF(Table2[[#This Row],[Gender]]="women",1,0)</f>
        <v>0</v>
      </c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>
        <f ca="1">IF(Table2[[#This Row],[Field of work]]="teaching",1,0)</f>
        <v>1</v>
      </c>
      <c r="AK311" s="1">
        <f ca="1">IF(Table2[[#This Row],[Field of work]]="health",1,0)</f>
        <v>0</v>
      </c>
      <c r="AL311" s="1">
        <f ca="1">IF(Table2[[#This Row],[Field of work]]="construction",1,0)</f>
        <v>0</v>
      </c>
      <c r="AM311" s="1">
        <f ca="1">IF(Table2[[#This Row],[Field of work]]="general work",1,0)</f>
        <v>0</v>
      </c>
      <c r="AN311" s="1">
        <f ca="1">IF(Table2[[#This Row],[Field of work]]="agriculture",1,0)</f>
        <v>0</v>
      </c>
      <c r="AO311" s="1">
        <f ca="1">IF(Table2[[#This Row],[Field of work]]="IT",1,0)</f>
        <v>0</v>
      </c>
      <c r="AP311" s="1"/>
      <c r="AQ311" s="1"/>
      <c r="AR311" s="1"/>
      <c r="AS311" s="1"/>
      <c r="AT311" s="1"/>
      <c r="AU311" s="1"/>
      <c r="AV311" s="1"/>
      <c r="AW311" s="1">
        <f ca="1">Table2[[#This Row],[Cars value]]/Table2[[#This Row],[Cars]]</f>
        <v>13963.225920456818</v>
      </c>
      <c r="AX311" s="1"/>
      <c r="AY311" s="1">
        <f ca="1">IF(Table2[[#This Row],[Value of debts of a person]]&gt;$AZ$4,1,0)</f>
        <v>1</v>
      </c>
      <c r="AZ311" s="1"/>
      <c r="BA311" s="1"/>
      <c r="BB311" s="9">
        <f ca="1">O311/Table2[[#This Row],[Value of house]]</f>
        <v>0.93117790962277891</v>
      </c>
      <c r="BC311" s="1">
        <f ca="1">IF(BB311&lt;$BD$4,1,0)</f>
        <v>0</v>
      </c>
      <c r="BD311" s="1"/>
      <c r="BE311" s="10"/>
      <c r="BF311">
        <f ca="1">IF(Table2[[#This Row],[Area]]="yukon",Table2[[#This Row],[Income]],0)</f>
        <v>0</v>
      </c>
    </row>
    <row r="312" spans="2:58" x14ac:dyDescent="0.3">
      <c r="B312">
        <f t="shared" ca="1" si="80"/>
        <v>2</v>
      </c>
      <c r="C312" t="str">
        <f t="shared" ca="1" si="81"/>
        <v>women</v>
      </c>
      <c r="D312">
        <f t="shared" ca="1" si="82"/>
        <v>30</v>
      </c>
      <c r="E312">
        <f t="shared" ca="1" si="83"/>
        <v>6</v>
      </c>
      <c r="F312" t="str">
        <f ca="1">VLOOKUP(E312,$AB$5:$AC$10,2)</f>
        <v>agriculture</v>
      </c>
      <c r="G312">
        <f t="shared" ca="1" si="84"/>
        <v>5</v>
      </c>
      <c r="H312" t="str">
        <f ca="1">VLOOKUP(G312,$AD$5:$AE$9,2)</f>
        <v>other</v>
      </c>
      <c r="I312">
        <f t="shared" ca="1" si="85"/>
        <v>1</v>
      </c>
      <c r="J312">
        <f t="shared" ca="1" si="79"/>
        <v>2</v>
      </c>
      <c r="K312">
        <f t="shared" ca="1" si="86"/>
        <v>45078</v>
      </c>
      <c r="L312">
        <f t="shared" ca="1" si="87"/>
        <v>10</v>
      </c>
      <c r="M312" t="str">
        <f ca="1">VLOOKUP(L312,$AF$5:$AG$17,2)</f>
        <v>Newfounland</v>
      </c>
      <c r="N312">
        <f t="shared" ca="1" si="90"/>
        <v>180312</v>
      </c>
      <c r="O312">
        <f t="shared" ca="1" si="88"/>
        <v>6956.3065091037925</v>
      </c>
      <c r="P312">
        <f t="shared" ca="1" si="91"/>
        <v>28609.193783686755</v>
      </c>
      <c r="Q312">
        <f t="shared" ca="1" si="89"/>
        <v>487</v>
      </c>
      <c r="R312">
        <f t="shared" ca="1" si="92"/>
        <v>14430.894811706114</v>
      </c>
      <c r="S312">
        <f t="shared" ca="1" si="93"/>
        <v>43262.083663636702</v>
      </c>
      <c r="T312">
        <f t="shared" ca="1" si="94"/>
        <v>230530.3901727405</v>
      </c>
      <c r="U312">
        <f t="shared" ca="1" si="95"/>
        <v>21874.201320809905</v>
      </c>
      <c r="V312">
        <f t="shared" ca="1" si="96"/>
        <v>208656.18885193061</v>
      </c>
      <c r="X312" s="7">
        <f ca="1">IF(Table2[[#This Row],[Gender]]="men",1,0)</f>
        <v>0</v>
      </c>
      <c r="Y312" s="1">
        <f ca="1">IF(Table2[[#This Row],[Gender]]="women",1,0)</f>
        <v>1</v>
      </c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>
        <f ca="1">IF(Table2[[#This Row],[Field of work]]="teaching",1,0)</f>
        <v>0</v>
      </c>
      <c r="AK312" s="1">
        <f ca="1">IF(Table2[[#This Row],[Field of work]]="health",1,0)</f>
        <v>0</v>
      </c>
      <c r="AL312" s="1">
        <f ca="1">IF(Table2[[#This Row],[Field of work]]="construction",1,0)</f>
        <v>0</v>
      </c>
      <c r="AM312" s="1">
        <f ca="1">IF(Table2[[#This Row],[Field of work]]="general work",1,0)</f>
        <v>0</v>
      </c>
      <c r="AN312" s="1">
        <f ca="1">IF(Table2[[#This Row],[Field of work]]="agriculture",1,0)</f>
        <v>1</v>
      </c>
      <c r="AO312" s="1">
        <f ca="1">IF(Table2[[#This Row],[Field of work]]="IT",1,0)</f>
        <v>0</v>
      </c>
      <c r="AP312" s="1"/>
      <c r="AQ312" s="1"/>
      <c r="AR312" s="1"/>
      <c r="AS312" s="1"/>
      <c r="AT312" s="1"/>
      <c r="AU312" s="1"/>
      <c r="AV312" s="1"/>
      <c r="AW312" s="1">
        <f ca="1">Table2[[#This Row],[Cars value]]/Table2[[#This Row],[Cars]]</f>
        <v>14304.596891843377</v>
      </c>
      <c r="AX312" s="1"/>
      <c r="AY312" s="1">
        <f ca="1">IF(Table2[[#This Row],[Value of debts of a person]]&gt;$AZ$4,1,0)</f>
        <v>0</v>
      </c>
      <c r="AZ312" s="1"/>
      <c r="BA312" s="1"/>
      <c r="BB312" s="9">
        <f ca="1">O312/Table2[[#This Row],[Value of house]]</f>
        <v>3.8579276526819029E-2</v>
      </c>
      <c r="BC312" s="1">
        <f ca="1">IF(BB312&lt;$BD$4,1,0)</f>
        <v>1</v>
      </c>
      <c r="BD312" s="1"/>
      <c r="BE312" s="10"/>
      <c r="BF312">
        <f ca="1">IF(Table2[[#This Row],[Area]]="yukon",Table2[[#This Row],[Income]],0)</f>
        <v>0</v>
      </c>
    </row>
    <row r="313" spans="2:58" x14ac:dyDescent="0.3">
      <c r="B313">
        <f t="shared" ca="1" si="80"/>
        <v>2</v>
      </c>
      <c r="C313" t="str">
        <f t="shared" ca="1" si="81"/>
        <v>women</v>
      </c>
      <c r="D313">
        <f t="shared" ca="1" si="82"/>
        <v>30</v>
      </c>
      <c r="E313">
        <f t="shared" ca="1" si="83"/>
        <v>3</v>
      </c>
      <c r="F313" t="str">
        <f ca="1">VLOOKUP(E313,$AB$5:$AC$10,2)</f>
        <v>teaching</v>
      </c>
      <c r="G313">
        <f t="shared" ca="1" si="84"/>
        <v>5</v>
      </c>
      <c r="H313" t="str">
        <f ca="1">VLOOKUP(G313,$AD$5:$AE$9,2)</f>
        <v>other</v>
      </c>
      <c r="I313">
        <f t="shared" ca="1" si="85"/>
        <v>2</v>
      </c>
      <c r="J313">
        <f t="shared" ca="1" si="79"/>
        <v>1</v>
      </c>
      <c r="K313">
        <f t="shared" ca="1" si="86"/>
        <v>31162</v>
      </c>
      <c r="L313">
        <f t="shared" ca="1" si="87"/>
        <v>8</v>
      </c>
      <c r="M313" t="str">
        <f ca="1">VLOOKUP(L313,$AF$5:$AG$17,2)</f>
        <v>Ontario</v>
      </c>
      <c r="N313">
        <f t="shared" ca="1" si="90"/>
        <v>186972</v>
      </c>
      <c r="O313">
        <f t="shared" ca="1" si="88"/>
        <v>71029.28310328073</v>
      </c>
      <c r="P313">
        <f t="shared" ca="1" si="91"/>
        <v>18667.638521660541</v>
      </c>
      <c r="Q313">
        <f t="shared" ca="1" si="89"/>
        <v>3450</v>
      </c>
      <c r="R313">
        <f t="shared" ca="1" si="92"/>
        <v>29449.376176907343</v>
      </c>
      <c r="S313">
        <f t="shared" ca="1" si="93"/>
        <v>1081.0935796545839</v>
      </c>
      <c r="T313">
        <f t="shared" ca="1" si="94"/>
        <v>259082.37668293531</v>
      </c>
      <c r="U313">
        <f t="shared" ca="1" si="95"/>
        <v>103928.65928018808</v>
      </c>
      <c r="V313">
        <f t="shared" ca="1" si="96"/>
        <v>155153.71740274725</v>
      </c>
      <c r="X313" s="7">
        <f ca="1">IF(Table2[[#This Row],[Gender]]="men",1,0)</f>
        <v>0</v>
      </c>
      <c r="Y313" s="1">
        <f ca="1">IF(Table2[[#This Row],[Gender]]="women",1,0)</f>
        <v>1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>
        <f ca="1">IF(Table2[[#This Row],[Field of work]]="teaching",1,0)</f>
        <v>1</v>
      </c>
      <c r="AK313" s="1">
        <f ca="1">IF(Table2[[#This Row],[Field of work]]="health",1,0)</f>
        <v>0</v>
      </c>
      <c r="AL313" s="1">
        <f ca="1">IF(Table2[[#This Row],[Field of work]]="construction",1,0)</f>
        <v>0</v>
      </c>
      <c r="AM313" s="1">
        <f ca="1">IF(Table2[[#This Row],[Field of work]]="general work",1,0)</f>
        <v>0</v>
      </c>
      <c r="AN313" s="1">
        <f ca="1">IF(Table2[[#This Row],[Field of work]]="agriculture",1,0)</f>
        <v>0</v>
      </c>
      <c r="AO313" s="1">
        <f ca="1">IF(Table2[[#This Row],[Field of work]]="IT",1,0)</f>
        <v>0</v>
      </c>
      <c r="AP313" s="1"/>
      <c r="AQ313" s="1"/>
      <c r="AR313" s="1"/>
      <c r="AS313" s="1"/>
      <c r="AT313" s="1"/>
      <c r="AU313" s="1"/>
      <c r="AV313" s="1"/>
      <c r="AW313" s="1">
        <f ca="1">Table2[[#This Row],[Cars value]]/Table2[[#This Row],[Cars]]</f>
        <v>18667.638521660541</v>
      </c>
      <c r="AX313" s="1"/>
      <c r="AY313" s="1">
        <f ca="1">IF(Table2[[#This Row],[Value of debts of a person]]&gt;$AZ$4,1,0)</f>
        <v>1</v>
      </c>
      <c r="AZ313" s="1"/>
      <c r="BA313" s="1"/>
      <c r="BB313" s="9">
        <f ca="1">O313/Table2[[#This Row],[Value of house]]</f>
        <v>0.37989262083777642</v>
      </c>
      <c r="BC313" s="1">
        <f ca="1">IF(BB313&lt;$BD$4,1,0)</f>
        <v>0</v>
      </c>
      <c r="BD313" s="1"/>
      <c r="BE313" s="10"/>
      <c r="BF313">
        <f ca="1">IF(Table2[[#This Row],[Area]]="yukon",Table2[[#This Row],[Income]],0)</f>
        <v>0</v>
      </c>
    </row>
    <row r="314" spans="2:58" x14ac:dyDescent="0.3">
      <c r="B314">
        <f t="shared" ca="1" si="80"/>
        <v>2</v>
      </c>
      <c r="C314" t="str">
        <f t="shared" ca="1" si="81"/>
        <v>women</v>
      </c>
      <c r="D314">
        <f t="shared" ca="1" si="82"/>
        <v>30</v>
      </c>
      <c r="E314">
        <f t="shared" ca="1" si="83"/>
        <v>6</v>
      </c>
      <c r="F314" t="str">
        <f ca="1">VLOOKUP(E314,$AB$5:$AC$10,2)</f>
        <v>agriculture</v>
      </c>
      <c r="G314">
        <f t="shared" ca="1" si="84"/>
        <v>5</v>
      </c>
      <c r="H314" t="str">
        <f ca="1">VLOOKUP(G314,$AD$5:$AE$9,2)</f>
        <v>other</v>
      </c>
      <c r="I314">
        <f t="shared" ca="1" si="85"/>
        <v>2</v>
      </c>
      <c r="J314">
        <f t="shared" ca="1" si="79"/>
        <v>1</v>
      </c>
      <c r="K314">
        <f t="shared" ca="1" si="86"/>
        <v>43333</v>
      </c>
      <c r="L314">
        <f t="shared" ca="1" si="87"/>
        <v>10</v>
      </c>
      <c r="M314" t="str">
        <f ca="1">VLOOKUP(L314,$AF$5:$AG$17,2)</f>
        <v>Newfounland</v>
      </c>
      <c r="N314">
        <f t="shared" ca="1" si="90"/>
        <v>43333</v>
      </c>
      <c r="O314">
        <f t="shared" ca="1" si="88"/>
        <v>11860.346869497107</v>
      </c>
      <c r="P314">
        <f t="shared" ca="1" si="91"/>
        <v>6473.9397724826849</v>
      </c>
      <c r="Q314">
        <f t="shared" ca="1" si="89"/>
        <v>2495</v>
      </c>
      <c r="R314">
        <f t="shared" ca="1" si="92"/>
        <v>23801.149172075013</v>
      </c>
      <c r="S314">
        <f t="shared" ca="1" si="93"/>
        <v>41493.043111776409</v>
      </c>
      <c r="T314">
        <f t="shared" ca="1" si="94"/>
        <v>96686.389981273518</v>
      </c>
      <c r="U314">
        <f t="shared" ca="1" si="95"/>
        <v>38156.496041572122</v>
      </c>
      <c r="V314">
        <f t="shared" ca="1" si="96"/>
        <v>58529.893939701396</v>
      </c>
      <c r="X314" s="7">
        <f ca="1">IF(Table2[[#This Row],[Gender]]="men",1,0)</f>
        <v>0</v>
      </c>
      <c r="Y314" s="1">
        <f ca="1">IF(Table2[[#This Row],[Gender]]="women",1,0)</f>
        <v>1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>
        <f ca="1">IF(Table2[[#This Row],[Field of work]]="teaching",1,0)</f>
        <v>0</v>
      </c>
      <c r="AK314" s="1">
        <f ca="1">IF(Table2[[#This Row],[Field of work]]="health",1,0)</f>
        <v>0</v>
      </c>
      <c r="AL314" s="1">
        <f ca="1">IF(Table2[[#This Row],[Field of work]]="construction",1,0)</f>
        <v>0</v>
      </c>
      <c r="AM314" s="1">
        <f ca="1">IF(Table2[[#This Row],[Field of work]]="general work",1,0)</f>
        <v>0</v>
      </c>
      <c r="AN314" s="1">
        <f ca="1">IF(Table2[[#This Row],[Field of work]]="agriculture",1,0)</f>
        <v>1</v>
      </c>
      <c r="AO314" s="1">
        <f ca="1">IF(Table2[[#This Row],[Field of work]]="IT",1,0)</f>
        <v>0</v>
      </c>
      <c r="AP314" s="1"/>
      <c r="AQ314" s="1"/>
      <c r="AR314" s="1"/>
      <c r="AS314" s="1"/>
      <c r="AT314" s="1"/>
      <c r="AU314" s="1"/>
      <c r="AV314" s="1"/>
      <c r="AW314" s="1">
        <f ca="1">Table2[[#This Row],[Cars value]]/Table2[[#This Row],[Cars]]</f>
        <v>6473.9397724826849</v>
      </c>
      <c r="AX314" s="1"/>
      <c r="AY314" s="1">
        <f ca="1">IF(Table2[[#This Row],[Value of debts of a person]]&gt;$AZ$4,1,0)</f>
        <v>0</v>
      </c>
      <c r="AZ314" s="1"/>
      <c r="BA314" s="1"/>
      <c r="BB314" s="9">
        <f ca="1">O314/Table2[[#This Row],[Value of house]]</f>
        <v>0.27370241777622384</v>
      </c>
      <c r="BC314" s="1">
        <f ca="1">IF(BB314&lt;$BD$4,1,0)</f>
        <v>1</v>
      </c>
      <c r="BD314" s="1"/>
      <c r="BE314" s="10"/>
      <c r="BF314">
        <f ca="1">IF(Table2[[#This Row],[Area]]="yukon",Table2[[#This Row],[Income]],0)</f>
        <v>0</v>
      </c>
    </row>
    <row r="315" spans="2:58" x14ac:dyDescent="0.3">
      <c r="B315">
        <f t="shared" ca="1" si="80"/>
        <v>2</v>
      </c>
      <c r="C315" t="str">
        <f t="shared" ca="1" si="81"/>
        <v>women</v>
      </c>
      <c r="D315">
        <f t="shared" ca="1" si="82"/>
        <v>35</v>
      </c>
      <c r="E315">
        <f t="shared" ca="1" si="83"/>
        <v>4</v>
      </c>
      <c r="F315" t="str">
        <f ca="1">VLOOKUP(E315,$AB$5:$AC$10,2)</f>
        <v>IT</v>
      </c>
      <c r="G315">
        <f t="shared" ca="1" si="84"/>
        <v>5</v>
      </c>
      <c r="H315" t="str">
        <f ca="1">VLOOKUP(G315,$AD$5:$AE$9,2)</f>
        <v>other</v>
      </c>
      <c r="I315">
        <f t="shared" ca="1" si="85"/>
        <v>2</v>
      </c>
      <c r="J315">
        <f t="shared" ca="1" si="79"/>
        <v>1</v>
      </c>
      <c r="K315">
        <f t="shared" ca="1" si="86"/>
        <v>54367</v>
      </c>
      <c r="L315">
        <f t="shared" ca="1" si="87"/>
        <v>5</v>
      </c>
      <c r="M315" t="str">
        <f ca="1">VLOOKUP(L315,$AF$5:$AG$17,2)</f>
        <v>Nunavut</v>
      </c>
      <c r="N315">
        <f t="shared" ca="1" si="90"/>
        <v>54367</v>
      </c>
      <c r="O315">
        <f t="shared" ca="1" si="88"/>
        <v>33185.151560679507</v>
      </c>
      <c r="P315">
        <f t="shared" ca="1" si="91"/>
        <v>25675.451587418785</v>
      </c>
      <c r="Q315">
        <f t="shared" ca="1" si="89"/>
        <v>14021</v>
      </c>
      <c r="R315">
        <f t="shared" ca="1" si="92"/>
        <v>39501.740184243499</v>
      </c>
      <c r="S315">
        <f t="shared" ca="1" si="93"/>
        <v>18474.338607788079</v>
      </c>
      <c r="T315">
        <f t="shared" ca="1" si="94"/>
        <v>106026.4901684676</v>
      </c>
      <c r="U315">
        <f t="shared" ca="1" si="95"/>
        <v>86707.891744923007</v>
      </c>
      <c r="V315">
        <f t="shared" ca="1" si="96"/>
        <v>19318.598423544594</v>
      </c>
      <c r="X315" s="7">
        <f ca="1">IF(Table2[[#This Row],[Gender]]="men",1,0)</f>
        <v>0</v>
      </c>
      <c r="Y315" s="1">
        <f ca="1">IF(Table2[[#This Row],[Gender]]="women",1,0)</f>
        <v>1</v>
      </c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>
        <f ca="1">IF(Table2[[#This Row],[Field of work]]="teaching",1,0)</f>
        <v>0</v>
      </c>
      <c r="AK315" s="1">
        <f ca="1">IF(Table2[[#This Row],[Field of work]]="health",1,0)</f>
        <v>0</v>
      </c>
      <c r="AL315" s="1">
        <f ca="1">IF(Table2[[#This Row],[Field of work]]="construction",1,0)</f>
        <v>0</v>
      </c>
      <c r="AM315" s="1">
        <f ca="1">IF(Table2[[#This Row],[Field of work]]="general work",1,0)</f>
        <v>0</v>
      </c>
      <c r="AN315" s="1">
        <f ca="1">IF(Table2[[#This Row],[Field of work]]="agriculture",1,0)</f>
        <v>0</v>
      </c>
      <c r="AO315" s="1">
        <f ca="1">IF(Table2[[#This Row],[Field of work]]="IT",1,0)</f>
        <v>1</v>
      </c>
      <c r="AP315" s="1"/>
      <c r="AQ315" s="1"/>
      <c r="AR315" s="1"/>
      <c r="AS315" s="1"/>
      <c r="AT315" s="1"/>
      <c r="AU315" s="1"/>
      <c r="AV315" s="1"/>
      <c r="AW315" s="1">
        <f ca="1">Table2[[#This Row],[Cars value]]/Table2[[#This Row],[Cars]]</f>
        <v>25675.451587418785</v>
      </c>
      <c r="AX315" s="1"/>
      <c r="AY315" s="1">
        <f ca="1">IF(Table2[[#This Row],[Value of debts of a person]]&gt;$AZ$4,1,0)</f>
        <v>0</v>
      </c>
      <c r="AZ315" s="1"/>
      <c r="BA315" s="1"/>
      <c r="BB315" s="9">
        <f ca="1">O315/Table2[[#This Row],[Value of house]]</f>
        <v>0.61039144261554812</v>
      </c>
      <c r="BC315" s="1">
        <f ca="1">IF(BB315&lt;$BD$4,1,0)</f>
        <v>0</v>
      </c>
      <c r="BD315" s="1"/>
      <c r="BE315" s="10"/>
      <c r="BF315">
        <f ca="1">IF(Table2[[#This Row],[Area]]="yukon",Table2[[#This Row],[Income]],0)</f>
        <v>0</v>
      </c>
    </row>
    <row r="316" spans="2:58" x14ac:dyDescent="0.3">
      <c r="B316">
        <f t="shared" ca="1" si="80"/>
        <v>2</v>
      </c>
      <c r="C316" t="str">
        <f t="shared" ca="1" si="81"/>
        <v>women</v>
      </c>
      <c r="D316">
        <f t="shared" ca="1" si="82"/>
        <v>31</v>
      </c>
      <c r="E316">
        <f t="shared" ca="1" si="83"/>
        <v>2</v>
      </c>
      <c r="F316" t="str">
        <f ca="1">VLOOKUP(E316,$AB$5:$AC$10,2)</f>
        <v>construction</v>
      </c>
      <c r="G316">
        <f t="shared" ca="1" si="84"/>
        <v>2</v>
      </c>
      <c r="H316" t="str">
        <f ca="1">VLOOKUP(G316,$AD$5:$AE$9,2)</f>
        <v>college</v>
      </c>
      <c r="I316">
        <f t="shared" ca="1" si="85"/>
        <v>4</v>
      </c>
      <c r="J316">
        <f t="shared" ca="1" si="79"/>
        <v>2</v>
      </c>
      <c r="K316">
        <f t="shared" ca="1" si="86"/>
        <v>56107</v>
      </c>
      <c r="L316">
        <f t="shared" ca="1" si="87"/>
        <v>1</v>
      </c>
      <c r="M316" t="str">
        <f ca="1">VLOOKUP(L316,$AF$5:$AG$17,2)</f>
        <v>yukon</v>
      </c>
      <c r="N316">
        <f t="shared" ca="1" si="90"/>
        <v>112214</v>
      </c>
      <c r="O316">
        <f t="shared" ca="1" si="88"/>
        <v>7313.6536651656534</v>
      </c>
      <c r="P316">
        <f t="shared" ca="1" si="91"/>
        <v>82940.359866085564</v>
      </c>
      <c r="Q316">
        <f t="shared" ca="1" si="89"/>
        <v>23770</v>
      </c>
      <c r="R316">
        <f t="shared" ca="1" si="92"/>
        <v>10914.508009425361</v>
      </c>
      <c r="S316">
        <f t="shared" ca="1" si="93"/>
        <v>42929.205608531556</v>
      </c>
      <c r="T316">
        <f t="shared" ca="1" si="94"/>
        <v>162456.85927369719</v>
      </c>
      <c r="U316">
        <f t="shared" ca="1" si="95"/>
        <v>41998.161674591014</v>
      </c>
      <c r="V316">
        <f t="shared" ca="1" si="96"/>
        <v>120458.69759910618</v>
      </c>
      <c r="X316" s="7">
        <f ca="1">IF(Table2[[#This Row],[Gender]]="men",1,0)</f>
        <v>0</v>
      </c>
      <c r="Y316" s="1">
        <f ca="1">IF(Table2[[#This Row],[Gender]]="women",1,0)</f>
        <v>1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>
        <f ca="1">IF(Table2[[#This Row],[Field of work]]="teaching",1,0)</f>
        <v>0</v>
      </c>
      <c r="AK316" s="1">
        <f ca="1">IF(Table2[[#This Row],[Field of work]]="health",1,0)</f>
        <v>0</v>
      </c>
      <c r="AL316" s="1">
        <f ca="1">IF(Table2[[#This Row],[Field of work]]="construction",1,0)</f>
        <v>1</v>
      </c>
      <c r="AM316" s="1">
        <f ca="1">IF(Table2[[#This Row],[Field of work]]="general work",1,0)</f>
        <v>0</v>
      </c>
      <c r="AN316" s="1">
        <f ca="1">IF(Table2[[#This Row],[Field of work]]="agriculture",1,0)</f>
        <v>0</v>
      </c>
      <c r="AO316" s="1">
        <f ca="1">IF(Table2[[#This Row],[Field of work]]="IT",1,0)</f>
        <v>0</v>
      </c>
      <c r="AP316" s="1"/>
      <c r="AQ316" s="1"/>
      <c r="AR316" s="1"/>
      <c r="AS316" s="1"/>
      <c r="AT316" s="1"/>
      <c r="AU316" s="1"/>
      <c r="AV316" s="1"/>
      <c r="AW316" s="1">
        <f ca="1">Table2[[#This Row],[Cars value]]/Table2[[#This Row],[Cars]]</f>
        <v>41470.179933042782</v>
      </c>
      <c r="AX316" s="1"/>
      <c r="AY316" s="1">
        <f ca="1">IF(Table2[[#This Row],[Value of debts of a person]]&gt;$AZ$4,1,0)</f>
        <v>0</v>
      </c>
      <c r="AZ316" s="1"/>
      <c r="BA316" s="1"/>
      <c r="BB316" s="9">
        <f ca="1">O316/Table2[[#This Row],[Value of house]]</f>
        <v>6.5175946541123686E-2</v>
      </c>
      <c r="BC316" s="1">
        <f ca="1">IF(BB316&lt;$BD$4,1,0)</f>
        <v>1</v>
      </c>
      <c r="BD316" s="1"/>
      <c r="BE316" s="10"/>
      <c r="BF316">
        <f ca="1">IF(Table2[[#This Row],[Area]]="yukon",Table2[[#This Row],[Income]],0)</f>
        <v>56107</v>
      </c>
    </row>
    <row r="317" spans="2:58" x14ac:dyDescent="0.3">
      <c r="B317">
        <f t="shared" ca="1" si="80"/>
        <v>2</v>
      </c>
      <c r="C317" t="str">
        <f t="shared" ca="1" si="81"/>
        <v>women</v>
      </c>
      <c r="D317">
        <f t="shared" ca="1" si="82"/>
        <v>43</v>
      </c>
      <c r="E317">
        <f t="shared" ca="1" si="83"/>
        <v>4</v>
      </c>
      <c r="F317" t="str">
        <f ca="1">VLOOKUP(E317,$AB$5:$AC$10,2)</f>
        <v>IT</v>
      </c>
      <c r="G317">
        <f t="shared" ca="1" si="84"/>
        <v>1</v>
      </c>
      <c r="H317" t="str">
        <f ca="1">VLOOKUP(G317,$AD$5:$AE$9,2)</f>
        <v>High School</v>
      </c>
      <c r="I317">
        <f t="shared" ca="1" si="85"/>
        <v>3</v>
      </c>
      <c r="J317">
        <f t="shared" ca="1" si="79"/>
        <v>1</v>
      </c>
      <c r="K317">
        <f t="shared" ca="1" si="86"/>
        <v>85667</v>
      </c>
      <c r="L317">
        <f t="shared" ca="1" si="87"/>
        <v>8</v>
      </c>
      <c r="M317" t="str">
        <f ca="1">VLOOKUP(L317,$AF$5:$AG$17,2)</f>
        <v>Ontario</v>
      </c>
      <c r="N317">
        <f t="shared" ca="1" si="90"/>
        <v>85667</v>
      </c>
      <c r="O317">
        <f t="shared" ca="1" si="88"/>
        <v>11476.194258795564</v>
      </c>
      <c r="P317">
        <f t="shared" ca="1" si="91"/>
        <v>35052.871846546179</v>
      </c>
      <c r="Q317">
        <f t="shared" ca="1" si="89"/>
        <v>763</v>
      </c>
      <c r="R317">
        <f t="shared" ca="1" si="92"/>
        <v>49214.684015692299</v>
      </c>
      <c r="S317">
        <f t="shared" ca="1" si="93"/>
        <v>54883.874925502707</v>
      </c>
      <c r="T317">
        <f t="shared" ca="1" si="94"/>
        <v>152027.06918429828</v>
      </c>
      <c r="U317">
        <f t="shared" ca="1" si="95"/>
        <v>61453.878274487863</v>
      </c>
      <c r="V317">
        <f t="shared" ca="1" si="96"/>
        <v>90573.190909810422</v>
      </c>
      <c r="X317" s="7">
        <f ca="1">IF(Table2[[#This Row],[Gender]]="men",1,0)</f>
        <v>0</v>
      </c>
      <c r="Y317" s="1">
        <f ca="1">IF(Table2[[#This Row],[Gender]]="women",1,0)</f>
        <v>1</v>
      </c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>
        <f ca="1">IF(Table2[[#This Row],[Field of work]]="teaching",1,0)</f>
        <v>0</v>
      </c>
      <c r="AK317" s="1">
        <f ca="1">IF(Table2[[#This Row],[Field of work]]="health",1,0)</f>
        <v>0</v>
      </c>
      <c r="AL317" s="1">
        <f ca="1">IF(Table2[[#This Row],[Field of work]]="construction",1,0)</f>
        <v>0</v>
      </c>
      <c r="AM317" s="1">
        <f ca="1">IF(Table2[[#This Row],[Field of work]]="general work",1,0)</f>
        <v>0</v>
      </c>
      <c r="AN317" s="1">
        <f ca="1">IF(Table2[[#This Row],[Field of work]]="agriculture",1,0)</f>
        <v>0</v>
      </c>
      <c r="AO317" s="1">
        <f ca="1">IF(Table2[[#This Row],[Field of work]]="IT",1,0)</f>
        <v>1</v>
      </c>
      <c r="AP317" s="1"/>
      <c r="AQ317" s="1"/>
      <c r="AR317" s="1"/>
      <c r="AS317" s="1"/>
      <c r="AT317" s="1"/>
      <c r="AU317" s="1"/>
      <c r="AV317" s="1"/>
      <c r="AW317" s="1">
        <f ca="1">Table2[[#This Row],[Cars value]]/Table2[[#This Row],[Cars]]</f>
        <v>35052.871846546179</v>
      </c>
      <c r="AX317" s="1"/>
      <c r="AY317" s="1">
        <f ca="1">IF(Table2[[#This Row],[Value of debts of a person]]&gt;$AZ$4,1,0)</f>
        <v>0</v>
      </c>
      <c r="AZ317" s="1"/>
      <c r="BA317" s="1"/>
      <c r="BB317" s="9">
        <f ca="1">O317/Table2[[#This Row],[Value of house]]</f>
        <v>0.13396283585039237</v>
      </c>
      <c r="BC317" s="1">
        <f ca="1">IF(BB317&lt;$BD$4,1,0)</f>
        <v>1</v>
      </c>
      <c r="BD317" s="1"/>
      <c r="BE317" s="10"/>
      <c r="BF317">
        <f ca="1">IF(Table2[[#This Row],[Area]]="yukon",Table2[[#This Row],[Income]],0)</f>
        <v>0</v>
      </c>
    </row>
    <row r="318" spans="2:58" x14ac:dyDescent="0.3">
      <c r="B318">
        <f t="shared" ca="1" si="80"/>
        <v>2</v>
      </c>
      <c r="C318" t="str">
        <f t="shared" ca="1" si="81"/>
        <v>women</v>
      </c>
      <c r="D318">
        <f t="shared" ca="1" si="82"/>
        <v>40</v>
      </c>
      <c r="E318">
        <f t="shared" ca="1" si="83"/>
        <v>2</v>
      </c>
      <c r="F318" t="str">
        <f ca="1">VLOOKUP(E318,$AB$5:$AC$10,2)</f>
        <v>construction</v>
      </c>
      <c r="G318">
        <f t="shared" ca="1" si="84"/>
        <v>1</v>
      </c>
      <c r="H318" t="str">
        <f ca="1">VLOOKUP(G318,$AD$5:$AE$9,2)</f>
        <v>High School</v>
      </c>
      <c r="I318">
        <f t="shared" ca="1" si="85"/>
        <v>3</v>
      </c>
      <c r="J318">
        <f t="shared" ca="1" si="79"/>
        <v>2</v>
      </c>
      <c r="K318">
        <f t="shared" ca="1" si="86"/>
        <v>71183</v>
      </c>
      <c r="L318">
        <f t="shared" ca="1" si="87"/>
        <v>7</v>
      </c>
      <c r="M318" t="str">
        <f ca="1">VLOOKUP(L318,$AF$5:$AG$17,2)</f>
        <v>Manitoba</v>
      </c>
      <c r="N318">
        <f t="shared" ca="1" si="90"/>
        <v>213549</v>
      </c>
      <c r="O318">
        <f t="shared" ca="1" si="88"/>
        <v>41260.273005431867</v>
      </c>
      <c r="P318">
        <f t="shared" ca="1" si="91"/>
        <v>95015.640343633801</v>
      </c>
      <c r="Q318">
        <f t="shared" ca="1" si="89"/>
        <v>65464</v>
      </c>
      <c r="R318">
        <f t="shared" ca="1" si="92"/>
        <v>40431.911599299208</v>
      </c>
      <c r="S318">
        <f t="shared" ca="1" si="93"/>
        <v>71298.314362566918</v>
      </c>
      <c r="T318">
        <f t="shared" ca="1" si="94"/>
        <v>326107.58736799879</v>
      </c>
      <c r="U318">
        <f t="shared" ca="1" si="95"/>
        <v>147156.18460473107</v>
      </c>
      <c r="V318">
        <f t="shared" ca="1" si="96"/>
        <v>178951.40276326772</v>
      </c>
      <c r="X318" s="7">
        <f ca="1">IF(Table2[[#This Row],[Gender]]="men",1,0)</f>
        <v>0</v>
      </c>
      <c r="Y318" s="1">
        <f ca="1">IF(Table2[[#This Row],[Gender]]="women",1,0)</f>
        <v>1</v>
      </c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>
        <f ca="1">IF(Table2[[#This Row],[Field of work]]="teaching",1,0)</f>
        <v>0</v>
      </c>
      <c r="AK318" s="1">
        <f ca="1">IF(Table2[[#This Row],[Field of work]]="health",1,0)</f>
        <v>0</v>
      </c>
      <c r="AL318" s="1">
        <f ca="1">IF(Table2[[#This Row],[Field of work]]="construction",1,0)</f>
        <v>1</v>
      </c>
      <c r="AM318" s="1">
        <f ca="1">IF(Table2[[#This Row],[Field of work]]="general work",1,0)</f>
        <v>0</v>
      </c>
      <c r="AN318" s="1">
        <f ca="1">IF(Table2[[#This Row],[Field of work]]="agriculture",1,0)</f>
        <v>0</v>
      </c>
      <c r="AO318" s="1">
        <f ca="1">IF(Table2[[#This Row],[Field of work]]="IT",1,0)</f>
        <v>0</v>
      </c>
      <c r="AP318" s="1"/>
      <c r="AQ318" s="1"/>
      <c r="AR318" s="1"/>
      <c r="AS318" s="1"/>
      <c r="AT318" s="1"/>
      <c r="AU318" s="1"/>
      <c r="AV318" s="1"/>
      <c r="AW318" s="1">
        <f ca="1">Table2[[#This Row],[Cars value]]/Table2[[#This Row],[Cars]]</f>
        <v>47507.8201718169</v>
      </c>
      <c r="AX318" s="1"/>
      <c r="AY318" s="1">
        <f ca="1">IF(Table2[[#This Row],[Value of debts of a person]]&gt;$AZ$4,1,0)</f>
        <v>1</v>
      </c>
      <c r="AZ318" s="1"/>
      <c r="BA318" s="1"/>
      <c r="BB318" s="9">
        <f ca="1">O318/Table2[[#This Row],[Value of house]]</f>
        <v>0.19321220425022767</v>
      </c>
      <c r="BC318" s="1">
        <f ca="1">IF(BB318&lt;$BD$4,1,0)</f>
        <v>1</v>
      </c>
      <c r="BD318" s="1"/>
      <c r="BE318" s="10"/>
      <c r="BF318">
        <f ca="1">IF(Table2[[#This Row],[Area]]="yukon",Table2[[#This Row],[Income]],0)</f>
        <v>0</v>
      </c>
    </row>
    <row r="319" spans="2:58" x14ac:dyDescent="0.3">
      <c r="B319">
        <f t="shared" ca="1" si="80"/>
        <v>1</v>
      </c>
      <c r="C319" t="str">
        <f t="shared" ca="1" si="81"/>
        <v>men</v>
      </c>
      <c r="D319">
        <f t="shared" ca="1" si="82"/>
        <v>44</v>
      </c>
      <c r="E319">
        <f t="shared" ca="1" si="83"/>
        <v>5</v>
      </c>
      <c r="F319" t="str">
        <f ca="1">VLOOKUP(E319,$AB$5:$AC$10,2)</f>
        <v>general work</v>
      </c>
      <c r="G319">
        <f t="shared" ca="1" si="84"/>
        <v>4</v>
      </c>
      <c r="H319" t="str">
        <f ca="1">VLOOKUP(G319,$AD$5:$AE$9,2)</f>
        <v>technical</v>
      </c>
      <c r="I319">
        <f t="shared" ca="1" si="85"/>
        <v>0</v>
      </c>
      <c r="J319">
        <f t="shared" ca="1" si="79"/>
        <v>1</v>
      </c>
      <c r="K319">
        <f t="shared" ca="1" si="86"/>
        <v>61380</v>
      </c>
      <c r="L319">
        <f t="shared" ca="1" si="87"/>
        <v>3</v>
      </c>
      <c r="M319" t="str">
        <f ca="1">VLOOKUP(L319,$AF$5:$AG$17,2)</f>
        <v>Northwest Tef</v>
      </c>
      <c r="N319">
        <f t="shared" ca="1" si="90"/>
        <v>61380</v>
      </c>
      <c r="O319">
        <f t="shared" ca="1" si="88"/>
        <v>29666.610401090082</v>
      </c>
      <c r="P319">
        <f t="shared" ca="1" si="91"/>
        <v>21257.152774058803</v>
      </c>
      <c r="Q319">
        <f t="shared" ca="1" si="89"/>
        <v>9195</v>
      </c>
      <c r="R319">
        <f t="shared" ca="1" si="92"/>
        <v>15643.183587249263</v>
      </c>
      <c r="S319">
        <f t="shared" ca="1" si="93"/>
        <v>5350.2262663922829</v>
      </c>
      <c r="T319">
        <f t="shared" ca="1" si="94"/>
        <v>96396.836667482377</v>
      </c>
      <c r="U319">
        <f t="shared" ca="1" si="95"/>
        <v>54504.793988339341</v>
      </c>
      <c r="V319">
        <f t="shared" ca="1" si="96"/>
        <v>41892.042679143036</v>
      </c>
      <c r="X319" s="7">
        <f ca="1">IF(Table2[[#This Row],[Gender]]="men",1,0)</f>
        <v>1</v>
      </c>
      <c r="Y319" s="1">
        <f ca="1">IF(Table2[[#This Row],[Gender]]="women",1,0)</f>
        <v>0</v>
      </c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>
        <f ca="1">IF(Table2[[#This Row],[Field of work]]="teaching",1,0)</f>
        <v>0</v>
      </c>
      <c r="AK319" s="1">
        <f ca="1">IF(Table2[[#This Row],[Field of work]]="health",1,0)</f>
        <v>0</v>
      </c>
      <c r="AL319" s="1">
        <f ca="1">IF(Table2[[#This Row],[Field of work]]="construction",1,0)</f>
        <v>0</v>
      </c>
      <c r="AM319" s="1">
        <f ca="1">IF(Table2[[#This Row],[Field of work]]="general work",1,0)</f>
        <v>1</v>
      </c>
      <c r="AN319" s="1">
        <f ca="1">IF(Table2[[#This Row],[Field of work]]="agriculture",1,0)</f>
        <v>0</v>
      </c>
      <c r="AO319" s="1">
        <f ca="1">IF(Table2[[#This Row],[Field of work]]="IT",1,0)</f>
        <v>0</v>
      </c>
      <c r="AP319" s="1"/>
      <c r="AQ319" s="1"/>
      <c r="AR319" s="1"/>
      <c r="AS319" s="1"/>
      <c r="AT319" s="1"/>
      <c r="AU319" s="1"/>
      <c r="AV319" s="1"/>
      <c r="AW319" s="1">
        <f ca="1">Table2[[#This Row],[Cars value]]/Table2[[#This Row],[Cars]]</f>
        <v>21257.152774058803</v>
      </c>
      <c r="AX319" s="1"/>
      <c r="AY319" s="1">
        <f ca="1">IF(Table2[[#This Row],[Value of debts of a person]]&gt;$AZ$4,1,0)</f>
        <v>0</v>
      </c>
      <c r="AZ319" s="1"/>
      <c r="BA319" s="1"/>
      <c r="BB319" s="9">
        <f ca="1">O319/Table2[[#This Row],[Value of house]]</f>
        <v>0.48332698600668106</v>
      </c>
      <c r="BC319" s="1">
        <f ca="1">IF(BB319&lt;$BD$4,1,0)</f>
        <v>0</v>
      </c>
      <c r="BD319" s="1"/>
      <c r="BE319" s="10"/>
      <c r="BF319">
        <f ca="1">IF(Table2[[#This Row],[Area]]="yukon",Table2[[#This Row],[Income]],0)</f>
        <v>0</v>
      </c>
    </row>
    <row r="320" spans="2:58" x14ac:dyDescent="0.3">
      <c r="B320">
        <f t="shared" ca="1" si="80"/>
        <v>1</v>
      </c>
      <c r="C320" t="str">
        <f t="shared" ca="1" si="81"/>
        <v>men</v>
      </c>
      <c r="D320">
        <f t="shared" ca="1" si="82"/>
        <v>42</v>
      </c>
      <c r="E320">
        <f t="shared" ca="1" si="83"/>
        <v>2</v>
      </c>
      <c r="F320" t="str">
        <f ca="1">VLOOKUP(E320,$AB$5:$AC$10,2)</f>
        <v>construction</v>
      </c>
      <c r="G320">
        <f t="shared" ca="1" si="84"/>
        <v>6</v>
      </c>
      <c r="H320" t="str">
        <f ca="1">VLOOKUP(G320,$AD$5:$AE$9,2)</f>
        <v>other</v>
      </c>
      <c r="I320">
        <f t="shared" ca="1" si="85"/>
        <v>4</v>
      </c>
      <c r="J320">
        <f t="shared" ca="1" si="79"/>
        <v>2</v>
      </c>
      <c r="K320">
        <f t="shared" ca="1" si="86"/>
        <v>67457</v>
      </c>
      <c r="L320">
        <f t="shared" ca="1" si="87"/>
        <v>4</v>
      </c>
      <c r="M320" t="str">
        <f ca="1">VLOOKUP(L320,$AF$5:$AG$17,2)</f>
        <v>Alberta</v>
      </c>
      <c r="N320">
        <f t="shared" ca="1" si="90"/>
        <v>134914</v>
      </c>
      <c r="O320">
        <f t="shared" ca="1" si="88"/>
        <v>78774.40468919347</v>
      </c>
      <c r="P320">
        <f t="shared" ca="1" si="91"/>
        <v>128566.18287497788</v>
      </c>
      <c r="Q320">
        <f t="shared" ca="1" si="89"/>
        <v>62507</v>
      </c>
      <c r="R320">
        <f t="shared" ca="1" si="92"/>
        <v>61660.265302867687</v>
      </c>
      <c r="S320">
        <f t="shared" ca="1" si="93"/>
        <v>84541.747839569056</v>
      </c>
      <c r="T320">
        <f t="shared" ca="1" si="94"/>
        <v>298230.15252876253</v>
      </c>
      <c r="U320">
        <f t="shared" ca="1" si="95"/>
        <v>202941.66999206116</v>
      </c>
      <c r="V320">
        <f t="shared" ca="1" si="96"/>
        <v>95288.482536701369</v>
      </c>
      <c r="X320" s="7">
        <f ca="1">IF(Table2[[#This Row],[Gender]]="men",1,0)</f>
        <v>1</v>
      </c>
      <c r="Y320" s="1">
        <f ca="1">IF(Table2[[#This Row],[Gender]]="women",1,0)</f>
        <v>0</v>
      </c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>
        <f ca="1">IF(Table2[[#This Row],[Field of work]]="teaching",1,0)</f>
        <v>0</v>
      </c>
      <c r="AK320" s="1">
        <f ca="1">IF(Table2[[#This Row],[Field of work]]="health",1,0)</f>
        <v>0</v>
      </c>
      <c r="AL320" s="1">
        <f ca="1">IF(Table2[[#This Row],[Field of work]]="construction",1,0)</f>
        <v>1</v>
      </c>
      <c r="AM320" s="1">
        <f ca="1">IF(Table2[[#This Row],[Field of work]]="general work",1,0)</f>
        <v>0</v>
      </c>
      <c r="AN320" s="1">
        <f ca="1">IF(Table2[[#This Row],[Field of work]]="agriculture",1,0)</f>
        <v>0</v>
      </c>
      <c r="AO320" s="1">
        <f ca="1">IF(Table2[[#This Row],[Field of work]]="IT",1,0)</f>
        <v>0</v>
      </c>
      <c r="AP320" s="1"/>
      <c r="AQ320" s="1"/>
      <c r="AR320" s="1"/>
      <c r="AS320" s="1"/>
      <c r="AT320" s="1"/>
      <c r="AU320" s="1"/>
      <c r="AV320" s="1"/>
      <c r="AW320" s="1">
        <f ca="1">Table2[[#This Row],[Cars value]]/Table2[[#This Row],[Cars]]</f>
        <v>64283.09143748894</v>
      </c>
      <c r="AX320" s="1"/>
      <c r="AY320" s="1">
        <f ca="1">IF(Table2[[#This Row],[Value of debts of a person]]&gt;$AZ$4,1,0)</f>
        <v>1</v>
      </c>
      <c r="AZ320" s="1"/>
      <c r="BA320" s="1"/>
      <c r="BB320" s="9">
        <f ca="1">O320/Table2[[#This Row],[Value of house]]</f>
        <v>0.58388606585820202</v>
      </c>
      <c r="BC320" s="1">
        <f ca="1">IF(BB320&lt;$BD$4,1,0)</f>
        <v>0</v>
      </c>
      <c r="BD320" s="1"/>
      <c r="BE320" s="10"/>
      <c r="BF320">
        <f ca="1">IF(Table2[[#This Row],[Area]]="yukon",Table2[[#This Row],[Income]],0)</f>
        <v>0</v>
      </c>
    </row>
    <row r="321" spans="2:58" x14ac:dyDescent="0.3">
      <c r="B321">
        <f t="shared" ca="1" si="80"/>
        <v>2</v>
      </c>
      <c r="C321" t="str">
        <f t="shared" ca="1" si="81"/>
        <v>women</v>
      </c>
      <c r="D321">
        <f t="shared" ca="1" si="82"/>
        <v>37</v>
      </c>
      <c r="E321">
        <f t="shared" ca="1" si="83"/>
        <v>5</v>
      </c>
      <c r="F321" t="str">
        <f ca="1">VLOOKUP(E321,$AB$5:$AC$10,2)</f>
        <v>general work</v>
      </c>
      <c r="G321">
        <f t="shared" ca="1" si="84"/>
        <v>5</v>
      </c>
      <c r="H321" t="str">
        <f ca="1">VLOOKUP(G321,$AD$5:$AE$9,2)</f>
        <v>other</v>
      </c>
      <c r="I321">
        <f t="shared" ca="1" si="85"/>
        <v>4</v>
      </c>
      <c r="J321">
        <f t="shared" ca="1" si="79"/>
        <v>1</v>
      </c>
      <c r="K321">
        <f t="shared" ca="1" si="86"/>
        <v>27626</v>
      </c>
      <c r="L321">
        <f t="shared" ca="1" si="87"/>
        <v>13</v>
      </c>
      <c r="M321" t="str">
        <f ca="1">VLOOKUP(L321,$AF$5:$AG$17,2)</f>
        <v>Prince edward Island</v>
      </c>
      <c r="N321">
        <f t="shared" ca="1" si="90"/>
        <v>27626</v>
      </c>
      <c r="O321">
        <f t="shared" ca="1" si="88"/>
        <v>21214.907882360276</v>
      </c>
      <c r="P321">
        <f t="shared" ca="1" si="91"/>
        <v>527.36655384432015</v>
      </c>
      <c r="Q321">
        <f t="shared" ca="1" si="89"/>
        <v>257</v>
      </c>
      <c r="R321">
        <f t="shared" ca="1" si="92"/>
        <v>25398.804730061223</v>
      </c>
      <c r="S321">
        <f t="shared" ca="1" si="93"/>
        <v>709.70295466796642</v>
      </c>
      <c r="T321">
        <f t="shared" ca="1" si="94"/>
        <v>49550.610837028245</v>
      </c>
      <c r="U321">
        <f t="shared" ca="1" si="95"/>
        <v>46870.712612421499</v>
      </c>
      <c r="V321">
        <f t="shared" ca="1" si="96"/>
        <v>2679.8982246067462</v>
      </c>
      <c r="X321" s="7">
        <f ca="1">IF(Table2[[#This Row],[Gender]]="men",1,0)</f>
        <v>0</v>
      </c>
      <c r="Y321" s="1">
        <f ca="1">IF(Table2[[#This Row],[Gender]]="women",1,0)</f>
        <v>1</v>
      </c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>
        <f ca="1">IF(Table2[[#This Row],[Field of work]]="teaching",1,0)</f>
        <v>0</v>
      </c>
      <c r="AK321" s="1">
        <f ca="1">IF(Table2[[#This Row],[Field of work]]="health",1,0)</f>
        <v>0</v>
      </c>
      <c r="AL321" s="1">
        <f ca="1">IF(Table2[[#This Row],[Field of work]]="construction",1,0)</f>
        <v>0</v>
      </c>
      <c r="AM321" s="1">
        <f ca="1">IF(Table2[[#This Row],[Field of work]]="general work",1,0)</f>
        <v>1</v>
      </c>
      <c r="AN321" s="1">
        <f ca="1">IF(Table2[[#This Row],[Field of work]]="agriculture",1,0)</f>
        <v>0</v>
      </c>
      <c r="AO321" s="1">
        <f ca="1">IF(Table2[[#This Row],[Field of work]]="IT",1,0)</f>
        <v>0</v>
      </c>
      <c r="AP321" s="1"/>
      <c r="AQ321" s="1"/>
      <c r="AR321" s="1"/>
      <c r="AS321" s="1"/>
      <c r="AT321" s="1"/>
      <c r="AU321" s="1"/>
      <c r="AV321" s="1"/>
      <c r="AW321" s="1">
        <f ca="1">Table2[[#This Row],[Cars value]]/Table2[[#This Row],[Cars]]</f>
        <v>527.36655384432015</v>
      </c>
      <c r="AX321" s="1"/>
      <c r="AY321" s="1">
        <f ca="1">IF(Table2[[#This Row],[Value of debts of a person]]&gt;$AZ$4,1,0)</f>
        <v>0</v>
      </c>
      <c r="AZ321" s="1"/>
      <c r="BA321" s="1"/>
      <c r="BB321" s="9">
        <f ca="1">O321/Table2[[#This Row],[Value of house]]</f>
        <v>0.76793266786216885</v>
      </c>
      <c r="BC321" s="1">
        <f ca="1">IF(BB321&lt;$BD$4,1,0)</f>
        <v>0</v>
      </c>
      <c r="BD321" s="1"/>
      <c r="BE321" s="10"/>
      <c r="BF321">
        <f ca="1">IF(Table2[[#This Row],[Area]]="yukon",Table2[[#This Row],[Income]],0)</f>
        <v>0</v>
      </c>
    </row>
    <row r="322" spans="2:58" x14ac:dyDescent="0.3">
      <c r="B322">
        <f t="shared" ca="1" si="80"/>
        <v>1</v>
      </c>
      <c r="C322" t="str">
        <f t="shared" ca="1" si="81"/>
        <v>men</v>
      </c>
      <c r="D322">
        <f t="shared" ca="1" si="82"/>
        <v>28</v>
      </c>
      <c r="E322">
        <f t="shared" ca="1" si="83"/>
        <v>3</v>
      </c>
      <c r="F322" t="str">
        <f ca="1">VLOOKUP(E322,$AB$5:$AC$10,2)</f>
        <v>teaching</v>
      </c>
      <c r="G322">
        <f t="shared" ca="1" si="84"/>
        <v>3</v>
      </c>
      <c r="H322" t="str">
        <f ca="1">VLOOKUP(G322,$AD$5:$AE$9,2)</f>
        <v>university</v>
      </c>
      <c r="I322">
        <f t="shared" ca="1" si="85"/>
        <v>1</v>
      </c>
      <c r="J322">
        <f t="shared" ca="1" si="79"/>
        <v>2</v>
      </c>
      <c r="K322">
        <f t="shared" ca="1" si="86"/>
        <v>35147</v>
      </c>
      <c r="L322">
        <f t="shared" ca="1" si="87"/>
        <v>13</v>
      </c>
      <c r="M322" t="str">
        <f ca="1">VLOOKUP(L322,$AF$5:$AG$17,2)</f>
        <v>Prince edward Island</v>
      </c>
      <c r="N322">
        <f t="shared" ca="1" si="90"/>
        <v>70294</v>
      </c>
      <c r="O322">
        <f t="shared" ca="1" si="88"/>
        <v>15658.176336385688</v>
      </c>
      <c r="P322">
        <f t="shared" ca="1" si="91"/>
        <v>6343.1065475413252</v>
      </c>
      <c r="Q322">
        <f t="shared" ca="1" si="89"/>
        <v>2266</v>
      </c>
      <c r="R322">
        <f t="shared" ca="1" si="92"/>
        <v>24541.748437536946</v>
      </c>
      <c r="S322">
        <f t="shared" ca="1" si="93"/>
        <v>49432.874935744258</v>
      </c>
      <c r="T322">
        <f t="shared" ca="1" si="94"/>
        <v>135385.05127212993</v>
      </c>
      <c r="U322">
        <f t="shared" ca="1" si="95"/>
        <v>42465.924773922634</v>
      </c>
      <c r="V322">
        <f t="shared" ca="1" si="96"/>
        <v>92919.126498207304</v>
      </c>
      <c r="X322" s="7">
        <f ca="1">IF(Table2[[#This Row],[Gender]]="men",1,0)</f>
        <v>1</v>
      </c>
      <c r="Y322" s="1">
        <f ca="1">IF(Table2[[#This Row],[Gender]]="women",1,0)</f>
        <v>0</v>
      </c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>
        <f ca="1">IF(Table2[[#This Row],[Field of work]]="teaching",1,0)</f>
        <v>1</v>
      </c>
      <c r="AK322" s="1">
        <f ca="1">IF(Table2[[#This Row],[Field of work]]="health",1,0)</f>
        <v>0</v>
      </c>
      <c r="AL322" s="1">
        <f ca="1">IF(Table2[[#This Row],[Field of work]]="construction",1,0)</f>
        <v>0</v>
      </c>
      <c r="AM322" s="1">
        <f ca="1">IF(Table2[[#This Row],[Field of work]]="general work",1,0)</f>
        <v>0</v>
      </c>
      <c r="AN322" s="1">
        <f ca="1">IF(Table2[[#This Row],[Field of work]]="agriculture",1,0)</f>
        <v>0</v>
      </c>
      <c r="AO322" s="1">
        <f ca="1">IF(Table2[[#This Row],[Field of work]]="IT",1,0)</f>
        <v>0</v>
      </c>
      <c r="AP322" s="1"/>
      <c r="AQ322" s="1"/>
      <c r="AR322" s="1"/>
      <c r="AS322" s="1"/>
      <c r="AT322" s="1"/>
      <c r="AU322" s="1"/>
      <c r="AV322" s="1"/>
      <c r="AW322" s="1">
        <f ca="1">Table2[[#This Row],[Cars value]]/Table2[[#This Row],[Cars]]</f>
        <v>3171.5532737706626</v>
      </c>
      <c r="AX322" s="1"/>
      <c r="AY322" s="1">
        <f ca="1">IF(Table2[[#This Row],[Value of debts of a person]]&gt;$AZ$4,1,0)</f>
        <v>0</v>
      </c>
      <c r="AZ322" s="1"/>
      <c r="BA322" s="1"/>
      <c r="BB322" s="9">
        <f ca="1">O322/Table2[[#This Row],[Value of house]]</f>
        <v>0.22275267215389205</v>
      </c>
      <c r="BC322" s="1">
        <f ca="1">IF(BB322&lt;$BD$4,1,0)</f>
        <v>1</v>
      </c>
      <c r="BD322" s="1"/>
      <c r="BE322" s="10"/>
      <c r="BF322">
        <f ca="1">IF(Table2[[#This Row],[Area]]="yukon",Table2[[#This Row],[Income]],0)</f>
        <v>0</v>
      </c>
    </row>
    <row r="323" spans="2:58" x14ac:dyDescent="0.3">
      <c r="B323">
        <f t="shared" ca="1" si="80"/>
        <v>2</v>
      </c>
      <c r="C323" t="str">
        <f t="shared" ca="1" si="81"/>
        <v>women</v>
      </c>
      <c r="D323">
        <f t="shared" ca="1" si="82"/>
        <v>30</v>
      </c>
      <c r="E323">
        <f t="shared" ca="1" si="83"/>
        <v>4</v>
      </c>
      <c r="F323" t="str">
        <f ca="1">VLOOKUP(E323,$AB$5:$AC$10,2)</f>
        <v>IT</v>
      </c>
      <c r="G323">
        <f t="shared" ca="1" si="84"/>
        <v>3</v>
      </c>
      <c r="H323" t="str">
        <f ca="1">VLOOKUP(G323,$AD$5:$AE$9,2)</f>
        <v>university</v>
      </c>
      <c r="I323">
        <f t="shared" ca="1" si="85"/>
        <v>2</v>
      </c>
      <c r="J323">
        <f t="shared" ca="1" si="79"/>
        <v>1</v>
      </c>
      <c r="K323">
        <f t="shared" ca="1" si="86"/>
        <v>48657</v>
      </c>
      <c r="L323">
        <f t="shared" ca="1" si="87"/>
        <v>13</v>
      </c>
      <c r="M323" t="str">
        <f ca="1">VLOOKUP(L323,$AF$5:$AG$17,2)</f>
        <v>Prince edward Island</v>
      </c>
      <c r="N323">
        <f t="shared" ca="1" si="90"/>
        <v>194628</v>
      </c>
      <c r="O323">
        <f t="shared" ca="1" si="88"/>
        <v>192780.09854281592</v>
      </c>
      <c r="P323">
        <f t="shared" ca="1" si="91"/>
        <v>18346.838536422703</v>
      </c>
      <c r="Q323">
        <f t="shared" ca="1" si="89"/>
        <v>12836</v>
      </c>
      <c r="R323">
        <f t="shared" ca="1" si="92"/>
        <v>14942.111050944633</v>
      </c>
      <c r="S323">
        <f t="shared" ca="1" si="93"/>
        <v>40730.113690154816</v>
      </c>
      <c r="T323">
        <f t="shared" ca="1" si="94"/>
        <v>428138.21223297069</v>
      </c>
      <c r="U323">
        <f t="shared" ca="1" si="95"/>
        <v>220558.20959376055</v>
      </c>
      <c r="V323">
        <f t="shared" ca="1" si="96"/>
        <v>207580.00263921014</v>
      </c>
      <c r="X323" s="7">
        <f ca="1">IF(Table2[[#This Row],[Gender]]="men",1,0)</f>
        <v>0</v>
      </c>
      <c r="Y323" s="1">
        <f ca="1">IF(Table2[[#This Row],[Gender]]="women",1,0)</f>
        <v>1</v>
      </c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>
        <f ca="1">IF(Table2[[#This Row],[Field of work]]="teaching",1,0)</f>
        <v>0</v>
      </c>
      <c r="AK323" s="1">
        <f ca="1">IF(Table2[[#This Row],[Field of work]]="health",1,0)</f>
        <v>0</v>
      </c>
      <c r="AL323" s="1">
        <f ca="1">IF(Table2[[#This Row],[Field of work]]="construction",1,0)</f>
        <v>0</v>
      </c>
      <c r="AM323" s="1">
        <f ca="1">IF(Table2[[#This Row],[Field of work]]="general work",1,0)</f>
        <v>0</v>
      </c>
      <c r="AN323" s="1">
        <f ca="1">IF(Table2[[#This Row],[Field of work]]="agriculture",1,0)</f>
        <v>0</v>
      </c>
      <c r="AO323" s="1">
        <f ca="1">IF(Table2[[#This Row],[Field of work]]="IT",1,0)</f>
        <v>1</v>
      </c>
      <c r="AP323" s="1"/>
      <c r="AQ323" s="1"/>
      <c r="AR323" s="1"/>
      <c r="AS323" s="1"/>
      <c r="AT323" s="1"/>
      <c r="AU323" s="1"/>
      <c r="AV323" s="1"/>
      <c r="AW323" s="1">
        <f ca="1">Table2[[#This Row],[Cars value]]/Table2[[#This Row],[Cars]]</f>
        <v>18346.838536422703</v>
      </c>
      <c r="AX323" s="1"/>
      <c r="AY323" s="1">
        <f ca="1">IF(Table2[[#This Row],[Value of debts of a person]]&gt;$AZ$4,1,0)</f>
        <v>1</v>
      </c>
      <c r="AZ323" s="1"/>
      <c r="BA323" s="1"/>
      <c r="BB323" s="9">
        <f ca="1">O323/Table2[[#This Row],[Value of house]]</f>
        <v>0.99050546962829566</v>
      </c>
      <c r="BC323" s="1">
        <f ca="1">IF(BB323&lt;$BD$4,1,0)</f>
        <v>0</v>
      </c>
      <c r="BD323" s="1"/>
      <c r="BE323" s="10"/>
      <c r="BF323">
        <f ca="1">IF(Table2[[#This Row],[Area]]="yukon",Table2[[#This Row],[Income]],0)</f>
        <v>0</v>
      </c>
    </row>
    <row r="324" spans="2:58" x14ac:dyDescent="0.3">
      <c r="B324">
        <f t="shared" ca="1" si="80"/>
        <v>1</v>
      </c>
      <c r="C324" t="str">
        <f t="shared" ca="1" si="81"/>
        <v>men</v>
      </c>
      <c r="D324">
        <f t="shared" ca="1" si="82"/>
        <v>28</v>
      </c>
      <c r="E324">
        <f t="shared" ca="1" si="83"/>
        <v>1</v>
      </c>
      <c r="F324" t="str">
        <f ca="1">VLOOKUP(E324,$AB$5:$AC$10,2)</f>
        <v>health</v>
      </c>
      <c r="G324">
        <f t="shared" ca="1" si="84"/>
        <v>2</v>
      </c>
      <c r="H324" t="str">
        <f ca="1">VLOOKUP(G324,$AD$5:$AE$9,2)</f>
        <v>college</v>
      </c>
      <c r="I324">
        <f t="shared" ca="1" si="85"/>
        <v>1</v>
      </c>
      <c r="J324">
        <f t="shared" ca="1" si="79"/>
        <v>1</v>
      </c>
      <c r="K324">
        <f t="shared" ca="1" si="86"/>
        <v>49906</v>
      </c>
      <c r="L324">
        <f t="shared" ca="1" si="87"/>
        <v>9</v>
      </c>
      <c r="M324" t="str">
        <f ca="1">VLOOKUP(L324,$AF$5:$AG$17,2)</f>
        <v>Quabac</v>
      </c>
      <c r="N324">
        <f t="shared" ca="1" si="90"/>
        <v>199624</v>
      </c>
      <c r="O324">
        <f t="shared" ca="1" si="88"/>
        <v>115198.32616976069</v>
      </c>
      <c r="P324">
        <f t="shared" ca="1" si="91"/>
        <v>49515.719684869902</v>
      </c>
      <c r="Q324">
        <f t="shared" ca="1" si="89"/>
        <v>9213</v>
      </c>
      <c r="R324">
        <f t="shared" ca="1" si="92"/>
        <v>31261.90513639323</v>
      </c>
      <c r="S324">
        <f t="shared" ca="1" si="93"/>
        <v>13068.837108806059</v>
      </c>
      <c r="T324">
        <f t="shared" ca="1" si="94"/>
        <v>327891.16327856673</v>
      </c>
      <c r="U324">
        <f t="shared" ca="1" si="95"/>
        <v>155673.23130615393</v>
      </c>
      <c r="V324">
        <f t="shared" ca="1" si="96"/>
        <v>172217.9319724128</v>
      </c>
      <c r="X324" s="7">
        <f ca="1">IF(Table2[[#This Row],[Gender]]="men",1,0)</f>
        <v>1</v>
      </c>
      <c r="Y324" s="1">
        <f ca="1">IF(Table2[[#This Row],[Gender]]="women",1,0)</f>
        <v>0</v>
      </c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>
        <f ca="1">IF(Table2[[#This Row],[Field of work]]="teaching",1,0)</f>
        <v>0</v>
      </c>
      <c r="AK324" s="1">
        <f ca="1">IF(Table2[[#This Row],[Field of work]]="health",1,0)</f>
        <v>1</v>
      </c>
      <c r="AL324" s="1">
        <f ca="1">IF(Table2[[#This Row],[Field of work]]="construction",1,0)</f>
        <v>0</v>
      </c>
      <c r="AM324" s="1">
        <f ca="1">IF(Table2[[#This Row],[Field of work]]="general work",1,0)</f>
        <v>0</v>
      </c>
      <c r="AN324" s="1">
        <f ca="1">IF(Table2[[#This Row],[Field of work]]="agriculture",1,0)</f>
        <v>0</v>
      </c>
      <c r="AO324" s="1">
        <f ca="1">IF(Table2[[#This Row],[Field of work]]="IT",1,0)</f>
        <v>0</v>
      </c>
      <c r="AP324" s="1"/>
      <c r="AQ324" s="1"/>
      <c r="AR324" s="1"/>
      <c r="AS324" s="1"/>
      <c r="AT324" s="1"/>
      <c r="AU324" s="1"/>
      <c r="AV324" s="1"/>
      <c r="AW324" s="1">
        <f ca="1">Table2[[#This Row],[Cars value]]/Table2[[#This Row],[Cars]]</f>
        <v>49515.719684869902</v>
      </c>
      <c r="AX324" s="1"/>
      <c r="AY324" s="1">
        <f ca="1">IF(Table2[[#This Row],[Value of debts of a person]]&gt;$AZ$4,1,0)</f>
        <v>1</v>
      </c>
      <c r="AZ324" s="1"/>
      <c r="BA324" s="1"/>
      <c r="BB324" s="9">
        <f ca="1">O324/Table2[[#This Row],[Value of house]]</f>
        <v>0.57707653473410359</v>
      </c>
      <c r="BC324" s="1">
        <f ca="1">IF(BB324&lt;$BD$4,1,0)</f>
        <v>0</v>
      </c>
      <c r="BD324" s="1"/>
      <c r="BE324" s="10"/>
      <c r="BF324">
        <f ca="1">IF(Table2[[#This Row],[Area]]="yukon",Table2[[#This Row],[Income]],0)</f>
        <v>0</v>
      </c>
    </row>
    <row r="325" spans="2:58" x14ac:dyDescent="0.3">
      <c r="B325">
        <f t="shared" ca="1" si="80"/>
        <v>1</v>
      </c>
      <c r="C325" t="str">
        <f t="shared" ca="1" si="81"/>
        <v>men</v>
      </c>
      <c r="D325">
        <f t="shared" ca="1" si="82"/>
        <v>34</v>
      </c>
      <c r="E325">
        <f t="shared" ca="1" si="83"/>
        <v>3</v>
      </c>
      <c r="F325" t="str">
        <f ca="1">VLOOKUP(E325,$AB$5:$AC$10,2)</f>
        <v>teaching</v>
      </c>
      <c r="G325">
        <f t="shared" ca="1" si="84"/>
        <v>5</v>
      </c>
      <c r="H325" t="str">
        <f ca="1">VLOOKUP(G325,$AD$5:$AE$9,2)</f>
        <v>other</v>
      </c>
      <c r="I325">
        <f t="shared" ca="1" si="85"/>
        <v>4</v>
      </c>
      <c r="J325">
        <f t="shared" ref="J325:J388" ca="1" si="97">RANDBETWEEN(1,2)</f>
        <v>1</v>
      </c>
      <c r="K325">
        <f t="shared" ca="1" si="86"/>
        <v>69201</v>
      </c>
      <c r="L325">
        <f t="shared" ca="1" si="87"/>
        <v>3</v>
      </c>
      <c r="M325" t="str">
        <f ca="1">VLOOKUP(L325,$AF$5:$AG$17,2)</f>
        <v>Northwest Tef</v>
      </c>
      <c r="N325">
        <f t="shared" ca="1" si="90"/>
        <v>415206</v>
      </c>
      <c r="O325">
        <f t="shared" ca="1" si="88"/>
        <v>127152.21726817836</v>
      </c>
      <c r="P325">
        <f t="shared" ca="1" si="91"/>
        <v>1553.9843558806281</v>
      </c>
      <c r="Q325">
        <f t="shared" ca="1" si="89"/>
        <v>1386</v>
      </c>
      <c r="R325">
        <f t="shared" ca="1" si="92"/>
        <v>33465.689436120789</v>
      </c>
      <c r="S325">
        <f t="shared" ca="1" si="93"/>
        <v>78635.340969307654</v>
      </c>
      <c r="T325">
        <f t="shared" ca="1" si="94"/>
        <v>620993.55823748605</v>
      </c>
      <c r="U325">
        <f t="shared" ca="1" si="95"/>
        <v>162003.90670429915</v>
      </c>
      <c r="V325">
        <f t="shared" ca="1" si="96"/>
        <v>458989.6515331869</v>
      </c>
      <c r="X325" s="7">
        <f ca="1">IF(Table2[[#This Row],[Gender]]="men",1,0)</f>
        <v>1</v>
      </c>
      <c r="Y325" s="1">
        <f ca="1">IF(Table2[[#This Row],[Gender]]="women",1,0)</f>
        <v>0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>
        <f ca="1">IF(Table2[[#This Row],[Field of work]]="teaching",1,0)</f>
        <v>1</v>
      </c>
      <c r="AK325" s="1">
        <f ca="1">IF(Table2[[#This Row],[Field of work]]="health",1,0)</f>
        <v>0</v>
      </c>
      <c r="AL325" s="1">
        <f ca="1">IF(Table2[[#This Row],[Field of work]]="construction",1,0)</f>
        <v>0</v>
      </c>
      <c r="AM325" s="1">
        <f ca="1">IF(Table2[[#This Row],[Field of work]]="general work",1,0)</f>
        <v>0</v>
      </c>
      <c r="AN325" s="1">
        <f ca="1">IF(Table2[[#This Row],[Field of work]]="agriculture",1,0)</f>
        <v>0</v>
      </c>
      <c r="AO325" s="1">
        <f ca="1">IF(Table2[[#This Row],[Field of work]]="IT",1,0)</f>
        <v>0</v>
      </c>
      <c r="AP325" s="1"/>
      <c r="AQ325" s="1"/>
      <c r="AR325" s="1"/>
      <c r="AS325" s="1"/>
      <c r="AT325" s="1"/>
      <c r="AU325" s="1"/>
      <c r="AV325" s="1"/>
      <c r="AW325" s="1">
        <f ca="1">Table2[[#This Row],[Cars value]]/Table2[[#This Row],[Cars]]</f>
        <v>1553.9843558806281</v>
      </c>
      <c r="AX325" s="1"/>
      <c r="AY325" s="1">
        <f ca="1">IF(Table2[[#This Row],[Value of debts of a person]]&gt;$AZ$4,1,0)</f>
        <v>1</v>
      </c>
      <c r="AZ325" s="1"/>
      <c r="BA325" s="1"/>
      <c r="BB325" s="9">
        <f ca="1">O325/Table2[[#This Row],[Value of house]]</f>
        <v>0.30623887243483561</v>
      </c>
      <c r="BC325" s="1">
        <f ca="1">IF(BB325&lt;$BD$4,1,0)</f>
        <v>0</v>
      </c>
      <c r="BD325" s="1"/>
      <c r="BE325" s="10"/>
      <c r="BF325">
        <f ca="1">IF(Table2[[#This Row],[Area]]="yukon",Table2[[#This Row],[Income]],0)</f>
        <v>0</v>
      </c>
    </row>
    <row r="326" spans="2:58" x14ac:dyDescent="0.3">
      <c r="B326">
        <f t="shared" ref="B326:B389" ca="1" si="98">RANDBETWEEN(1,2)</f>
        <v>2</v>
      </c>
      <c r="C326" t="str">
        <f t="shared" ref="C326:C389" ca="1" si="99">IF(B326=1,"men","women")</f>
        <v>women</v>
      </c>
      <c r="D326">
        <f t="shared" ref="D326:D389" ca="1" si="100">RANDBETWEEN(25,45)</f>
        <v>28</v>
      </c>
      <c r="E326">
        <f t="shared" ref="E326:E389" ca="1" si="101">RANDBETWEEN(1,6)</f>
        <v>6</v>
      </c>
      <c r="F326" t="str">
        <f ca="1">VLOOKUP(E326,$AB$5:$AC$10,2)</f>
        <v>agriculture</v>
      </c>
      <c r="G326">
        <f t="shared" ref="G326:G389" ca="1" si="102">RANDBETWEEN(1,6)</f>
        <v>3</v>
      </c>
      <c r="H326" t="str">
        <f ca="1">VLOOKUP(G326,$AD$5:$AE$9,2)</f>
        <v>university</v>
      </c>
      <c r="I326">
        <f t="shared" ref="I326:I389" ca="1" si="103">RANDBETWEEN(0,4)</f>
        <v>1</v>
      </c>
      <c r="J326">
        <f t="shared" ca="1" si="97"/>
        <v>2</v>
      </c>
      <c r="K326">
        <f t="shared" ref="K326:K389" ca="1" si="104">RANDBETWEEN(25000,90000)</f>
        <v>76863</v>
      </c>
      <c r="L326">
        <f t="shared" ref="L326:L389" ca="1" si="105">RANDBETWEEN(1,13)</f>
        <v>12</v>
      </c>
      <c r="M326" t="str">
        <f ca="1">VLOOKUP(L326,$AF$5:$AG$17,2)</f>
        <v>Nova scotia</v>
      </c>
      <c r="N326">
        <f t="shared" ca="1" si="90"/>
        <v>461178</v>
      </c>
      <c r="O326">
        <f t="shared" ref="O326:O389" ca="1" si="106">RAND()*N326</f>
        <v>177155.09360152157</v>
      </c>
      <c r="P326">
        <f t="shared" ca="1" si="91"/>
        <v>34301.774764946342</v>
      </c>
      <c r="Q326">
        <f t="shared" ref="Q326:Q389" ca="1" si="107">RANDBETWEEN(0,P326)</f>
        <v>13691</v>
      </c>
      <c r="R326">
        <f t="shared" ca="1" si="92"/>
        <v>28258.552772846891</v>
      </c>
      <c r="S326">
        <f t="shared" ca="1" si="93"/>
        <v>48473.033212991526</v>
      </c>
      <c r="T326">
        <f t="shared" ca="1" si="94"/>
        <v>686806.12681451312</v>
      </c>
      <c r="U326">
        <f t="shared" ca="1" si="95"/>
        <v>219104.64637436846</v>
      </c>
      <c r="V326">
        <f t="shared" ca="1" si="96"/>
        <v>467701.48044014466</v>
      </c>
      <c r="X326" s="7">
        <f ca="1">IF(Table2[[#This Row],[Gender]]="men",1,0)</f>
        <v>0</v>
      </c>
      <c r="Y326" s="1">
        <f ca="1">IF(Table2[[#This Row],[Gender]]="women",1,0)</f>
        <v>1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>
        <f ca="1">IF(Table2[[#This Row],[Field of work]]="teaching",1,0)</f>
        <v>0</v>
      </c>
      <c r="AK326" s="1">
        <f ca="1">IF(Table2[[#This Row],[Field of work]]="health",1,0)</f>
        <v>0</v>
      </c>
      <c r="AL326" s="1">
        <f ca="1">IF(Table2[[#This Row],[Field of work]]="construction",1,0)</f>
        <v>0</v>
      </c>
      <c r="AM326" s="1">
        <f ca="1">IF(Table2[[#This Row],[Field of work]]="general work",1,0)</f>
        <v>0</v>
      </c>
      <c r="AN326" s="1">
        <f ca="1">IF(Table2[[#This Row],[Field of work]]="agriculture",1,0)</f>
        <v>1</v>
      </c>
      <c r="AO326" s="1">
        <f ca="1">IF(Table2[[#This Row],[Field of work]]="IT",1,0)</f>
        <v>0</v>
      </c>
      <c r="AP326" s="1"/>
      <c r="AQ326" s="1"/>
      <c r="AR326" s="1"/>
      <c r="AS326" s="1"/>
      <c r="AT326" s="1"/>
      <c r="AU326" s="1"/>
      <c r="AV326" s="1"/>
      <c r="AW326" s="1">
        <f ca="1">Table2[[#This Row],[Cars value]]/Table2[[#This Row],[Cars]]</f>
        <v>17150.887382473171</v>
      </c>
      <c r="AX326" s="1"/>
      <c r="AY326" s="1">
        <f ca="1">IF(Table2[[#This Row],[Value of debts of a person]]&gt;$AZ$4,1,0)</f>
        <v>1</v>
      </c>
      <c r="AZ326" s="1"/>
      <c r="BA326" s="1"/>
      <c r="BB326" s="9">
        <f ca="1">O326/Table2[[#This Row],[Value of house]]</f>
        <v>0.38413604638885979</v>
      </c>
      <c r="BC326" s="1">
        <f ca="1">IF(BB326&lt;$BD$4,1,0)</f>
        <v>0</v>
      </c>
      <c r="BD326" s="1"/>
      <c r="BE326" s="10"/>
      <c r="BF326">
        <f ca="1">IF(Table2[[#This Row],[Area]]="yukon",Table2[[#This Row],[Income]],0)</f>
        <v>0</v>
      </c>
    </row>
    <row r="327" spans="2:58" x14ac:dyDescent="0.3">
      <c r="B327">
        <f t="shared" ca="1" si="98"/>
        <v>2</v>
      </c>
      <c r="C327" t="str">
        <f t="shared" ca="1" si="99"/>
        <v>women</v>
      </c>
      <c r="D327">
        <f t="shared" ca="1" si="100"/>
        <v>42</v>
      </c>
      <c r="E327">
        <f t="shared" ca="1" si="101"/>
        <v>5</v>
      </c>
      <c r="F327" t="str">
        <f ca="1">VLOOKUP(E327,$AB$5:$AC$10,2)</f>
        <v>general work</v>
      </c>
      <c r="G327">
        <f t="shared" ca="1" si="102"/>
        <v>5</v>
      </c>
      <c r="H327" t="str">
        <f ca="1">VLOOKUP(G327,$AD$5:$AE$9,2)</f>
        <v>other</v>
      </c>
      <c r="I327">
        <f t="shared" ca="1" si="103"/>
        <v>2</v>
      </c>
      <c r="J327">
        <f t="shared" ca="1" si="97"/>
        <v>2</v>
      </c>
      <c r="K327">
        <f t="shared" ca="1" si="104"/>
        <v>59721</v>
      </c>
      <c r="L327">
        <f t="shared" ca="1" si="105"/>
        <v>10</v>
      </c>
      <c r="M327" t="str">
        <f ca="1">VLOOKUP(L327,$AF$5:$AG$17,2)</f>
        <v>Newfounland</v>
      </c>
      <c r="N327">
        <f t="shared" ca="1" si="90"/>
        <v>119442</v>
      </c>
      <c r="O327">
        <f t="shared" ca="1" si="106"/>
        <v>12499.408451040883</v>
      </c>
      <c r="P327">
        <f t="shared" ca="1" si="91"/>
        <v>24354.450859415458</v>
      </c>
      <c r="Q327">
        <f t="shared" ca="1" si="107"/>
        <v>10011</v>
      </c>
      <c r="R327">
        <f t="shared" ca="1" si="92"/>
        <v>9642.7349601636852</v>
      </c>
      <c r="S327">
        <f t="shared" ca="1" si="93"/>
        <v>18966.461120457661</v>
      </c>
      <c r="T327">
        <f t="shared" ca="1" si="94"/>
        <v>150907.86957149854</v>
      </c>
      <c r="U327">
        <f t="shared" ca="1" si="95"/>
        <v>32153.143411204568</v>
      </c>
      <c r="V327">
        <f t="shared" ca="1" si="96"/>
        <v>118754.72616029397</v>
      </c>
      <c r="X327" s="7">
        <f ca="1">IF(Table2[[#This Row],[Gender]]="men",1,0)</f>
        <v>0</v>
      </c>
      <c r="Y327" s="1">
        <f ca="1">IF(Table2[[#This Row],[Gender]]="women",1,0)</f>
        <v>1</v>
      </c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>
        <f ca="1">IF(Table2[[#This Row],[Field of work]]="teaching",1,0)</f>
        <v>0</v>
      </c>
      <c r="AK327" s="1">
        <f ca="1">IF(Table2[[#This Row],[Field of work]]="health",1,0)</f>
        <v>0</v>
      </c>
      <c r="AL327" s="1">
        <f ca="1">IF(Table2[[#This Row],[Field of work]]="construction",1,0)</f>
        <v>0</v>
      </c>
      <c r="AM327" s="1">
        <f ca="1">IF(Table2[[#This Row],[Field of work]]="general work",1,0)</f>
        <v>1</v>
      </c>
      <c r="AN327" s="1">
        <f ca="1">IF(Table2[[#This Row],[Field of work]]="agriculture",1,0)</f>
        <v>0</v>
      </c>
      <c r="AO327" s="1">
        <f ca="1">IF(Table2[[#This Row],[Field of work]]="IT",1,0)</f>
        <v>0</v>
      </c>
      <c r="AP327" s="1"/>
      <c r="AQ327" s="1"/>
      <c r="AR327" s="1"/>
      <c r="AS327" s="1"/>
      <c r="AT327" s="1"/>
      <c r="AU327" s="1"/>
      <c r="AV327" s="1"/>
      <c r="AW327" s="1">
        <f ca="1">Table2[[#This Row],[Cars value]]/Table2[[#This Row],[Cars]]</f>
        <v>12177.225429707729</v>
      </c>
      <c r="AX327" s="1"/>
      <c r="AY327" s="1">
        <f ca="1">IF(Table2[[#This Row],[Value of debts of a person]]&gt;$AZ$4,1,0)</f>
        <v>0</v>
      </c>
      <c r="AZ327" s="1"/>
      <c r="BA327" s="1"/>
      <c r="BB327" s="9">
        <f ca="1">O327/Table2[[#This Row],[Value of house]]</f>
        <v>0.10464835192847477</v>
      </c>
      <c r="BC327" s="1">
        <f ca="1">IF(BB327&lt;$BD$4,1,0)</f>
        <v>1</v>
      </c>
      <c r="BD327" s="1"/>
      <c r="BE327" s="10"/>
      <c r="BF327">
        <f ca="1">IF(Table2[[#This Row],[Area]]="yukon",Table2[[#This Row],[Income]],0)</f>
        <v>0</v>
      </c>
    </row>
    <row r="328" spans="2:58" x14ac:dyDescent="0.3">
      <c r="B328">
        <f t="shared" ca="1" si="98"/>
        <v>2</v>
      </c>
      <c r="C328" t="str">
        <f t="shared" ca="1" si="99"/>
        <v>women</v>
      </c>
      <c r="D328">
        <f t="shared" ca="1" si="100"/>
        <v>32</v>
      </c>
      <c r="E328">
        <f t="shared" ca="1" si="101"/>
        <v>6</v>
      </c>
      <c r="F328" t="str">
        <f ca="1">VLOOKUP(E328,$AB$5:$AC$10,2)</f>
        <v>agriculture</v>
      </c>
      <c r="G328">
        <f t="shared" ca="1" si="102"/>
        <v>5</v>
      </c>
      <c r="H328" t="str">
        <f ca="1">VLOOKUP(G328,$AD$5:$AE$9,2)</f>
        <v>other</v>
      </c>
      <c r="I328">
        <f t="shared" ca="1" si="103"/>
        <v>0</v>
      </c>
      <c r="J328">
        <f t="shared" ca="1" si="97"/>
        <v>1</v>
      </c>
      <c r="K328">
        <f t="shared" ca="1" si="104"/>
        <v>76974</v>
      </c>
      <c r="L328">
        <f t="shared" ca="1" si="105"/>
        <v>9</v>
      </c>
      <c r="M328" t="str">
        <f ca="1">VLOOKUP(L328,$AF$5:$AG$17,2)</f>
        <v>Quabac</v>
      </c>
      <c r="N328">
        <f t="shared" ca="1" si="90"/>
        <v>76974</v>
      </c>
      <c r="O328">
        <f t="shared" ca="1" si="106"/>
        <v>36797.357408254364</v>
      </c>
      <c r="P328">
        <f t="shared" ca="1" si="91"/>
        <v>6207.1229294366731</v>
      </c>
      <c r="Q328">
        <f t="shared" ca="1" si="107"/>
        <v>1512</v>
      </c>
      <c r="R328">
        <f t="shared" ca="1" si="92"/>
        <v>45889.558659205948</v>
      </c>
      <c r="S328">
        <f t="shared" ca="1" si="93"/>
        <v>79211.611063920252</v>
      </c>
      <c r="T328">
        <f t="shared" ca="1" si="94"/>
        <v>192982.9684721746</v>
      </c>
      <c r="U328">
        <f t="shared" ca="1" si="95"/>
        <v>84198.916067460319</v>
      </c>
      <c r="V328">
        <f t="shared" ca="1" si="96"/>
        <v>108784.05240471428</v>
      </c>
      <c r="X328" s="7">
        <f ca="1">IF(Table2[[#This Row],[Gender]]="men",1,0)</f>
        <v>0</v>
      </c>
      <c r="Y328" s="1">
        <f ca="1">IF(Table2[[#This Row],[Gender]]="women",1,0)</f>
        <v>1</v>
      </c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>
        <f ca="1">IF(Table2[[#This Row],[Field of work]]="teaching",1,0)</f>
        <v>0</v>
      </c>
      <c r="AK328" s="1">
        <f ca="1">IF(Table2[[#This Row],[Field of work]]="health",1,0)</f>
        <v>0</v>
      </c>
      <c r="AL328" s="1">
        <f ca="1">IF(Table2[[#This Row],[Field of work]]="construction",1,0)</f>
        <v>0</v>
      </c>
      <c r="AM328" s="1">
        <f ca="1">IF(Table2[[#This Row],[Field of work]]="general work",1,0)</f>
        <v>0</v>
      </c>
      <c r="AN328" s="1">
        <f ca="1">IF(Table2[[#This Row],[Field of work]]="agriculture",1,0)</f>
        <v>1</v>
      </c>
      <c r="AO328" s="1">
        <f ca="1">IF(Table2[[#This Row],[Field of work]]="IT",1,0)</f>
        <v>0</v>
      </c>
      <c r="AP328" s="1"/>
      <c r="AQ328" s="1"/>
      <c r="AR328" s="1"/>
      <c r="AS328" s="1"/>
      <c r="AT328" s="1"/>
      <c r="AU328" s="1"/>
      <c r="AV328" s="1"/>
      <c r="AW328" s="1">
        <f ca="1">Table2[[#This Row],[Cars value]]/Table2[[#This Row],[Cars]]</f>
        <v>6207.1229294366731</v>
      </c>
      <c r="AX328" s="1"/>
      <c r="AY328" s="1">
        <f ca="1">IF(Table2[[#This Row],[Value of debts of a person]]&gt;$AZ$4,1,0)</f>
        <v>0</v>
      </c>
      <c r="AZ328" s="1"/>
      <c r="BA328" s="1"/>
      <c r="BB328" s="9">
        <f ca="1">O328/Table2[[#This Row],[Value of house]]</f>
        <v>0.47804917775163513</v>
      </c>
      <c r="BC328" s="1">
        <f ca="1">IF(BB328&lt;$BD$4,1,0)</f>
        <v>0</v>
      </c>
      <c r="BD328" s="1"/>
      <c r="BE328" s="10"/>
      <c r="BF328">
        <f ca="1">IF(Table2[[#This Row],[Area]]="yukon",Table2[[#This Row],[Income]],0)</f>
        <v>0</v>
      </c>
    </row>
    <row r="329" spans="2:58" x14ac:dyDescent="0.3">
      <c r="B329">
        <f t="shared" ca="1" si="98"/>
        <v>2</v>
      </c>
      <c r="C329" t="str">
        <f t="shared" ca="1" si="99"/>
        <v>women</v>
      </c>
      <c r="D329">
        <f t="shared" ca="1" si="100"/>
        <v>31</v>
      </c>
      <c r="E329">
        <f t="shared" ca="1" si="101"/>
        <v>4</v>
      </c>
      <c r="F329" t="str">
        <f ca="1">VLOOKUP(E329,$AB$5:$AC$10,2)</f>
        <v>IT</v>
      </c>
      <c r="G329">
        <f t="shared" ca="1" si="102"/>
        <v>6</v>
      </c>
      <c r="H329" t="str">
        <f ca="1">VLOOKUP(G329,$AD$5:$AE$9,2)</f>
        <v>other</v>
      </c>
      <c r="I329">
        <f t="shared" ca="1" si="103"/>
        <v>3</v>
      </c>
      <c r="J329">
        <f t="shared" ca="1" si="97"/>
        <v>1</v>
      </c>
      <c r="K329">
        <f t="shared" ca="1" si="104"/>
        <v>68689</v>
      </c>
      <c r="L329">
        <f t="shared" ca="1" si="105"/>
        <v>11</v>
      </c>
      <c r="M329" t="str">
        <f ca="1">VLOOKUP(L329,$AF$5:$AG$17,2)</f>
        <v>New truncwick</v>
      </c>
      <c r="N329">
        <f t="shared" ca="1" si="90"/>
        <v>343445</v>
      </c>
      <c r="O329">
        <f t="shared" ca="1" si="106"/>
        <v>80641.41708915605</v>
      </c>
      <c r="P329">
        <f t="shared" ca="1" si="91"/>
        <v>17181.803285187329</v>
      </c>
      <c r="Q329">
        <f t="shared" ca="1" si="107"/>
        <v>14474</v>
      </c>
      <c r="R329">
        <f t="shared" ca="1" si="92"/>
        <v>59466.178040126899</v>
      </c>
      <c r="S329">
        <f t="shared" ca="1" si="93"/>
        <v>91768.006558250927</v>
      </c>
      <c r="T329">
        <f t="shared" ca="1" si="94"/>
        <v>515854.42364740698</v>
      </c>
      <c r="U329">
        <f t="shared" ca="1" si="95"/>
        <v>154581.59512928294</v>
      </c>
      <c r="V329">
        <f t="shared" ca="1" si="96"/>
        <v>361272.82851812406</v>
      </c>
      <c r="X329" s="7">
        <f ca="1">IF(Table2[[#This Row],[Gender]]="men",1,0)</f>
        <v>0</v>
      </c>
      <c r="Y329" s="1">
        <f ca="1">IF(Table2[[#This Row],[Gender]]="women",1,0)</f>
        <v>1</v>
      </c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>
        <f ca="1">IF(Table2[[#This Row],[Field of work]]="teaching",1,0)</f>
        <v>0</v>
      </c>
      <c r="AK329" s="1">
        <f ca="1">IF(Table2[[#This Row],[Field of work]]="health",1,0)</f>
        <v>0</v>
      </c>
      <c r="AL329" s="1">
        <f ca="1">IF(Table2[[#This Row],[Field of work]]="construction",1,0)</f>
        <v>0</v>
      </c>
      <c r="AM329" s="1">
        <f ca="1">IF(Table2[[#This Row],[Field of work]]="general work",1,0)</f>
        <v>0</v>
      </c>
      <c r="AN329" s="1">
        <f ca="1">IF(Table2[[#This Row],[Field of work]]="agriculture",1,0)</f>
        <v>0</v>
      </c>
      <c r="AO329" s="1">
        <f ca="1">IF(Table2[[#This Row],[Field of work]]="IT",1,0)</f>
        <v>1</v>
      </c>
      <c r="AP329" s="1"/>
      <c r="AQ329" s="1"/>
      <c r="AR329" s="1"/>
      <c r="AS329" s="1"/>
      <c r="AT329" s="1"/>
      <c r="AU329" s="1"/>
      <c r="AV329" s="1"/>
      <c r="AW329" s="1">
        <f ca="1">Table2[[#This Row],[Cars value]]/Table2[[#This Row],[Cars]]</f>
        <v>17181.803285187329</v>
      </c>
      <c r="AX329" s="1"/>
      <c r="AY329" s="1">
        <f ca="1">IF(Table2[[#This Row],[Value of debts of a person]]&gt;$AZ$4,1,0)</f>
        <v>1</v>
      </c>
      <c r="AZ329" s="1"/>
      <c r="BA329" s="1"/>
      <c r="BB329" s="9">
        <f ca="1">O329/Table2[[#This Row],[Value of house]]</f>
        <v>0.23480154635867767</v>
      </c>
      <c r="BC329" s="1">
        <f ca="1">IF(BB329&lt;$BD$4,1,0)</f>
        <v>1</v>
      </c>
      <c r="BD329" s="1"/>
      <c r="BE329" s="10"/>
      <c r="BF329">
        <f ca="1">IF(Table2[[#This Row],[Area]]="yukon",Table2[[#This Row],[Income]],0)</f>
        <v>0</v>
      </c>
    </row>
    <row r="330" spans="2:58" x14ac:dyDescent="0.3">
      <c r="B330">
        <f t="shared" ca="1" si="98"/>
        <v>1</v>
      </c>
      <c r="C330" t="str">
        <f t="shared" ca="1" si="99"/>
        <v>men</v>
      </c>
      <c r="D330">
        <f t="shared" ca="1" si="100"/>
        <v>42</v>
      </c>
      <c r="E330">
        <f t="shared" ca="1" si="101"/>
        <v>6</v>
      </c>
      <c r="F330" t="str">
        <f ca="1">VLOOKUP(E330,$AB$5:$AC$10,2)</f>
        <v>agriculture</v>
      </c>
      <c r="G330">
        <f t="shared" ca="1" si="102"/>
        <v>6</v>
      </c>
      <c r="H330" t="str">
        <f ca="1">VLOOKUP(G330,$AD$5:$AE$9,2)</f>
        <v>other</v>
      </c>
      <c r="I330">
        <f t="shared" ca="1" si="103"/>
        <v>0</v>
      </c>
      <c r="J330">
        <f t="shared" ca="1" si="97"/>
        <v>1</v>
      </c>
      <c r="K330">
        <f t="shared" ca="1" si="104"/>
        <v>36969</v>
      </c>
      <c r="L330">
        <f t="shared" ca="1" si="105"/>
        <v>12</v>
      </c>
      <c r="M330" t="str">
        <f ca="1">VLOOKUP(L330,$AF$5:$AG$17,2)</f>
        <v>Nova scotia</v>
      </c>
      <c r="N330">
        <f t="shared" ca="1" si="90"/>
        <v>221814</v>
      </c>
      <c r="O330">
        <f t="shared" ca="1" si="106"/>
        <v>30774.334188049081</v>
      </c>
      <c r="P330">
        <f t="shared" ca="1" si="91"/>
        <v>35336.760065059294</v>
      </c>
      <c r="Q330">
        <f t="shared" ca="1" si="107"/>
        <v>30148</v>
      </c>
      <c r="R330">
        <f t="shared" ca="1" si="92"/>
        <v>12984.971509753335</v>
      </c>
      <c r="S330">
        <f t="shared" ca="1" si="93"/>
        <v>41551.670644512444</v>
      </c>
      <c r="T330">
        <f t="shared" ca="1" si="94"/>
        <v>294140.00483256154</v>
      </c>
      <c r="U330">
        <f t="shared" ca="1" si="95"/>
        <v>73907.305697802411</v>
      </c>
      <c r="V330">
        <f t="shared" ca="1" si="96"/>
        <v>220232.69913475914</v>
      </c>
      <c r="X330" s="7">
        <f ca="1">IF(Table2[[#This Row],[Gender]]="men",1,0)</f>
        <v>1</v>
      </c>
      <c r="Y330" s="1">
        <f ca="1">IF(Table2[[#This Row],[Gender]]="women",1,0)</f>
        <v>0</v>
      </c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>
        <f ca="1">IF(Table2[[#This Row],[Field of work]]="teaching",1,0)</f>
        <v>0</v>
      </c>
      <c r="AK330" s="1">
        <f ca="1">IF(Table2[[#This Row],[Field of work]]="health",1,0)</f>
        <v>0</v>
      </c>
      <c r="AL330" s="1">
        <f ca="1">IF(Table2[[#This Row],[Field of work]]="construction",1,0)</f>
        <v>0</v>
      </c>
      <c r="AM330" s="1">
        <f ca="1">IF(Table2[[#This Row],[Field of work]]="general work",1,0)</f>
        <v>0</v>
      </c>
      <c r="AN330" s="1">
        <f ca="1">IF(Table2[[#This Row],[Field of work]]="agriculture",1,0)</f>
        <v>1</v>
      </c>
      <c r="AO330" s="1">
        <f ca="1">IF(Table2[[#This Row],[Field of work]]="IT",1,0)</f>
        <v>0</v>
      </c>
      <c r="AP330" s="1"/>
      <c r="AQ330" s="1"/>
      <c r="AR330" s="1"/>
      <c r="AS330" s="1"/>
      <c r="AT330" s="1"/>
      <c r="AU330" s="1"/>
      <c r="AV330" s="1"/>
      <c r="AW330" s="1">
        <f ca="1">Table2[[#This Row],[Cars value]]/Table2[[#This Row],[Cars]]</f>
        <v>35336.760065059294</v>
      </c>
      <c r="AX330" s="1"/>
      <c r="AY330" s="1">
        <f ca="1">IF(Table2[[#This Row],[Value of debts of a person]]&gt;$AZ$4,1,0)</f>
        <v>0</v>
      </c>
      <c r="AZ330" s="1"/>
      <c r="BA330" s="1"/>
      <c r="BB330" s="9">
        <f ca="1">O330/Table2[[#This Row],[Value of house]]</f>
        <v>0.13873936806535692</v>
      </c>
      <c r="BC330" s="1">
        <f ca="1">IF(BB330&lt;$BD$4,1,0)</f>
        <v>1</v>
      </c>
      <c r="BD330" s="1"/>
      <c r="BE330" s="10"/>
      <c r="BF330">
        <f ca="1">IF(Table2[[#This Row],[Area]]="yukon",Table2[[#This Row],[Income]],0)</f>
        <v>0</v>
      </c>
    </row>
    <row r="331" spans="2:58" x14ac:dyDescent="0.3">
      <c r="B331">
        <f t="shared" ca="1" si="98"/>
        <v>2</v>
      </c>
      <c r="C331" t="str">
        <f t="shared" ca="1" si="99"/>
        <v>women</v>
      </c>
      <c r="D331">
        <f t="shared" ca="1" si="100"/>
        <v>38</v>
      </c>
      <c r="E331">
        <f t="shared" ca="1" si="101"/>
        <v>2</v>
      </c>
      <c r="F331" t="str">
        <f ca="1">VLOOKUP(E331,$AB$5:$AC$10,2)</f>
        <v>construction</v>
      </c>
      <c r="G331">
        <f t="shared" ca="1" si="102"/>
        <v>3</v>
      </c>
      <c r="H331" t="str">
        <f ca="1">VLOOKUP(G331,$AD$5:$AE$9,2)</f>
        <v>university</v>
      </c>
      <c r="I331">
        <f t="shared" ca="1" si="103"/>
        <v>3</v>
      </c>
      <c r="J331">
        <f t="shared" ca="1" si="97"/>
        <v>2</v>
      </c>
      <c r="K331">
        <f t="shared" ca="1" si="104"/>
        <v>55055</v>
      </c>
      <c r="L331">
        <f t="shared" ca="1" si="105"/>
        <v>12</v>
      </c>
      <c r="M331" t="str">
        <f ca="1">VLOOKUP(L331,$AF$5:$AG$17,2)</f>
        <v>Nova scotia</v>
      </c>
      <c r="N331">
        <f t="shared" ca="1" si="90"/>
        <v>220220</v>
      </c>
      <c r="O331">
        <f t="shared" ca="1" si="106"/>
        <v>71222.226227896477</v>
      </c>
      <c r="P331">
        <f t="shared" ca="1" si="91"/>
        <v>107857.87851252187</v>
      </c>
      <c r="Q331">
        <f t="shared" ca="1" si="107"/>
        <v>86761</v>
      </c>
      <c r="R331">
        <f t="shared" ca="1" si="92"/>
        <v>48411.246801954439</v>
      </c>
      <c r="S331">
        <f t="shared" ca="1" si="93"/>
        <v>1569.5833086349521</v>
      </c>
      <c r="T331">
        <f t="shared" ca="1" si="94"/>
        <v>293011.80953653139</v>
      </c>
      <c r="U331">
        <f t="shared" ca="1" si="95"/>
        <v>206394.47302985089</v>
      </c>
      <c r="V331">
        <f t="shared" ca="1" si="96"/>
        <v>86617.336506680498</v>
      </c>
      <c r="X331" s="7">
        <f ca="1">IF(Table2[[#This Row],[Gender]]="men",1,0)</f>
        <v>0</v>
      </c>
      <c r="Y331" s="1">
        <f ca="1">IF(Table2[[#This Row],[Gender]]="women",1,0)</f>
        <v>1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>
        <f ca="1">IF(Table2[[#This Row],[Field of work]]="teaching",1,0)</f>
        <v>0</v>
      </c>
      <c r="AK331" s="1">
        <f ca="1">IF(Table2[[#This Row],[Field of work]]="health",1,0)</f>
        <v>0</v>
      </c>
      <c r="AL331" s="1">
        <f ca="1">IF(Table2[[#This Row],[Field of work]]="construction",1,0)</f>
        <v>1</v>
      </c>
      <c r="AM331" s="1">
        <f ca="1">IF(Table2[[#This Row],[Field of work]]="general work",1,0)</f>
        <v>0</v>
      </c>
      <c r="AN331" s="1">
        <f ca="1">IF(Table2[[#This Row],[Field of work]]="agriculture",1,0)</f>
        <v>0</v>
      </c>
      <c r="AO331" s="1">
        <f ca="1">IF(Table2[[#This Row],[Field of work]]="IT",1,0)</f>
        <v>0</v>
      </c>
      <c r="AP331" s="1"/>
      <c r="AQ331" s="1"/>
      <c r="AR331" s="1"/>
      <c r="AS331" s="1"/>
      <c r="AT331" s="1"/>
      <c r="AU331" s="1"/>
      <c r="AV331" s="1"/>
      <c r="AW331" s="1">
        <f ca="1">Table2[[#This Row],[Cars value]]/Table2[[#This Row],[Cars]]</f>
        <v>53928.939256260936</v>
      </c>
      <c r="AX331" s="1"/>
      <c r="AY331" s="1">
        <f ca="1">IF(Table2[[#This Row],[Value of debts of a person]]&gt;$AZ$4,1,0)</f>
        <v>1</v>
      </c>
      <c r="AZ331" s="1"/>
      <c r="BA331" s="1"/>
      <c r="BB331" s="9">
        <f ca="1">O331/Table2[[#This Row],[Value of house]]</f>
        <v>0.32341397796701699</v>
      </c>
      <c r="BC331" s="1">
        <f ca="1">IF(BB331&lt;$BD$4,1,0)</f>
        <v>0</v>
      </c>
      <c r="BD331" s="1"/>
      <c r="BE331" s="10"/>
      <c r="BF331">
        <f ca="1">IF(Table2[[#This Row],[Area]]="yukon",Table2[[#This Row],[Income]],0)</f>
        <v>0</v>
      </c>
    </row>
    <row r="332" spans="2:58" x14ac:dyDescent="0.3">
      <c r="B332">
        <f t="shared" ca="1" si="98"/>
        <v>1</v>
      </c>
      <c r="C332" t="str">
        <f t="shared" ca="1" si="99"/>
        <v>men</v>
      </c>
      <c r="D332">
        <f t="shared" ca="1" si="100"/>
        <v>34</v>
      </c>
      <c r="E332">
        <f t="shared" ca="1" si="101"/>
        <v>1</v>
      </c>
      <c r="F332" t="str">
        <f ca="1">VLOOKUP(E332,$AB$5:$AC$10,2)</f>
        <v>health</v>
      </c>
      <c r="G332">
        <f t="shared" ca="1" si="102"/>
        <v>3</v>
      </c>
      <c r="H332" t="str">
        <f ca="1">VLOOKUP(G332,$AD$5:$AE$9,2)</f>
        <v>university</v>
      </c>
      <c r="I332">
        <f t="shared" ca="1" si="103"/>
        <v>4</v>
      </c>
      <c r="J332">
        <f t="shared" ca="1" si="97"/>
        <v>2</v>
      </c>
      <c r="K332">
        <f t="shared" ca="1" si="104"/>
        <v>42552</v>
      </c>
      <c r="L332">
        <f t="shared" ca="1" si="105"/>
        <v>3</v>
      </c>
      <c r="M332" t="str">
        <f ca="1">VLOOKUP(L332,$AF$5:$AG$17,2)</f>
        <v>Northwest Tef</v>
      </c>
      <c r="N332">
        <f t="shared" ref="N332:N395" ca="1" si="108">K332*RANDBETWEEN(1,6)</f>
        <v>170208</v>
      </c>
      <c r="O332">
        <f t="shared" ca="1" si="106"/>
        <v>120012.20829391495</v>
      </c>
      <c r="P332">
        <f t="shared" ref="P332:P395" ca="1" si="109">J332*RAND()*K332</f>
        <v>74347.993838236536</v>
      </c>
      <c r="Q332">
        <f t="shared" ca="1" si="107"/>
        <v>73856</v>
      </c>
      <c r="R332">
        <f t="shared" ref="R332:R395" ca="1" si="110">RAND()*K332</f>
        <v>3429.6854972074684</v>
      </c>
      <c r="S332">
        <f t="shared" ref="S332:S395" ca="1" si="111">RAND()*K332*1.5</f>
        <v>24787.031458081685</v>
      </c>
      <c r="T332">
        <f t="shared" ref="T332:T395" ca="1" si="112">N332+O332+S332</f>
        <v>315007.23975199665</v>
      </c>
      <c r="U332">
        <f t="shared" ref="U332:U395" ca="1" si="113">O332+Q332+R332</f>
        <v>197297.89379112245</v>
      </c>
      <c r="V332">
        <f t="shared" ref="V332:V395" ca="1" si="114">T332-U332</f>
        <v>117709.3459608742</v>
      </c>
      <c r="X332" s="7">
        <f ca="1">IF(Table2[[#This Row],[Gender]]="men",1,0)</f>
        <v>1</v>
      </c>
      <c r="Y332" s="1">
        <f ca="1">IF(Table2[[#This Row],[Gender]]="women",1,0)</f>
        <v>0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>
        <f ca="1">IF(Table2[[#This Row],[Field of work]]="teaching",1,0)</f>
        <v>0</v>
      </c>
      <c r="AK332" s="1">
        <f ca="1">IF(Table2[[#This Row],[Field of work]]="health",1,0)</f>
        <v>1</v>
      </c>
      <c r="AL332" s="1">
        <f ca="1">IF(Table2[[#This Row],[Field of work]]="construction",1,0)</f>
        <v>0</v>
      </c>
      <c r="AM332" s="1">
        <f ca="1">IF(Table2[[#This Row],[Field of work]]="general work",1,0)</f>
        <v>0</v>
      </c>
      <c r="AN332" s="1">
        <f ca="1">IF(Table2[[#This Row],[Field of work]]="agriculture",1,0)</f>
        <v>0</v>
      </c>
      <c r="AO332" s="1">
        <f ca="1">IF(Table2[[#This Row],[Field of work]]="IT",1,0)</f>
        <v>0</v>
      </c>
      <c r="AP332" s="1"/>
      <c r="AQ332" s="1"/>
      <c r="AR332" s="1"/>
      <c r="AS332" s="1"/>
      <c r="AT332" s="1"/>
      <c r="AU332" s="1"/>
      <c r="AV332" s="1"/>
      <c r="AW332" s="1">
        <f ca="1">Table2[[#This Row],[Cars value]]/Table2[[#This Row],[Cars]]</f>
        <v>37173.996919118268</v>
      </c>
      <c r="AX332" s="1"/>
      <c r="AY332" s="1">
        <f ca="1">IF(Table2[[#This Row],[Value of debts of a person]]&gt;$AZ$4,1,0)</f>
        <v>1</v>
      </c>
      <c r="AZ332" s="1"/>
      <c r="BA332" s="1"/>
      <c r="BB332" s="9">
        <f ca="1">O332/Table2[[#This Row],[Value of house]]</f>
        <v>0.70509146628780639</v>
      </c>
      <c r="BC332" s="1">
        <f ca="1">IF(BB332&lt;$BD$4,1,0)</f>
        <v>0</v>
      </c>
      <c r="BD332" s="1"/>
      <c r="BE332" s="10"/>
      <c r="BF332">
        <f ca="1">IF(Table2[[#This Row],[Area]]="yukon",Table2[[#This Row],[Income]],0)</f>
        <v>0</v>
      </c>
    </row>
    <row r="333" spans="2:58" x14ac:dyDescent="0.3">
      <c r="B333">
        <f t="shared" ca="1" si="98"/>
        <v>2</v>
      </c>
      <c r="C333" t="str">
        <f t="shared" ca="1" si="99"/>
        <v>women</v>
      </c>
      <c r="D333">
        <f t="shared" ca="1" si="100"/>
        <v>30</v>
      </c>
      <c r="E333">
        <f t="shared" ca="1" si="101"/>
        <v>4</v>
      </c>
      <c r="F333" t="str">
        <f ca="1">VLOOKUP(E333,$AB$5:$AC$10,2)</f>
        <v>IT</v>
      </c>
      <c r="G333">
        <f t="shared" ca="1" si="102"/>
        <v>3</v>
      </c>
      <c r="H333" t="str">
        <f ca="1">VLOOKUP(G333,$AD$5:$AE$9,2)</f>
        <v>university</v>
      </c>
      <c r="I333">
        <f t="shared" ca="1" si="103"/>
        <v>0</v>
      </c>
      <c r="J333">
        <f t="shared" ca="1" si="97"/>
        <v>2</v>
      </c>
      <c r="K333">
        <f t="shared" ca="1" si="104"/>
        <v>75253</v>
      </c>
      <c r="L333">
        <f t="shared" ca="1" si="105"/>
        <v>12</v>
      </c>
      <c r="M333" t="str">
        <f ca="1">VLOOKUP(L333,$AF$5:$AG$17,2)</f>
        <v>Nova scotia</v>
      </c>
      <c r="N333">
        <f t="shared" ca="1" si="108"/>
        <v>376265</v>
      </c>
      <c r="O333">
        <f t="shared" ca="1" si="106"/>
        <v>293133.83963488328</v>
      </c>
      <c r="P333">
        <f t="shared" ca="1" si="109"/>
        <v>21330.465100428919</v>
      </c>
      <c r="Q333">
        <f t="shared" ca="1" si="107"/>
        <v>2041</v>
      </c>
      <c r="R333">
        <f t="shared" ca="1" si="110"/>
        <v>13174.849520223899</v>
      </c>
      <c r="S333">
        <f t="shared" ca="1" si="111"/>
        <v>87992.907077549171</v>
      </c>
      <c r="T333">
        <f t="shared" ca="1" si="112"/>
        <v>757391.74671243236</v>
      </c>
      <c r="U333">
        <f t="shared" ca="1" si="113"/>
        <v>308349.68915510719</v>
      </c>
      <c r="V333">
        <f t="shared" ca="1" si="114"/>
        <v>449042.05755732517</v>
      </c>
      <c r="X333" s="7">
        <f ca="1">IF(Table2[[#This Row],[Gender]]="men",1,0)</f>
        <v>0</v>
      </c>
      <c r="Y333" s="1">
        <f ca="1">IF(Table2[[#This Row],[Gender]]="women",1,0)</f>
        <v>1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>
        <f ca="1">IF(Table2[[#This Row],[Field of work]]="teaching",1,0)</f>
        <v>0</v>
      </c>
      <c r="AK333" s="1">
        <f ca="1">IF(Table2[[#This Row],[Field of work]]="health",1,0)</f>
        <v>0</v>
      </c>
      <c r="AL333" s="1">
        <f ca="1">IF(Table2[[#This Row],[Field of work]]="construction",1,0)</f>
        <v>0</v>
      </c>
      <c r="AM333" s="1">
        <f ca="1">IF(Table2[[#This Row],[Field of work]]="general work",1,0)</f>
        <v>0</v>
      </c>
      <c r="AN333" s="1">
        <f ca="1">IF(Table2[[#This Row],[Field of work]]="agriculture",1,0)</f>
        <v>0</v>
      </c>
      <c r="AO333" s="1">
        <f ca="1">IF(Table2[[#This Row],[Field of work]]="IT",1,0)</f>
        <v>1</v>
      </c>
      <c r="AP333" s="1"/>
      <c r="AQ333" s="1"/>
      <c r="AR333" s="1"/>
      <c r="AS333" s="1"/>
      <c r="AT333" s="1"/>
      <c r="AU333" s="1"/>
      <c r="AV333" s="1"/>
      <c r="AW333" s="1">
        <f ca="1">Table2[[#This Row],[Cars value]]/Table2[[#This Row],[Cars]]</f>
        <v>10665.232550214459</v>
      </c>
      <c r="AX333" s="1"/>
      <c r="AY333" s="1">
        <f ca="1">IF(Table2[[#This Row],[Value of debts of a person]]&gt;$AZ$4,1,0)</f>
        <v>1</v>
      </c>
      <c r="AZ333" s="1"/>
      <c r="BA333" s="1"/>
      <c r="BB333" s="9">
        <f ca="1">O333/Table2[[#This Row],[Value of house]]</f>
        <v>0.7790622025298215</v>
      </c>
      <c r="BC333" s="1">
        <f ca="1">IF(BB333&lt;$BD$4,1,0)</f>
        <v>0</v>
      </c>
      <c r="BD333" s="1"/>
      <c r="BE333" s="10"/>
      <c r="BF333">
        <f ca="1">IF(Table2[[#This Row],[Area]]="yukon",Table2[[#This Row],[Income]],0)</f>
        <v>0</v>
      </c>
    </row>
    <row r="334" spans="2:58" x14ac:dyDescent="0.3">
      <c r="B334">
        <f t="shared" ca="1" si="98"/>
        <v>1</v>
      </c>
      <c r="C334" t="str">
        <f t="shared" ca="1" si="99"/>
        <v>men</v>
      </c>
      <c r="D334">
        <f t="shared" ca="1" si="100"/>
        <v>41</v>
      </c>
      <c r="E334">
        <f t="shared" ca="1" si="101"/>
        <v>5</v>
      </c>
      <c r="F334" t="str">
        <f ca="1">VLOOKUP(E334,$AB$5:$AC$10,2)</f>
        <v>general work</v>
      </c>
      <c r="G334">
        <f t="shared" ca="1" si="102"/>
        <v>3</v>
      </c>
      <c r="H334" t="str">
        <f ca="1">VLOOKUP(G334,$AD$5:$AE$9,2)</f>
        <v>university</v>
      </c>
      <c r="I334">
        <f t="shared" ca="1" si="103"/>
        <v>3</v>
      </c>
      <c r="J334">
        <f t="shared" ca="1" si="97"/>
        <v>2</v>
      </c>
      <c r="K334">
        <f t="shared" ca="1" si="104"/>
        <v>45647</v>
      </c>
      <c r="L334">
        <f t="shared" ca="1" si="105"/>
        <v>1</v>
      </c>
      <c r="M334" t="str">
        <f ca="1">VLOOKUP(L334,$AF$5:$AG$17,2)</f>
        <v>yukon</v>
      </c>
      <c r="N334">
        <f t="shared" ca="1" si="108"/>
        <v>273882</v>
      </c>
      <c r="O334">
        <f t="shared" ca="1" si="106"/>
        <v>186362.86986164071</v>
      </c>
      <c r="P334">
        <f t="shared" ca="1" si="109"/>
        <v>31921.427668915068</v>
      </c>
      <c r="Q334">
        <f t="shared" ca="1" si="107"/>
        <v>4783</v>
      </c>
      <c r="R334">
        <f t="shared" ca="1" si="110"/>
        <v>30760.42220529621</v>
      </c>
      <c r="S334">
        <f t="shared" ca="1" si="111"/>
        <v>21043.869041356244</v>
      </c>
      <c r="T334">
        <f t="shared" ca="1" si="112"/>
        <v>481288.73890299699</v>
      </c>
      <c r="U334">
        <f t="shared" ca="1" si="113"/>
        <v>221906.29206693691</v>
      </c>
      <c r="V334">
        <f t="shared" ca="1" si="114"/>
        <v>259382.44683606009</v>
      </c>
      <c r="X334" s="7">
        <f ca="1">IF(Table2[[#This Row],[Gender]]="men",1,0)</f>
        <v>1</v>
      </c>
      <c r="Y334" s="1">
        <f ca="1">IF(Table2[[#This Row],[Gender]]="women",1,0)</f>
        <v>0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>
        <f ca="1">IF(Table2[[#This Row],[Field of work]]="teaching",1,0)</f>
        <v>0</v>
      </c>
      <c r="AK334" s="1">
        <f ca="1">IF(Table2[[#This Row],[Field of work]]="health",1,0)</f>
        <v>0</v>
      </c>
      <c r="AL334" s="1">
        <f ca="1">IF(Table2[[#This Row],[Field of work]]="construction",1,0)</f>
        <v>0</v>
      </c>
      <c r="AM334" s="1">
        <f ca="1">IF(Table2[[#This Row],[Field of work]]="general work",1,0)</f>
        <v>1</v>
      </c>
      <c r="AN334" s="1">
        <f ca="1">IF(Table2[[#This Row],[Field of work]]="agriculture",1,0)</f>
        <v>0</v>
      </c>
      <c r="AO334" s="1">
        <f ca="1">IF(Table2[[#This Row],[Field of work]]="IT",1,0)</f>
        <v>0</v>
      </c>
      <c r="AP334" s="1"/>
      <c r="AQ334" s="1"/>
      <c r="AR334" s="1"/>
      <c r="AS334" s="1"/>
      <c r="AT334" s="1"/>
      <c r="AU334" s="1"/>
      <c r="AV334" s="1"/>
      <c r="AW334" s="1">
        <f ca="1">Table2[[#This Row],[Cars value]]/Table2[[#This Row],[Cars]]</f>
        <v>15960.713834457534</v>
      </c>
      <c r="AX334" s="1"/>
      <c r="AY334" s="1">
        <f ca="1">IF(Table2[[#This Row],[Value of debts of a person]]&gt;$AZ$4,1,0)</f>
        <v>1</v>
      </c>
      <c r="AZ334" s="1"/>
      <c r="BA334" s="1"/>
      <c r="BB334" s="9">
        <f ca="1">O334/Table2[[#This Row],[Value of house]]</f>
        <v>0.68044949964452106</v>
      </c>
      <c r="BC334" s="1">
        <f ca="1">IF(BB334&lt;$BD$4,1,0)</f>
        <v>0</v>
      </c>
      <c r="BD334" s="1"/>
      <c r="BE334" s="10"/>
      <c r="BF334">
        <f ca="1">IF(Table2[[#This Row],[Area]]="yukon",Table2[[#This Row],[Income]],0)</f>
        <v>45647</v>
      </c>
    </row>
    <row r="335" spans="2:58" x14ac:dyDescent="0.3">
      <c r="B335">
        <f t="shared" ca="1" si="98"/>
        <v>1</v>
      </c>
      <c r="C335" t="str">
        <f t="shared" ca="1" si="99"/>
        <v>men</v>
      </c>
      <c r="D335">
        <f t="shared" ca="1" si="100"/>
        <v>43</v>
      </c>
      <c r="E335">
        <f t="shared" ca="1" si="101"/>
        <v>3</v>
      </c>
      <c r="F335" t="str">
        <f ca="1">VLOOKUP(E335,$AB$5:$AC$10,2)</f>
        <v>teaching</v>
      </c>
      <c r="G335">
        <f t="shared" ca="1" si="102"/>
        <v>6</v>
      </c>
      <c r="H335" t="str">
        <f ca="1">VLOOKUP(G335,$AD$5:$AE$9,2)</f>
        <v>other</v>
      </c>
      <c r="I335">
        <f t="shared" ca="1" si="103"/>
        <v>4</v>
      </c>
      <c r="J335">
        <f t="shared" ca="1" si="97"/>
        <v>2</v>
      </c>
      <c r="K335">
        <f t="shared" ca="1" si="104"/>
        <v>52724</v>
      </c>
      <c r="L335">
        <f t="shared" ca="1" si="105"/>
        <v>4</v>
      </c>
      <c r="M335" t="str">
        <f ca="1">VLOOKUP(L335,$AF$5:$AG$17,2)</f>
        <v>Alberta</v>
      </c>
      <c r="N335">
        <f t="shared" ca="1" si="108"/>
        <v>210896</v>
      </c>
      <c r="O335">
        <f t="shared" ca="1" si="106"/>
        <v>191771.04028938367</v>
      </c>
      <c r="P335">
        <f t="shared" ca="1" si="109"/>
        <v>70126.987621569249</v>
      </c>
      <c r="Q335">
        <f t="shared" ca="1" si="107"/>
        <v>29243</v>
      </c>
      <c r="R335">
        <f t="shared" ca="1" si="110"/>
        <v>47980.91415213282</v>
      </c>
      <c r="S335">
        <f t="shared" ca="1" si="111"/>
        <v>42229.705783260186</v>
      </c>
      <c r="T335">
        <f t="shared" ca="1" si="112"/>
        <v>444896.74607264384</v>
      </c>
      <c r="U335">
        <f t="shared" ca="1" si="113"/>
        <v>268994.95444151649</v>
      </c>
      <c r="V335">
        <f t="shared" ca="1" si="114"/>
        <v>175901.79163112736</v>
      </c>
      <c r="X335" s="7">
        <f ca="1">IF(Table2[[#This Row],[Gender]]="men",1,0)</f>
        <v>1</v>
      </c>
      <c r="Y335" s="1">
        <f ca="1">IF(Table2[[#This Row],[Gender]]="women",1,0)</f>
        <v>0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>
        <f ca="1">IF(Table2[[#This Row],[Field of work]]="teaching",1,0)</f>
        <v>1</v>
      </c>
      <c r="AK335" s="1">
        <f ca="1">IF(Table2[[#This Row],[Field of work]]="health",1,0)</f>
        <v>0</v>
      </c>
      <c r="AL335" s="1">
        <f ca="1">IF(Table2[[#This Row],[Field of work]]="construction",1,0)</f>
        <v>0</v>
      </c>
      <c r="AM335" s="1">
        <f ca="1">IF(Table2[[#This Row],[Field of work]]="general work",1,0)</f>
        <v>0</v>
      </c>
      <c r="AN335" s="1">
        <f ca="1">IF(Table2[[#This Row],[Field of work]]="agriculture",1,0)</f>
        <v>0</v>
      </c>
      <c r="AO335" s="1">
        <f ca="1">IF(Table2[[#This Row],[Field of work]]="IT",1,0)</f>
        <v>0</v>
      </c>
      <c r="AP335" s="1"/>
      <c r="AQ335" s="1"/>
      <c r="AR335" s="1"/>
      <c r="AS335" s="1"/>
      <c r="AT335" s="1"/>
      <c r="AU335" s="1"/>
      <c r="AV335" s="1"/>
      <c r="AW335" s="1">
        <f ca="1">Table2[[#This Row],[Cars value]]/Table2[[#This Row],[Cars]]</f>
        <v>35063.493810784625</v>
      </c>
      <c r="AX335" s="1"/>
      <c r="AY335" s="1">
        <f ca="1">IF(Table2[[#This Row],[Value of debts of a person]]&gt;$AZ$4,1,0)</f>
        <v>1</v>
      </c>
      <c r="AZ335" s="1"/>
      <c r="BA335" s="1"/>
      <c r="BB335" s="9">
        <f ca="1">O335/Table2[[#This Row],[Value of house]]</f>
        <v>0.90931568303516275</v>
      </c>
      <c r="BC335" s="1">
        <f ca="1">IF(BB335&lt;$BD$4,1,0)</f>
        <v>0</v>
      </c>
      <c r="BD335" s="1"/>
      <c r="BE335" s="10"/>
      <c r="BF335">
        <f ca="1">IF(Table2[[#This Row],[Area]]="yukon",Table2[[#This Row],[Income]],0)</f>
        <v>0</v>
      </c>
    </row>
    <row r="336" spans="2:58" x14ac:dyDescent="0.3">
      <c r="B336">
        <f t="shared" ca="1" si="98"/>
        <v>2</v>
      </c>
      <c r="C336" t="str">
        <f t="shared" ca="1" si="99"/>
        <v>women</v>
      </c>
      <c r="D336">
        <f t="shared" ca="1" si="100"/>
        <v>39</v>
      </c>
      <c r="E336">
        <f t="shared" ca="1" si="101"/>
        <v>4</v>
      </c>
      <c r="F336" t="str">
        <f ca="1">VLOOKUP(E336,$AB$5:$AC$10,2)</f>
        <v>IT</v>
      </c>
      <c r="G336">
        <f t="shared" ca="1" si="102"/>
        <v>5</v>
      </c>
      <c r="H336" t="str">
        <f ca="1">VLOOKUP(G336,$AD$5:$AE$9,2)</f>
        <v>other</v>
      </c>
      <c r="I336">
        <f t="shared" ca="1" si="103"/>
        <v>4</v>
      </c>
      <c r="J336">
        <f t="shared" ca="1" si="97"/>
        <v>1</v>
      </c>
      <c r="K336">
        <f t="shared" ca="1" si="104"/>
        <v>73161</v>
      </c>
      <c r="L336">
        <f t="shared" ca="1" si="105"/>
        <v>11</v>
      </c>
      <c r="M336" t="str">
        <f ca="1">VLOOKUP(L336,$AF$5:$AG$17,2)</f>
        <v>New truncwick</v>
      </c>
      <c r="N336">
        <f t="shared" ca="1" si="108"/>
        <v>146322</v>
      </c>
      <c r="O336">
        <f t="shared" ca="1" si="106"/>
        <v>19628.518408046384</v>
      </c>
      <c r="P336">
        <f t="shared" ca="1" si="109"/>
        <v>21923.449319045423</v>
      </c>
      <c r="Q336">
        <f t="shared" ca="1" si="107"/>
        <v>3485</v>
      </c>
      <c r="R336">
        <f t="shared" ca="1" si="110"/>
        <v>55368.980969468161</v>
      </c>
      <c r="S336">
        <f t="shared" ca="1" si="111"/>
        <v>108425.89522508089</v>
      </c>
      <c r="T336">
        <f t="shared" ca="1" si="112"/>
        <v>274376.41363312729</v>
      </c>
      <c r="U336">
        <f t="shared" ca="1" si="113"/>
        <v>78482.499377514541</v>
      </c>
      <c r="V336">
        <f t="shared" ca="1" si="114"/>
        <v>195893.91425561276</v>
      </c>
      <c r="X336" s="7">
        <f ca="1">IF(Table2[[#This Row],[Gender]]="men",1,0)</f>
        <v>0</v>
      </c>
      <c r="Y336" s="1">
        <f ca="1">IF(Table2[[#This Row],[Gender]]="women",1,0)</f>
        <v>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>
        <f ca="1">IF(Table2[[#This Row],[Field of work]]="teaching",1,0)</f>
        <v>0</v>
      </c>
      <c r="AK336" s="1">
        <f ca="1">IF(Table2[[#This Row],[Field of work]]="health",1,0)</f>
        <v>0</v>
      </c>
      <c r="AL336" s="1">
        <f ca="1">IF(Table2[[#This Row],[Field of work]]="construction",1,0)</f>
        <v>0</v>
      </c>
      <c r="AM336" s="1">
        <f ca="1">IF(Table2[[#This Row],[Field of work]]="general work",1,0)</f>
        <v>0</v>
      </c>
      <c r="AN336" s="1">
        <f ca="1">IF(Table2[[#This Row],[Field of work]]="agriculture",1,0)</f>
        <v>0</v>
      </c>
      <c r="AO336" s="1">
        <f ca="1">IF(Table2[[#This Row],[Field of work]]="IT",1,0)</f>
        <v>1</v>
      </c>
      <c r="AP336" s="1"/>
      <c r="AQ336" s="1"/>
      <c r="AR336" s="1"/>
      <c r="AS336" s="1"/>
      <c r="AT336" s="1"/>
      <c r="AU336" s="1"/>
      <c r="AV336" s="1"/>
      <c r="AW336" s="1">
        <f ca="1">Table2[[#This Row],[Cars value]]/Table2[[#This Row],[Cars]]</f>
        <v>21923.449319045423</v>
      </c>
      <c r="AX336" s="1"/>
      <c r="AY336" s="1">
        <f ca="1">IF(Table2[[#This Row],[Value of debts of a person]]&gt;$AZ$4,1,0)</f>
        <v>0</v>
      </c>
      <c r="AZ336" s="1"/>
      <c r="BA336" s="1"/>
      <c r="BB336" s="9">
        <f ca="1">O336/Table2[[#This Row],[Value of house]]</f>
        <v>0.13414605054637296</v>
      </c>
      <c r="BC336" s="1">
        <f ca="1">IF(BB336&lt;$BD$4,1,0)</f>
        <v>1</v>
      </c>
      <c r="BD336" s="1"/>
      <c r="BE336" s="10"/>
      <c r="BF336">
        <f ca="1">IF(Table2[[#This Row],[Area]]="yukon",Table2[[#This Row],[Income]],0)</f>
        <v>0</v>
      </c>
    </row>
    <row r="337" spans="2:58" x14ac:dyDescent="0.3">
      <c r="B337">
        <f t="shared" ca="1" si="98"/>
        <v>2</v>
      </c>
      <c r="C337" t="str">
        <f t="shared" ca="1" si="99"/>
        <v>women</v>
      </c>
      <c r="D337">
        <f t="shared" ca="1" si="100"/>
        <v>39</v>
      </c>
      <c r="E337">
        <f t="shared" ca="1" si="101"/>
        <v>4</v>
      </c>
      <c r="F337" t="str">
        <f ca="1">VLOOKUP(E337,$AB$5:$AC$10,2)</f>
        <v>IT</v>
      </c>
      <c r="G337">
        <f t="shared" ca="1" si="102"/>
        <v>1</v>
      </c>
      <c r="H337" t="str">
        <f ca="1">VLOOKUP(G337,$AD$5:$AE$9,2)</f>
        <v>High School</v>
      </c>
      <c r="I337">
        <f t="shared" ca="1" si="103"/>
        <v>3</v>
      </c>
      <c r="J337">
        <f t="shared" ca="1" si="97"/>
        <v>2</v>
      </c>
      <c r="K337">
        <f t="shared" ca="1" si="104"/>
        <v>81230</v>
      </c>
      <c r="L337">
        <f t="shared" ca="1" si="105"/>
        <v>5</v>
      </c>
      <c r="M337" t="str">
        <f ca="1">VLOOKUP(L337,$AF$5:$AG$17,2)</f>
        <v>Nunavut</v>
      </c>
      <c r="N337">
        <f t="shared" ca="1" si="108"/>
        <v>406150</v>
      </c>
      <c r="O337">
        <f t="shared" ca="1" si="106"/>
        <v>339107.61391717813</v>
      </c>
      <c r="P337">
        <f t="shared" ca="1" si="109"/>
        <v>145985.16620367684</v>
      </c>
      <c r="Q337">
        <f t="shared" ca="1" si="107"/>
        <v>116541</v>
      </c>
      <c r="R337">
        <f t="shared" ca="1" si="110"/>
        <v>23803.458371301032</v>
      </c>
      <c r="S337">
        <f t="shared" ca="1" si="111"/>
        <v>120040.60351539077</v>
      </c>
      <c r="T337">
        <f t="shared" ca="1" si="112"/>
        <v>865298.2174325689</v>
      </c>
      <c r="U337">
        <f t="shared" ca="1" si="113"/>
        <v>479452.07228847913</v>
      </c>
      <c r="V337">
        <f t="shared" ca="1" si="114"/>
        <v>385846.14514408977</v>
      </c>
      <c r="X337" s="7">
        <f ca="1">IF(Table2[[#This Row],[Gender]]="men",1,0)</f>
        <v>0</v>
      </c>
      <c r="Y337" s="1">
        <f ca="1">IF(Table2[[#This Row],[Gender]]="women",1,0)</f>
        <v>1</v>
      </c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>
        <f ca="1">IF(Table2[[#This Row],[Field of work]]="teaching",1,0)</f>
        <v>0</v>
      </c>
      <c r="AK337" s="1">
        <f ca="1">IF(Table2[[#This Row],[Field of work]]="health",1,0)</f>
        <v>0</v>
      </c>
      <c r="AL337" s="1">
        <f ca="1">IF(Table2[[#This Row],[Field of work]]="construction",1,0)</f>
        <v>0</v>
      </c>
      <c r="AM337" s="1">
        <f ca="1">IF(Table2[[#This Row],[Field of work]]="general work",1,0)</f>
        <v>0</v>
      </c>
      <c r="AN337" s="1">
        <f ca="1">IF(Table2[[#This Row],[Field of work]]="agriculture",1,0)</f>
        <v>0</v>
      </c>
      <c r="AO337" s="1">
        <f ca="1">IF(Table2[[#This Row],[Field of work]]="IT",1,0)</f>
        <v>1</v>
      </c>
      <c r="AP337" s="1"/>
      <c r="AQ337" s="1"/>
      <c r="AR337" s="1"/>
      <c r="AS337" s="1"/>
      <c r="AT337" s="1"/>
      <c r="AU337" s="1"/>
      <c r="AV337" s="1"/>
      <c r="AW337" s="1">
        <f ca="1">Table2[[#This Row],[Cars value]]/Table2[[#This Row],[Cars]]</f>
        <v>72992.58310183842</v>
      </c>
      <c r="AX337" s="1"/>
      <c r="AY337" s="1">
        <f ca="1">IF(Table2[[#This Row],[Value of debts of a person]]&gt;$AZ$4,1,0)</f>
        <v>1</v>
      </c>
      <c r="AZ337" s="1"/>
      <c r="BA337" s="1"/>
      <c r="BB337" s="9">
        <f ca="1">O337/Table2[[#This Row],[Value of house]]</f>
        <v>0.83493195596990799</v>
      </c>
      <c r="BC337" s="1">
        <f ca="1">IF(BB337&lt;$BD$4,1,0)</f>
        <v>0</v>
      </c>
      <c r="BD337" s="1"/>
      <c r="BE337" s="10"/>
      <c r="BF337">
        <f ca="1">IF(Table2[[#This Row],[Area]]="yukon",Table2[[#This Row],[Income]],0)</f>
        <v>0</v>
      </c>
    </row>
    <row r="338" spans="2:58" x14ac:dyDescent="0.3">
      <c r="B338">
        <f t="shared" ca="1" si="98"/>
        <v>2</v>
      </c>
      <c r="C338" t="str">
        <f t="shared" ca="1" si="99"/>
        <v>women</v>
      </c>
      <c r="D338">
        <f t="shared" ca="1" si="100"/>
        <v>34</v>
      </c>
      <c r="E338">
        <f t="shared" ca="1" si="101"/>
        <v>2</v>
      </c>
      <c r="F338" t="str">
        <f ca="1">VLOOKUP(E338,$AB$5:$AC$10,2)</f>
        <v>construction</v>
      </c>
      <c r="G338">
        <f t="shared" ca="1" si="102"/>
        <v>4</v>
      </c>
      <c r="H338" t="str">
        <f ca="1">VLOOKUP(G338,$AD$5:$AE$9,2)</f>
        <v>technical</v>
      </c>
      <c r="I338">
        <f t="shared" ca="1" si="103"/>
        <v>0</v>
      </c>
      <c r="J338">
        <f t="shared" ca="1" si="97"/>
        <v>1</v>
      </c>
      <c r="K338">
        <f t="shared" ca="1" si="104"/>
        <v>42678</v>
      </c>
      <c r="L338">
        <f t="shared" ca="1" si="105"/>
        <v>4</v>
      </c>
      <c r="M338" t="str">
        <f ca="1">VLOOKUP(L338,$AF$5:$AG$17,2)</f>
        <v>Alberta</v>
      </c>
      <c r="N338">
        <f t="shared" ca="1" si="108"/>
        <v>213390</v>
      </c>
      <c r="O338">
        <f t="shared" ca="1" si="106"/>
        <v>139400.43958079416</v>
      </c>
      <c r="P338">
        <f t="shared" ca="1" si="109"/>
        <v>7739.8814104567509</v>
      </c>
      <c r="Q338">
        <f t="shared" ca="1" si="107"/>
        <v>6404</v>
      </c>
      <c r="R338">
        <f t="shared" ca="1" si="110"/>
        <v>31257.011430760918</v>
      </c>
      <c r="S338">
        <f t="shared" ca="1" si="111"/>
        <v>25042.431988556484</v>
      </c>
      <c r="T338">
        <f t="shared" ca="1" si="112"/>
        <v>377832.87156935065</v>
      </c>
      <c r="U338">
        <f t="shared" ca="1" si="113"/>
        <v>177061.45101155509</v>
      </c>
      <c r="V338">
        <f t="shared" ca="1" si="114"/>
        <v>200771.42055779556</v>
      </c>
      <c r="X338" s="7">
        <f ca="1">IF(Table2[[#This Row],[Gender]]="men",1,0)</f>
        <v>0</v>
      </c>
      <c r="Y338" s="1">
        <f ca="1">IF(Table2[[#This Row],[Gender]]="women",1,0)</f>
        <v>1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>
        <f ca="1">IF(Table2[[#This Row],[Field of work]]="teaching",1,0)</f>
        <v>0</v>
      </c>
      <c r="AK338" s="1">
        <f ca="1">IF(Table2[[#This Row],[Field of work]]="health",1,0)</f>
        <v>0</v>
      </c>
      <c r="AL338" s="1">
        <f ca="1">IF(Table2[[#This Row],[Field of work]]="construction",1,0)</f>
        <v>1</v>
      </c>
      <c r="AM338" s="1">
        <f ca="1">IF(Table2[[#This Row],[Field of work]]="general work",1,0)</f>
        <v>0</v>
      </c>
      <c r="AN338" s="1">
        <f ca="1">IF(Table2[[#This Row],[Field of work]]="agriculture",1,0)</f>
        <v>0</v>
      </c>
      <c r="AO338" s="1">
        <f ca="1">IF(Table2[[#This Row],[Field of work]]="IT",1,0)</f>
        <v>0</v>
      </c>
      <c r="AP338" s="1"/>
      <c r="AQ338" s="1"/>
      <c r="AR338" s="1"/>
      <c r="AS338" s="1"/>
      <c r="AT338" s="1"/>
      <c r="AU338" s="1"/>
      <c r="AV338" s="1"/>
      <c r="AW338" s="1">
        <f ca="1">Table2[[#This Row],[Cars value]]/Table2[[#This Row],[Cars]]</f>
        <v>7739.8814104567509</v>
      </c>
      <c r="AX338" s="1"/>
      <c r="AY338" s="1">
        <f ca="1">IF(Table2[[#This Row],[Value of debts of a person]]&gt;$AZ$4,1,0)</f>
        <v>1</v>
      </c>
      <c r="AZ338" s="1"/>
      <c r="BA338" s="1"/>
      <c r="BB338" s="9">
        <f ca="1">O338/Table2[[#This Row],[Value of house]]</f>
        <v>0.65326603674396255</v>
      </c>
      <c r="BC338" s="1">
        <f ca="1">IF(BB338&lt;$BD$4,1,0)</f>
        <v>0</v>
      </c>
      <c r="BD338" s="1"/>
      <c r="BE338" s="10"/>
      <c r="BF338">
        <f ca="1">IF(Table2[[#This Row],[Area]]="yukon",Table2[[#This Row],[Income]],0)</f>
        <v>0</v>
      </c>
    </row>
    <row r="339" spans="2:58" x14ac:dyDescent="0.3">
      <c r="B339">
        <f t="shared" ca="1" si="98"/>
        <v>1</v>
      </c>
      <c r="C339" t="str">
        <f t="shared" ca="1" si="99"/>
        <v>men</v>
      </c>
      <c r="D339">
        <f t="shared" ca="1" si="100"/>
        <v>28</v>
      </c>
      <c r="E339">
        <f t="shared" ca="1" si="101"/>
        <v>2</v>
      </c>
      <c r="F339" t="str">
        <f ca="1">VLOOKUP(E339,$AB$5:$AC$10,2)</f>
        <v>construction</v>
      </c>
      <c r="G339">
        <f t="shared" ca="1" si="102"/>
        <v>1</v>
      </c>
      <c r="H339" t="str">
        <f ca="1">VLOOKUP(G339,$AD$5:$AE$9,2)</f>
        <v>High School</v>
      </c>
      <c r="I339">
        <f t="shared" ca="1" si="103"/>
        <v>2</v>
      </c>
      <c r="J339">
        <f t="shared" ca="1" si="97"/>
        <v>2</v>
      </c>
      <c r="K339">
        <f t="shared" ca="1" si="104"/>
        <v>27037</v>
      </c>
      <c r="L339">
        <f t="shared" ca="1" si="105"/>
        <v>8</v>
      </c>
      <c r="M339" t="str">
        <f ca="1">VLOOKUP(L339,$AF$5:$AG$17,2)</f>
        <v>Ontario</v>
      </c>
      <c r="N339">
        <f t="shared" ca="1" si="108"/>
        <v>135185</v>
      </c>
      <c r="O339">
        <f t="shared" ca="1" si="106"/>
        <v>71837.314092040338</v>
      </c>
      <c r="P339">
        <f t="shared" ca="1" si="109"/>
        <v>45834.73400883274</v>
      </c>
      <c r="Q339">
        <f t="shared" ca="1" si="107"/>
        <v>23550</v>
      </c>
      <c r="R339">
        <f t="shared" ca="1" si="110"/>
        <v>8792.701821351031</v>
      </c>
      <c r="S339">
        <f t="shared" ca="1" si="111"/>
        <v>32526.457713453361</v>
      </c>
      <c r="T339">
        <f t="shared" ca="1" si="112"/>
        <v>239548.77180549371</v>
      </c>
      <c r="U339">
        <f t="shared" ca="1" si="113"/>
        <v>104180.01591339137</v>
      </c>
      <c r="V339">
        <f t="shared" ca="1" si="114"/>
        <v>135368.75589210234</v>
      </c>
      <c r="X339" s="7">
        <f ca="1">IF(Table2[[#This Row],[Gender]]="men",1,0)</f>
        <v>1</v>
      </c>
      <c r="Y339" s="1">
        <f ca="1">IF(Table2[[#This Row],[Gender]]="women",1,0)</f>
        <v>0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>
        <f ca="1">IF(Table2[[#This Row],[Field of work]]="teaching",1,0)</f>
        <v>0</v>
      </c>
      <c r="AK339" s="1">
        <f ca="1">IF(Table2[[#This Row],[Field of work]]="health",1,0)</f>
        <v>0</v>
      </c>
      <c r="AL339" s="1">
        <f ca="1">IF(Table2[[#This Row],[Field of work]]="construction",1,0)</f>
        <v>1</v>
      </c>
      <c r="AM339" s="1">
        <f ca="1">IF(Table2[[#This Row],[Field of work]]="general work",1,0)</f>
        <v>0</v>
      </c>
      <c r="AN339" s="1">
        <f ca="1">IF(Table2[[#This Row],[Field of work]]="agriculture",1,0)</f>
        <v>0</v>
      </c>
      <c r="AO339" s="1">
        <f ca="1">IF(Table2[[#This Row],[Field of work]]="IT",1,0)</f>
        <v>0</v>
      </c>
      <c r="AP339" s="1"/>
      <c r="AQ339" s="1"/>
      <c r="AR339" s="1"/>
      <c r="AS339" s="1"/>
      <c r="AT339" s="1"/>
      <c r="AU339" s="1"/>
      <c r="AV339" s="1"/>
      <c r="AW339" s="1">
        <f ca="1">Table2[[#This Row],[Cars value]]/Table2[[#This Row],[Cars]]</f>
        <v>22917.36700441637</v>
      </c>
      <c r="AX339" s="1"/>
      <c r="AY339" s="1">
        <f ca="1">IF(Table2[[#This Row],[Value of debts of a person]]&gt;$AZ$4,1,0)</f>
        <v>1</v>
      </c>
      <c r="AZ339" s="1"/>
      <c r="BA339" s="1"/>
      <c r="BB339" s="9">
        <f ca="1">O339/Table2[[#This Row],[Value of house]]</f>
        <v>0.53140003766719934</v>
      </c>
      <c r="BC339" s="1">
        <f ca="1">IF(BB339&lt;$BD$4,1,0)</f>
        <v>0</v>
      </c>
      <c r="BD339" s="1"/>
      <c r="BE339" s="10"/>
      <c r="BF339">
        <f ca="1">IF(Table2[[#This Row],[Area]]="yukon",Table2[[#This Row],[Income]],0)</f>
        <v>0</v>
      </c>
    </row>
    <row r="340" spans="2:58" x14ac:dyDescent="0.3">
      <c r="B340">
        <f t="shared" ca="1" si="98"/>
        <v>1</v>
      </c>
      <c r="C340" t="str">
        <f t="shared" ca="1" si="99"/>
        <v>men</v>
      </c>
      <c r="D340">
        <f t="shared" ca="1" si="100"/>
        <v>45</v>
      </c>
      <c r="E340">
        <f t="shared" ca="1" si="101"/>
        <v>6</v>
      </c>
      <c r="F340" t="str">
        <f ca="1">VLOOKUP(E340,$AB$5:$AC$10,2)</f>
        <v>agriculture</v>
      </c>
      <c r="G340">
        <f t="shared" ca="1" si="102"/>
        <v>6</v>
      </c>
      <c r="H340" t="str">
        <f ca="1">VLOOKUP(G340,$AD$5:$AE$9,2)</f>
        <v>other</v>
      </c>
      <c r="I340">
        <f t="shared" ca="1" si="103"/>
        <v>0</v>
      </c>
      <c r="J340">
        <f t="shared" ca="1" si="97"/>
        <v>1</v>
      </c>
      <c r="K340">
        <f t="shared" ca="1" si="104"/>
        <v>82128</v>
      </c>
      <c r="L340">
        <f t="shared" ca="1" si="105"/>
        <v>10</v>
      </c>
      <c r="M340" t="str">
        <f ca="1">VLOOKUP(L340,$AF$5:$AG$17,2)</f>
        <v>Newfounland</v>
      </c>
      <c r="N340">
        <f t="shared" ca="1" si="108"/>
        <v>82128</v>
      </c>
      <c r="O340">
        <f t="shared" ca="1" si="106"/>
        <v>54384.51564280763</v>
      </c>
      <c r="P340">
        <f t="shared" ca="1" si="109"/>
        <v>80734.709454504526</v>
      </c>
      <c r="Q340">
        <f t="shared" ca="1" si="107"/>
        <v>2015</v>
      </c>
      <c r="R340">
        <f t="shared" ca="1" si="110"/>
        <v>14190.256698453506</v>
      </c>
      <c r="S340">
        <f t="shared" ca="1" si="111"/>
        <v>45491.325201010433</v>
      </c>
      <c r="T340">
        <f t="shared" ca="1" si="112"/>
        <v>182003.84084381809</v>
      </c>
      <c r="U340">
        <f t="shared" ca="1" si="113"/>
        <v>70589.772341261138</v>
      </c>
      <c r="V340">
        <f t="shared" ca="1" si="114"/>
        <v>111414.06850255695</v>
      </c>
      <c r="X340" s="7">
        <f ca="1">IF(Table2[[#This Row],[Gender]]="men",1,0)</f>
        <v>1</v>
      </c>
      <c r="Y340" s="1">
        <f ca="1">IF(Table2[[#This Row],[Gender]]="women",1,0)</f>
        <v>0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>
        <f ca="1">IF(Table2[[#This Row],[Field of work]]="teaching",1,0)</f>
        <v>0</v>
      </c>
      <c r="AK340" s="1">
        <f ca="1">IF(Table2[[#This Row],[Field of work]]="health",1,0)</f>
        <v>0</v>
      </c>
      <c r="AL340" s="1">
        <f ca="1">IF(Table2[[#This Row],[Field of work]]="construction",1,0)</f>
        <v>0</v>
      </c>
      <c r="AM340" s="1">
        <f ca="1">IF(Table2[[#This Row],[Field of work]]="general work",1,0)</f>
        <v>0</v>
      </c>
      <c r="AN340" s="1">
        <f ca="1">IF(Table2[[#This Row],[Field of work]]="agriculture",1,0)</f>
        <v>1</v>
      </c>
      <c r="AO340" s="1">
        <f ca="1">IF(Table2[[#This Row],[Field of work]]="IT",1,0)</f>
        <v>0</v>
      </c>
      <c r="AP340" s="1"/>
      <c r="AQ340" s="1"/>
      <c r="AR340" s="1"/>
      <c r="AS340" s="1"/>
      <c r="AT340" s="1"/>
      <c r="AU340" s="1"/>
      <c r="AV340" s="1"/>
      <c r="AW340" s="1">
        <f ca="1">Table2[[#This Row],[Cars value]]/Table2[[#This Row],[Cars]]</f>
        <v>80734.709454504526</v>
      </c>
      <c r="AX340" s="1"/>
      <c r="AY340" s="1">
        <f ca="1">IF(Table2[[#This Row],[Value of debts of a person]]&gt;$AZ$4,1,0)</f>
        <v>0</v>
      </c>
      <c r="AZ340" s="1"/>
      <c r="BA340" s="1"/>
      <c r="BB340" s="9">
        <f ca="1">O340/Table2[[#This Row],[Value of house]]</f>
        <v>0.66219213475072602</v>
      </c>
      <c r="BC340" s="1">
        <f ca="1">IF(BB340&lt;$BD$4,1,0)</f>
        <v>0</v>
      </c>
      <c r="BD340" s="1"/>
      <c r="BE340" s="10"/>
      <c r="BF340">
        <f ca="1">IF(Table2[[#This Row],[Area]]="yukon",Table2[[#This Row],[Income]],0)</f>
        <v>0</v>
      </c>
    </row>
    <row r="341" spans="2:58" x14ac:dyDescent="0.3">
      <c r="B341">
        <f t="shared" ca="1" si="98"/>
        <v>1</v>
      </c>
      <c r="C341" t="str">
        <f t="shared" ca="1" si="99"/>
        <v>men</v>
      </c>
      <c r="D341">
        <f t="shared" ca="1" si="100"/>
        <v>35</v>
      </c>
      <c r="E341">
        <f t="shared" ca="1" si="101"/>
        <v>6</v>
      </c>
      <c r="F341" t="str">
        <f ca="1">VLOOKUP(E341,$AB$5:$AC$10,2)</f>
        <v>agriculture</v>
      </c>
      <c r="G341">
        <f t="shared" ca="1" si="102"/>
        <v>1</v>
      </c>
      <c r="H341" t="str">
        <f ca="1">VLOOKUP(G341,$AD$5:$AE$9,2)</f>
        <v>High School</v>
      </c>
      <c r="I341">
        <f t="shared" ca="1" si="103"/>
        <v>2</v>
      </c>
      <c r="J341">
        <f t="shared" ca="1" si="97"/>
        <v>1</v>
      </c>
      <c r="K341">
        <f t="shared" ca="1" si="104"/>
        <v>62202</v>
      </c>
      <c r="L341">
        <f t="shared" ca="1" si="105"/>
        <v>7</v>
      </c>
      <c r="M341" t="str">
        <f ca="1">VLOOKUP(L341,$AF$5:$AG$17,2)</f>
        <v>Manitoba</v>
      </c>
      <c r="N341">
        <f t="shared" ca="1" si="108"/>
        <v>248808</v>
      </c>
      <c r="O341">
        <f t="shared" ca="1" si="106"/>
        <v>99279.423114371457</v>
      </c>
      <c r="P341">
        <f t="shared" ca="1" si="109"/>
        <v>13113.011066501456</v>
      </c>
      <c r="Q341">
        <f t="shared" ca="1" si="107"/>
        <v>6120</v>
      </c>
      <c r="R341">
        <f t="shared" ca="1" si="110"/>
        <v>7699.7948017406716</v>
      </c>
      <c r="S341">
        <f t="shared" ca="1" si="111"/>
        <v>84170.259713673091</v>
      </c>
      <c r="T341">
        <f t="shared" ca="1" si="112"/>
        <v>432257.68282804458</v>
      </c>
      <c r="U341">
        <f t="shared" ca="1" si="113"/>
        <v>113099.21791611213</v>
      </c>
      <c r="V341">
        <f t="shared" ca="1" si="114"/>
        <v>319158.46491193247</v>
      </c>
      <c r="X341" s="7">
        <f ca="1">IF(Table2[[#This Row],[Gender]]="men",1,0)</f>
        <v>1</v>
      </c>
      <c r="Y341" s="1">
        <f ca="1">IF(Table2[[#This Row],[Gender]]="women",1,0)</f>
        <v>0</v>
      </c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>
        <f ca="1">IF(Table2[[#This Row],[Field of work]]="teaching",1,0)</f>
        <v>0</v>
      </c>
      <c r="AK341" s="1">
        <f ca="1">IF(Table2[[#This Row],[Field of work]]="health",1,0)</f>
        <v>0</v>
      </c>
      <c r="AL341" s="1">
        <f ca="1">IF(Table2[[#This Row],[Field of work]]="construction",1,0)</f>
        <v>0</v>
      </c>
      <c r="AM341" s="1">
        <f ca="1">IF(Table2[[#This Row],[Field of work]]="general work",1,0)</f>
        <v>0</v>
      </c>
      <c r="AN341" s="1">
        <f ca="1">IF(Table2[[#This Row],[Field of work]]="agriculture",1,0)</f>
        <v>1</v>
      </c>
      <c r="AO341" s="1">
        <f ca="1">IF(Table2[[#This Row],[Field of work]]="IT",1,0)</f>
        <v>0</v>
      </c>
      <c r="AP341" s="1"/>
      <c r="AQ341" s="1"/>
      <c r="AR341" s="1"/>
      <c r="AS341" s="1"/>
      <c r="AT341" s="1"/>
      <c r="AU341" s="1"/>
      <c r="AV341" s="1"/>
      <c r="AW341" s="1">
        <f ca="1">Table2[[#This Row],[Cars value]]/Table2[[#This Row],[Cars]]</f>
        <v>13113.011066501456</v>
      </c>
      <c r="AX341" s="1"/>
      <c r="AY341" s="1">
        <f ca="1">IF(Table2[[#This Row],[Value of debts of a person]]&gt;$AZ$4,1,0)</f>
        <v>1</v>
      </c>
      <c r="AZ341" s="1"/>
      <c r="BA341" s="1"/>
      <c r="BB341" s="9">
        <f ca="1">O341/Table2[[#This Row],[Value of house]]</f>
        <v>0.39902022087059685</v>
      </c>
      <c r="BC341" s="1">
        <f ca="1">IF(BB341&lt;$BD$4,1,0)</f>
        <v>0</v>
      </c>
      <c r="BD341" s="1"/>
      <c r="BE341" s="10"/>
      <c r="BF341">
        <f ca="1">IF(Table2[[#This Row],[Area]]="yukon",Table2[[#This Row],[Income]],0)</f>
        <v>0</v>
      </c>
    </row>
    <row r="342" spans="2:58" x14ac:dyDescent="0.3">
      <c r="B342">
        <f t="shared" ca="1" si="98"/>
        <v>2</v>
      </c>
      <c r="C342" t="str">
        <f t="shared" ca="1" si="99"/>
        <v>women</v>
      </c>
      <c r="D342">
        <f t="shared" ca="1" si="100"/>
        <v>34</v>
      </c>
      <c r="E342">
        <f t="shared" ca="1" si="101"/>
        <v>1</v>
      </c>
      <c r="F342" t="str">
        <f ca="1">VLOOKUP(E342,$AB$5:$AC$10,2)</f>
        <v>health</v>
      </c>
      <c r="G342">
        <f t="shared" ca="1" si="102"/>
        <v>6</v>
      </c>
      <c r="H342" t="str">
        <f ca="1">VLOOKUP(G342,$AD$5:$AE$9,2)</f>
        <v>other</v>
      </c>
      <c r="I342">
        <f t="shared" ca="1" si="103"/>
        <v>2</v>
      </c>
      <c r="J342">
        <f t="shared" ca="1" si="97"/>
        <v>1</v>
      </c>
      <c r="K342">
        <f t="shared" ca="1" si="104"/>
        <v>48051</v>
      </c>
      <c r="L342">
        <f t="shared" ca="1" si="105"/>
        <v>1</v>
      </c>
      <c r="M342" t="str">
        <f ca="1">VLOOKUP(L342,$AF$5:$AG$17,2)</f>
        <v>yukon</v>
      </c>
      <c r="N342">
        <f t="shared" ca="1" si="108"/>
        <v>96102</v>
      </c>
      <c r="O342">
        <f t="shared" ca="1" si="106"/>
        <v>81490.17326561184</v>
      </c>
      <c r="P342">
        <f t="shared" ca="1" si="109"/>
        <v>37286.931866300736</v>
      </c>
      <c r="Q342">
        <f t="shared" ca="1" si="107"/>
        <v>34055</v>
      </c>
      <c r="R342">
        <f t="shared" ca="1" si="110"/>
        <v>26035.700283622911</v>
      </c>
      <c r="S342">
        <f t="shared" ca="1" si="111"/>
        <v>36051.946063394673</v>
      </c>
      <c r="T342">
        <f t="shared" ca="1" si="112"/>
        <v>213644.11932900653</v>
      </c>
      <c r="U342">
        <f t="shared" ca="1" si="113"/>
        <v>141580.87354923476</v>
      </c>
      <c r="V342">
        <f t="shared" ca="1" si="114"/>
        <v>72063.245779771765</v>
      </c>
      <c r="X342" s="7">
        <f ca="1">IF(Table2[[#This Row],[Gender]]="men",1,0)</f>
        <v>0</v>
      </c>
      <c r="Y342" s="1">
        <f ca="1">IF(Table2[[#This Row],[Gender]]="women",1,0)</f>
        <v>1</v>
      </c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>
        <f ca="1">IF(Table2[[#This Row],[Field of work]]="teaching",1,0)</f>
        <v>0</v>
      </c>
      <c r="AK342" s="1">
        <f ca="1">IF(Table2[[#This Row],[Field of work]]="health",1,0)</f>
        <v>1</v>
      </c>
      <c r="AL342" s="1">
        <f ca="1">IF(Table2[[#This Row],[Field of work]]="construction",1,0)</f>
        <v>0</v>
      </c>
      <c r="AM342" s="1">
        <f ca="1">IF(Table2[[#This Row],[Field of work]]="general work",1,0)</f>
        <v>0</v>
      </c>
      <c r="AN342" s="1">
        <f ca="1">IF(Table2[[#This Row],[Field of work]]="agriculture",1,0)</f>
        <v>0</v>
      </c>
      <c r="AO342" s="1">
        <f ca="1">IF(Table2[[#This Row],[Field of work]]="IT",1,0)</f>
        <v>0</v>
      </c>
      <c r="AP342" s="1"/>
      <c r="AQ342" s="1"/>
      <c r="AR342" s="1"/>
      <c r="AS342" s="1"/>
      <c r="AT342" s="1"/>
      <c r="AU342" s="1"/>
      <c r="AV342" s="1"/>
      <c r="AW342" s="1">
        <f ca="1">Table2[[#This Row],[Cars value]]/Table2[[#This Row],[Cars]]</f>
        <v>37286.931866300736</v>
      </c>
      <c r="AX342" s="1"/>
      <c r="AY342" s="1">
        <f ca="1">IF(Table2[[#This Row],[Value of debts of a person]]&gt;$AZ$4,1,0)</f>
        <v>1</v>
      </c>
      <c r="AZ342" s="1"/>
      <c r="BA342" s="1"/>
      <c r="BB342" s="9">
        <f ca="1">O342/Table2[[#This Row],[Value of house]]</f>
        <v>0.84795501930877448</v>
      </c>
      <c r="BC342" s="1">
        <f ca="1">IF(BB342&lt;$BD$4,1,0)</f>
        <v>0</v>
      </c>
      <c r="BD342" s="1"/>
      <c r="BE342" s="10"/>
      <c r="BF342">
        <f ca="1">IF(Table2[[#This Row],[Area]]="yukon",Table2[[#This Row],[Income]],0)</f>
        <v>48051</v>
      </c>
    </row>
    <row r="343" spans="2:58" x14ac:dyDescent="0.3">
      <c r="B343">
        <f t="shared" ca="1" si="98"/>
        <v>1</v>
      </c>
      <c r="C343" t="str">
        <f t="shared" ca="1" si="99"/>
        <v>men</v>
      </c>
      <c r="D343">
        <f t="shared" ca="1" si="100"/>
        <v>26</v>
      </c>
      <c r="E343">
        <f t="shared" ca="1" si="101"/>
        <v>3</v>
      </c>
      <c r="F343" t="str">
        <f ca="1">VLOOKUP(E343,$AB$5:$AC$10,2)</f>
        <v>teaching</v>
      </c>
      <c r="G343">
        <f t="shared" ca="1" si="102"/>
        <v>2</v>
      </c>
      <c r="H343" t="str">
        <f ca="1">VLOOKUP(G343,$AD$5:$AE$9,2)</f>
        <v>college</v>
      </c>
      <c r="I343">
        <f t="shared" ca="1" si="103"/>
        <v>2</v>
      </c>
      <c r="J343">
        <f t="shared" ca="1" si="97"/>
        <v>2</v>
      </c>
      <c r="K343">
        <f t="shared" ca="1" si="104"/>
        <v>59679</v>
      </c>
      <c r="L343">
        <f t="shared" ca="1" si="105"/>
        <v>5</v>
      </c>
      <c r="M343" t="str">
        <f ca="1">VLOOKUP(L343,$AF$5:$AG$17,2)</f>
        <v>Nunavut</v>
      </c>
      <c r="N343">
        <f t="shared" ca="1" si="108"/>
        <v>238716</v>
      </c>
      <c r="O343">
        <f t="shared" ca="1" si="106"/>
        <v>236343.22663754149</v>
      </c>
      <c r="P343">
        <f t="shared" ca="1" si="109"/>
        <v>80179.904167545668</v>
      </c>
      <c r="Q343">
        <f t="shared" ca="1" si="107"/>
        <v>13260</v>
      </c>
      <c r="R343">
        <f t="shared" ca="1" si="110"/>
        <v>9458.9454525604651</v>
      </c>
      <c r="S343">
        <f t="shared" ca="1" si="111"/>
        <v>61581.397402436589</v>
      </c>
      <c r="T343">
        <f t="shared" ca="1" si="112"/>
        <v>536640.62403997802</v>
      </c>
      <c r="U343">
        <f t="shared" ca="1" si="113"/>
        <v>259062.17209010196</v>
      </c>
      <c r="V343">
        <f t="shared" ca="1" si="114"/>
        <v>277578.45194987603</v>
      </c>
      <c r="X343" s="7">
        <f ca="1">IF(Table2[[#This Row],[Gender]]="men",1,0)</f>
        <v>1</v>
      </c>
      <c r="Y343" s="1">
        <f ca="1">IF(Table2[[#This Row],[Gender]]="women",1,0)</f>
        <v>0</v>
      </c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>
        <f ca="1">IF(Table2[[#This Row],[Field of work]]="teaching",1,0)</f>
        <v>1</v>
      </c>
      <c r="AK343" s="1">
        <f ca="1">IF(Table2[[#This Row],[Field of work]]="health",1,0)</f>
        <v>0</v>
      </c>
      <c r="AL343" s="1">
        <f ca="1">IF(Table2[[#This Row],[Field of work]]="construction",1,0)</f>
        <v>0</v>
      </c>
      <c r="AM343" s="1">
        <f ca="1">IF(Table2[[#This Row],[Field of work]]="general work",1,0)</f>
        <v>0</v>
      </c>
      <c r="AN343" s="1">
        <f ca="1">IF(Table2[[#This Row],[Field of work]]="agriculture",1,0)</f>
        <v>0</v>
      </c>
      <c r="AO343" s="1">
        <f ca="1">IF(Table2[[#This Row],[Field of work]]="IT",1,0)</f>
        <v>0</v>
      </c>
      <c r="AP343" s="1"/>
      <c r="AQ343" s="1"/>
      <c r="AR343" s="1"/>
      <c r="AS343" s="1"/>
      <c r="AT343" s="1"/>
      <c r="AU343" s="1"/>
      <c r="AV343" s="1"/>
      <c r="AW343" s="1">
        <f ca="1">Table2[[#This Row],[Cars value]]/Table2[[#This Row],[Cars]]</f>
        <v>40089.952083772834</v>
      </c>
      <c r="AX343" s="1"/>
      <c r="AY343" s="1">
        <f ca="1">IF(Table2[[#This Row],[Value of debts of a person]]&gt;$AZ$4,1,0)</f>
        <v>1</v>
      </c>
      <c r="AZ343" s="1"/>
      <c r="BA343" s="1"/>
      <c r="BB343" s="9">
        <f ca="1">O343/Table2[[#This Row],[Value of house]]</f>
        <v>0.99006026675020309</v>
      </c>
      <c r="BC343" s="1">
        <f ca="1">IF(BB343&lt;$BD$4,1,0)</f>
        <v>0</v>
      </c>
      <c r="BD343" s="1"/>
      <c r="BE343" s="10"/>
      <c r="BF343">
        <f ca="1">IF(Table2[[#This Row],[Area]]="yukon",Table2[[#This Row],[Income]],0)</f>
        <v>0</v>
      </c>
    </row>
    <row r="344" spans="2:58" x14ac:dyDescent="0.3">
      <c r="B344">
        <f t="shared" ca="1" si="98"/>
        <v>1</v>
      </c>
      <c r="C344" t="str">
        <f t="shared" ca="1" si="99"/>
        <v>men</v>
      </c>
      <c r="D344">
        <f t="shared" ca="1" si="100"/>
        <v>28</v>
      </c>
      <c r="E344">
        <f t="shared" ca="1" si="101"/>
        <v>2</v>
      </c>
      <c r="F344" t="str">
        <f ca="1">VLOOKUP(E344,$AB$5:$AC$10,2)</f>
        <v>construction</v>
      </c>
      <c r="G344">
        <f t="shared" ca="1" si="102"/>
        <v>3</v>
      </c>
      <c r="H344" t="str">
        <f ca="1">VLOOKUP(G344,$AD$5:$AE$9,2)</f>
        <v>university</v>
      </c>
      <c r="I344">
        <f t="shared" ca="1" si="103"/>
        <v>4</v>
      </c>
      <c r="J344">
        <f t="shared" ca="1" si="97"/>
        <v>1</v>
      </c>
      <c r="K344">
        <f t="shared" ca="1" si="104"/>
        <v>88786</v>
      </c>
      <c r="L344">
        <f t="shared" ca="1" si="105"/>
        <v>7</v>
      </c>
      <c r="M344" t="str">
        <f ca="1">VLOOKUP(L344,$AF$5:$AG$17,2)</f>
        <v>Manitoba</v>
      </c>
      <c r="N344">
        <f t="shared" ca="1" si="108"/>
        <v>355144</v>
      </c>
      <c r="O344">
        <f t="shared" ca="1" si="106"/>
        <v>303335.5192033124</v>
      </c>
      <c r="P344">
        <f t="shared" ca="1" si="109"/>
        <v>80602.290216204114</v>
      </c>
      <c r="Q344">
        <f t="shared" ca="1" si="107"/>
        <v>40516</v>
      </c>
      <c r="R344">
        <f t="shared" ca="1" si="110"/>
        <v>26644.96189065728</v>
      </c>
      <c r="S344">
        <f t="shared" ca="1" si="111"/>
        <v>99265.184393506701</v>
      </c>
      <c r="T344">
        <f t="shared" ca="1" si="112"/>
        <v>757744.70359681919</v>
      </c>
      <c r="U344">
        <f t="shared" ca="1" si="113"/>
        <v>370496.48109396966</v>
      </c>
      <c r="V344">
        <f t="shared" ca="1" si="114"/>
        <v>387248.22250284953</v>
      </c>
      <c r="X344" s="7">
        <f ca="1">IF(Table2[[#This Row],[Gender]]="men",1,0)</f>
        <v>1</v>
      </c>
      <c r="Y344" s="1">
        <f ca="1">IF(Table2[[#This Row],[Gender]]="women",1,0)</f>
        <v>0</v>
      </c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>
        <f ca="1">IF(Table2[[#This Row],[Field of work]]="teaching",1,0)</f>
        <v>0</v>
      </c>
      <c r="AK344" s="1">
        <f ca="1">IF(Table2[[#This Row],[Field of work]]="health",1,0)</f>
        <v>0</v>
      </c>
      <c r="AL344" s="1">
        <f ca="1">IF(Table2[[#This Row],[Field of work]]="construction",1,0)</f>
        <v>1</v>
      </c>
      <c r="AM344" s="1">
        <f ca="1">IF(Table2[[#This Row],[Field of work]]="general work",1,0)</f>
        <v>0</v>
      </c>
      <c r="AN344" s="1">
        <f ca="1">IF(Table2[[#This Row],[Field of work]]="agriculture",1,0)</f>
        <v>0</v>
      </c>
      <c r="AO344" s="1">
        <f ca="1">IF(Table2[[#This Row],[Field of work]]="IT",1,0)</f>
        <v>0</v>
      </c>
      <c r="AP344" s="1"/>
      <c r="AQ344" s="1"/>
      <c r="AR344" s="1"/>
      <c r="AS344" s="1"/>
      <c r="AT344" s="1"/>
      <c r="AU344" s="1"/>
      <c r="AV344" s="1"/>
      <c r="AW344" s="1">
        <f ca="1">Table2[[#This Row],[Cars value]]/Table2[[#This Row],[Cars]]</f>
        <v>80602.290216204114</v>
      </c>
      <c r="AX344" s="1"/>
      <c r="AY344" s="1">
        <f ca="1">IF(Table2[[#This Row],[Value of debts of a person]]&gt;$AZ$4,1,0)</f>
        <v>1</v>
      </c>
      <c r="AZ344" s="1"/>
      <c r="BA344" s="1"/>
      <c r="BB344" s="9">
        <f ca="1">O344/Table2[[#This Row],[Value of house]]</f>
        <v>0.8541197914178823</v>
      </c>
      <c r="BC344" s="1">
        <f ca="1">IF(BB344&lt;$BD$4,1,0)</f>
        <v>0</v>
      </c>
      <c r="BD344" s="1"/>
      <c r="BE344" s="10"/>
      <c r="BF344">
        <f ca="1">IF(Table2[[#This Row],[Area]]="yukon",Table2[[#This Row],[Income]],0)</f>
        <v>0</v>
      </c>
    </row>
    <row r="345" spans="2:58" x14ac:dyDescent="0.3">
      <c r="B345">
        <f t="shared" ca="1" si="98"/>
        <v>2</v>
      </c>
      <c r="C345" t="str">
        <f t="shared" ca="1" si="99"/>
        <v>women</v>
      </c>
      <c r="D345">
        <f t="shared" ca="1" si="100"/>
        <v>43</v>
      </c>
      <c r="E345">
        <f t="shared" ca="1" si="101"/>
        <v>4</v>
      </c>
      <c r="F345" t="str">
        <f ca="1">VLOOKUP(E345,$AB$5:$AC$10,2)</f>
        <v>IT</v>
      </c>
      <c r="G345">
        <f t="shared" ca="1" si="102"/>
        <v>2</v>
      </c>
      <c r="H345" t="str">
        <f ca="1">VLOOKUP(G345,$AD$5:$AE$9,2)</f>
        <v>college</v>
      </c>
      <c r="I345">
        <f t="shared" ca="1" si="103"/>
        <v>3</v>
      </c>
      <c r="J345">
        <f t="shared" ca="1" si="97"/>
        <v>2</v>
      </c>
      <c r="K345">
        <f t="shared" ca="1" si="104"/>
        <v>77977</v>
      </c>
      <c r="L345">
        <f t="shared" ca="1" si="105"/>
        <v>1</v>
      </c>
      <c r="M345" t="str">
        <f ca="1">VLOOKUP(L345,$AF$5:$AG$17,2)</f>
        <v>yukon</v>
      </c>
      <c r="N345">
        <f t="shared" ca="1" si="108"/>
        <v>77977</v>
      </c>
      <c r="O345">
        <f t="shared" ca="1" si="106"/>
        <v>59711.278670954845</v>
      </c>
      <c r="P345">
        <f t="shared" ca="1" si="109"/>
        <v>38325.675596512039</v>
      </c>
      <c r="Q345">
        <f t="shared" ca="1" si="107"/>
        <v>25463</v>
      </c>
      <c r="R345">
        <f t="shared" ca="1" si="110"/>
        <v>52969.819448921953</v>
      </c>
      <c r="S345">
        <f t="shared" ca="1" si="111"/>
        <v>26399.74700665471</v>
      </c>
      <c r="T345">
        <f t="shared" ca="1" si="112"/>
        <v>164088.02567760955</v>
      </c>
      <c r="U345">
        <f t="shared" ca="1" si="113"/>
        <v>138144.09811987678</v>
      </c>
      <c r="V345">
        <f t="shared" ca="1" si="114"/>
        <v>25943.927557732764</v>
      </c>
      <c r="X345" s="7">
        <f ca="1">IF(Table2[[#This Row],[Gender]]="men",1,0)</f>
        <v>0</v>
      </c>
      <c r="Y345" s="1">
        <f ca="1">IF(Table2[[#This Row],[Gender]]="women",1,0)</f>
        <v>1</v>
      </c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>
        <f ca="1">IF(Table2[[#This Row],[Field of work]]="teaching",1,0)</f>
        <v>0</v>
      </c>
      <c r="AK345" s="1">
        <f ca="1">IF(Table2[[#This Row],[Field of work]]="health",1,0)</f>
        <v>0</v>
      </c>
      <c r="AL345" s="1">
        <f ca="1">IF(Table2[[#This Row],[Field of work]]="construction",1,0)</f>
        <v>0</v>
      </c>
      <c r="AM345" s="1">
        <f ca="1">IF(Table2[[#This Row],[Field of work]]="general work",1,0)</f>
        <v>0</v>
      </c>
      <c r="AN345" s="1">
        <f ca="1">IF(Table2[[#This Row],[Field of work]]="agriculture",1,0)</f>
        <v>0</v>
      </c>
      <c r="AO345" s="1">
        <f ca="1">IF(Table2[[#This Row],[Field of work]]="IT",1,0)</f>
        <v>1</v>
      </c>
      <c r="AP345" s="1"/>
      <c r="AQ345" s="1"/>
      <c r="AR345" s="1"/>
      <c r="AS345" s="1"/>
      <c r="AT345" s="1"/>
      <c r="AU345" s="1"/>
      <c r="AV345" s="1"/>
      <c r="AW345" s="1">
        <f ca="1">Table2[[#This Row],[Cars value]]/Table2[[#This Row],[Cars]]</f>
        <v>19162.83779825602</v>
      </c>
      <c r="AX345" s="1"/>
      <c r="AY345" s="1">
        <f ca="1">IF(Table2[[#This Row],[Value of debts of a person]]&gt;$AZ$4,1,0)</f>
        <v>1</v>
      </c>
      <c r="AZ345" s="1"/>
      <c r="BA345" s="1"/>
      <c r="BB345" s="9">
        <f ca="1">O345/Table2[[#This Row],[Value of house]]</f>
        <v>0.76575501328538986</v>
      </c>
      <c r="BC345" s="1">
        <f ca="1">IF(BB345&lt;$BD$4,1,0)</f>
        <v>0</v>
      </c>
      <c r="BD345" s="1"/>
      <c r="BE345" s="10"/>
      <c r="BF345">
        <f ca="1">IF(Table2[[#This Row],[Area]]="yukon",Table2[[#This Row],[Income]],0)</f>
        <v>77977</v>
      </c>
    </row>
    <row r="346" spans="2:58" x14ac:dyDescent="0.3">
      <c r="B346">
        <f t="shared" ca="1" si="98"/>
        <v>1</v>
      </c>
      <c r="C346" t="str">
        <f t="shared" ca="1" si="99"/>
        <v>men</v>
      </c>
      <c r="D346">
        <f t="shared" ca="1" si="100"/>
        <v>36</v>
      </c>
      <c r="E346">
        <f t="shared" ca="1" si="101"/>
        <v>2</v>
      </c>
      <c r="F346" t="str">
        <f ca="1">VLOOKUP(E346,$AB$5:$AC$10,2)</f>
        <v>construction</v>
      </c>
      <c r="G346">
        <f t="shared" ca="1" si="102"/>
        <v>1</v>
      </c>
      <c r="H346" t="str">
        <f ca="1">VLOOKUP(G346,$AD$5:$AE$9,2)</f>
        <v>High School</v>
      </c>
      <c r="I346">
        <f t="shared" ca="1" si="103"/>
        <v>3</v>
      </c>
      <c r="J346">
        <f t="shared" ca="1" si="97"/>
        <v>1</v>
      </c>
      <c r="K346">
        <f t="shared" ca="1" si="104"/>
        <v>67666</v>
      </c>
      <c r="L346">
        <f t="shared" ca="1" si="105"/>
        <v>3</v>
      </c>
      <c r="M346" t="str">
        <f ca="1">VLOOKUP(L346,$AF$5:$AG$17,2)</f>
        <v>Northwest Tef</v>
      </c>
      <c r="N346">
        <f t="shared" ca="1" si="108"/>
        <v>405996</v>
      </c>
      <c r="O346">
        <f t="shared" ca="1" si="106"/>
        <v>342526.99341605318</v>
      </c>
      <c r="P346">
        <f t="shared" ca="1" si="109"/>
        <v>55032.61887659577</v>
      </c>
      <c r="Q346">
        <f t="shared" ca="1" si="107"/>
        <v>51123</v>
      </c>
      <c r="R346">
        <f t="shared" ca="1" si="110"/>
        <v>23780.100649737535</v>
      </c>
      <c r="S346">
        <f t="shared" ca="1" si="111"/>
        <v>92146.60875894675</v>
      </c>
      <c r="T346">
        <f t="shared" ca="1" si="112"/>
        <v>840669.60217500001</v>
      </c>
      <c r="U346">
        <f t="shared" ca="1" si="113"/>
        <v>417430.0940657907</v>
      </c>
      <c r="V346">
        <f t="shared" ca="1" si="114"/>
        <v>423239.5081092093</v>
      </c>
      <c r="X346" s="7">
        <f ca="1">IF(Table2[[#This Row],[Gender]]="men",1,0)</f>
        <v>1</v>
      </c>
      <c r="Y346" s="1">
        <f ca="1">IF(Table2[[#This Row],[Gender]]="women",1,0)</f>
        <v>0</v>
      </c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>
        <f ca="1">IF(Table2[[#This Row],[Field of work]]="teaching",1,0)</f>
        <v>0</v>
      </c>
      <c r="AK346" s="1">
        <f ca="1">IF(Table2[[#This Row],[Field of work]]="health",1,0)</f>
        <v>0</v>
      </c>
      <c r="AL346" s="1">
        <f ca="1">IF(Table2[[#This Row],[Field of work]]="construction",1,0)</f>
        <v>1</v>
      </c>
      <c r="AM346" s="1">
        <f ca="1">IF(Table2[[#This Row],[Field of work]]="general work",1,0)</f>
        <v>0</v>
      </c>
      <c r="AN346" s="1">
        <f ca="1">IF(Table2[[#This Row],[Field of work]]="agriculture",1,0)</f>
        <v>0</v>
      </c>
      <c r="AO346" s="1">
        <f ca="1">IF(Table2[[#This Row],[Field of work]]="IT",1,0)</f>
        <v>0</v>
      </c>
      <c r="AP346" s="1"/>
      <c r="AQ346" s="1"/>
      <c r="AR346" s="1"/>
      <c r="AS346" s="1"/>
      <c r="AT346" s="1"/>
      <c r="AU346" s="1"/>
      <c r="AV346" s="1"/>
      <c r="AW346" s="1">
        <f ca="1">Table2[[#This Row],[Cars value]]/Table2[[#This Row],[Cars]]</f>
        <v>55032.61887659577</v>
      </c>
      <c r="AX346" s="1"/>
      <c r="AY346" s="1">
        <f ca="1">IF(Table2[[#This Row],[Value of debts of a person]]&gt;$AZ$4,1,0)</f>
        <v>1</v>
      </c>
      <c r="AZ346" s="1"/>
      <c r="BA346" s="1"/>
      <c r="BB346" s="9">
        <f ca="1">O346/Table2[[#This Row],[Value of house]]</f>
        <v>0.8436708573878885</v>
      </c>
      <c r="BC346" s="1">
        <f ca="1">IF(BB346&lt;$BD$4,1,0)</f>
        <v>0</v>
      </c>
      <c r="BD346" s="1"/>
      <c r="BE346" s="10"/>
      <c r="BF346">
        <f ca="1">IF(Table2[[#This Row],[Area]]="yukon",Table2[[#This Row],[Income]],0)</f>
        <v>0</v>
      </c>
    </row>
    <row r="347" spans="2:58" x14ac:dyDescent="0.3">
      <c r="B347">
        <f t="shared" ca="1" si="98"/>
        <v>1</v>
      </c>
      <c r="C347" t="str">
        <f t="shared" ca="1" si="99"/>
        <v>men</v>
      </c>
      <c r="D347">
        <f t="shared" ca="1" si="100"/>
        <v>27</v>
      </c>
      <c r="E347">
        <f t="shared" ca="1" si="101"/>
        <v>4</v>
      </c>
      <c r="F347" t="str">
        <f ca="1">VLOOKUP(E347,$AB$5:$AC$10,2)</f>
        <v>IT</v>
      </c>
      <c r="G347">
        <f t="shared" ca="1" si="102"/>
        <v>1</v>
      </c>
      <c r="H347" t="str">
        <f ca="1">VLOOKUP(G347,$AD$5:$AE$9,2)</f>
        <v>High School</v>
      </c>
      <c r="I347">
        <f t="shared" ca="1" si="103"/>
        <v>3</v>
      </c>
      <c r="J347">
        <f t="shared" ca="1" si="97"/>
        <v>2</v>
      </c>
      <c r="K347">
        <f t="shared" ca="1" si="104"/>
        <v>43859</v>
      </c>
      <c r="L347">
        <f t="shared" ca="1" si="105"/>
        <v>5</v>
      </c>
      <c r="M347" t="str">
        <f ca="1">VLOOKUP(L347,$AF$5:$AG$17,2)</f>
        <v>Nunavut</v>
      </c>
      <c r="N347">
        <f t="shared" ca="1" si="108"/>
        <v>131577</v>
      </c>
      <c r="O347">
        <f t="shared" ca="1" si="106"/>
        <v>6813.9001838638233</v>
      </c>
      <c r="P347">
        <f t="shared" ca="1" si="109"/>
        <v>78768.176897116471</v>
      </c>
      <c r="Q347">
        <f t="shared" ca="1" si="107"/>
        <v>12319</v>
      </c>
      <c r="R347">
        <f t="shared" ca="1" si="110"/>
        <v>43679.6275305011</v>
      </c>
      <c r="S347">
        <f t="shared" ca="1" si="111"/>
        <v>57647.811973742981</v>
      </c>
      <c r="T347">
        <f t="shared" ca="1" si="112"/>
        <v>196038.71215760679</v>
      </c>
      <c r="U347">
        <f t="shared" ca="1" si="113"/>
        <v>62812.527714364922</v>
      </c>
      <c r="V347">
        <f t="shared" ca="1" si="114"/>
        <v>133226.18444324186</v>
      </c>
      <c r="X347" s="7">
        <f ca="1">IF(Table2[[#This Row],[Gender]]="men",1,0)</f>
        <v>1</v>
      </c>
      <c r="Y347" s="1">
        <f ca="1">IF(Table2[[#This Row],[Gender]]="women",1,0)</f>
        <v>0</v>
      </c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>
        <f ca="1">IF(Table2[[#This Row],[Field of work]]="teaching",1,0)</f>
        <v>0</v>
      </c>
      <c r="AK347" s="1">
        <f ca="1">IF(Table2[[#This Row],[Field of work]]="health",1,0)</f>
        <v>0</v>
      </c>
      <c r="AL347" s="1">
        <f ca="1">IF(Table2[[#This Row],[Field of work]]="construction",1,0)</f>
        <v>0</v>
      </c>
      <c r="AM347" s="1">
        <f ca="1">IF(Table2[[#This Row],[Field of work]]="general work",1,0)</f>
        <v>0</v>
      </c>
      <c r="AN347" s="1">
        <f ca="1">IF(Table2[[#This Row],[Field of work]]="agriculture",1,0)</f>
        <v>0</v>
      </c>
      <c r="AO347" s="1">
        <f ca="1">IF(Table2[[#This Row],[Field of work]]="IT",1,0)</f>
        <v>1</v>
      </c>
      <c r="AP347" s="1"/>
      <c r="AQ347" s="1"/>
      <c r="AR347" s="1"/>
      <c r="AS347" s="1"/>
      <c r="AT347" s="1"/>
      <c r="AU347" s="1"/>
      <c r="AV347" s="1"/>
      <c r="AW347" s="1">
        <f ca="1">Table2[[#This Row],[Cars value]]/Table2[[#This Row],[Cars]]</f>
        <v>39384.088448558236</v>
      </c>
      <c r="AX347" s="1"/>
      <c r="AY347" s="1">
        <f ca="1">IF(Table2[[#This Row],[Value of debts of a person]]&gt;$AZ$4,1,0)</f>
        <v>0</v>
      </c>
      <c r="AZ347" s="1"/>
      <c r="BA347" s="1"/>
      <c r="BB347" s="9">
        <f ca="1">O347/Table2[[#This Row],[Value of house]]</f>
        <v>5.1786407836201032E-2</v>
      </c>
      <c r="BC347" s="1">
        <f ca="1">IF(BB347&lt;$BD$4,1,0)</f>
        <v>1</v>
      </c>
      <c r="BD347" s="1"/>
      <c r="BE347" s="10"/>
      <c r="BF347">
        <f ca="1">IF(Table2[[#This Row],[Area]]="yukon",Table2[[#This Row],[Income]],0)</f>
        <v>0</v>
      </c>
    </row>
    <row r="348" spans="2:58" x14ac:dyDescent="0.3">
      <c r="B348">
        <f t="shared" ca="1" si="98"/>
        <v>1</v>
      </c>
      <c r="C348" t="str">
        <f t="shared" ca="1" si="99"/>
        <v>men</v>
      </c>
      <c r="D348">
        <f t="shared" ca="1" si="100"/>
        <v>25</v>
      </c>
      <c r="E348">
        <f t="shared" ca="1" si="101"/>
        <v>5</v>
      </c>
      <c r="F348" t="str">
        <f ca="1">VLOOKUP(E348,$AB$5:$AC$10,2)</f>
        <v>general work</v>
      </c>
      <c r="G348">
        <f t="shared" ca="1" si="102"/>
        <v>6</v>
      </c>
      <c r="H348" t="str">
        <f ca="1">VLOOKUP(G348,$AD$5:$AE$9,2)</f>
        <v>other</v>
      </c>
      <c r="I348">
        <f t="shared" ca="1" si="103"/>
        <v>0</v>
      </c>
      <c r="J348">
        <f t="shared" ca="1" si="97"/>
        <v>2</v>
      </c>
      <c r="K348">
        <f t="shared" ca="1" si="104"/>
        <v>55259</v>
      </c>
      <c r="L348">
        <f t="shared" ca="1" si="105"/>
        <v>4</v>
      </c>
      <c r="M348" t="str">
        <f ca="1">VLOOKUP(L348,$AF$5:$AG$17,2)</f>
        <v>Alberta</v>
      </c>
      <c r="N348">
        <f t="shared" ca="1" si="108"/>
        <v>110518</v>
      </c>
      <c r="O348">
        <f t="shared" ca="1" si="106"/>
        <v>50148.446065221258</v>
      </c>
      <c r="P348">
        <f t="shared" ca="1" si="109"/>
        <v>70315.335995258953</v>
      </c>
      <c r="Q348">
        <f t="shared" ca="1" si="107"/>
        <v>47871</v>
      </c>
      <c r="R348">
        <f t="shared" ca="1" si="110"/>
        <v>33803.254638901119</v>
      </c>
      <c r="S348">
        <f t="shared" ca="1" si="111"/>
        <v>46205.778325711457</v>
      </c>
      <c r="T348">
        <f t="shared" ca="1" si="112"/>
        <v>206872.22439093274</v>
      </c>
      <c r="U348">
        <f t="shared" ca="1" si="113"/>
        <v>131822.70070412237</v>
      </c>
      <c r="V348">
        <f t="shared" ca="1" si="114"/>
        <v>75049.523686810368</v>
      </c>
      <c r="X348" s="7">
        <f ca="1">IF(Table2[[#This Row],[Gender]]="men",1,0)</f>
        <v>1</v>
      </c>
      <c r="Y348" s="1">
        <f ca="1">IF(Table2[[#This Row],[Gender]]="women",1,0)</f>
        <v>0</v>
      </c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>
        <f ca="1">IF(Table2[[#This Row],[Field of work]]="teaching",1,0)</f>
        <v>0</v>
      </c>
      <c r="AK348" s="1">
        <f ca="1">IF(Table2[[#This Row],[Field of work]]="health",1,0)</f>
        <v>0</v>
      </c>
      <c r="AL348" s="1">
        <f ca="1">IF(Table2[[#This Row],[Field of work]]="construction",1,0)</f>
        <v>0</v>
      </c>
      <c r="AM348" s="1">
        <f ca="1">IF(Table2[[#This Row],[Field of work]]="general work",1,0)</f>
        <v>1</v>
      </c>
      <c r="AN348" s="1">
        <f ca="1">IF(Table2[[#This Row],[Field of work]]="agriculture",1,0)</f>
        <v>0</v>
      </c>
      <c r="AO348" s="1">
        <f ca="1">IF(Table2[[#This Row],[Field of work]]="IT",1,0)</f>
        <v>0</v>
      </c>
      <c r="AP348" s="1"/>
      <c r="AQ348" s="1"/>
      <c r="AR348" s="1"/>
      <c r="AS348" s="1"/>
      <c r="AT348" s="1"/>
      <c r="AU348" s="1"/>
      <c r="AV348" s="1"/>
      <c r="AW348" s="1">
        <f ca="1">Table2[[#This Row],[Cars value]]/Table2[[#This Row],[Cars]]</f>
        <v>35157.667997629476</v>
      </c>
      <c r="AX348" s="1"/>
      <c r="AY348" s="1">
        <f ca="1">IF(Table2[[#This Row],[Value of debts of a person]]&gt;$AZ$4,1,0)</f>
        <v>1</v>
      </c>
      <c r="AZ348" s="1"/>
      <c r="BA348" s="1"/>
      <c r="BB348" s="9">
        <f ca="1">O348/Table2[[#This Row],[Value of house]]</f>
        <v>0.45375817572903288</v>
      </c>
      <c r="BC348" s="1">
        <f ca="1">IF(BB348&lt;$BD$4,1,0)</f>
        <v>0</v>
      </c>
      <c r="BD348" s="1"/>
      <c r="BE348" s="10"/>
      <c r="BF348">
        <f ca="1">IF(Table2[[#This Row],[Area]]="yukon",Table2[[#This Row],[Income]],0)</f>
        <v>0</v>
      </c>
    </row>
    <row r="349" spans="2:58" x14ac:dyDescent="0.3">
      <c r="B349">
        <f t="shared" ca="1" si="98"/>
        <v>1</v>
      </c>
      <c r="C349" t="str">
        <f t="shared" ca="1" si="99"/>
        <v>men</v>
      </c>
      <c r="D349">
        <f t="shared" ca="1" si="100"/>
        <v>37</v>
      </c>
      <c r="E349">
        <f t="shared" ca="1" si="101"/>
        <v>1</v>
      </c>
      <c r="F349" t="str">
        <f ca="1">VLOOKUP(E349,$AB$5:$AC$10,2)</f>
        <v>health</v>
      </c>
      <c r="G349">
        <f t="shared" ca="1" si="102"/>
        <v>2</v>
      </c>
      <c r="H349" t="str">
        <f ca="1">VLOOKUP(G349,$AD$5:$AE$9,2)</f>
        <v>college</v>
      </c>
      <c r="I349">
        <f t="shared" ca="1" si="103"/>
        <v>2</v>
      </c>
      <c r="J349">
        <f t="shared" ca="1" si="97"/>
        <v>1</v>
      </c>
      <c r="K349">
        <f t="shared" ca="1" si="104"/>
        <v>50397</v>
      </c>
      <c r="L349">
        <f t="shared" ca="1" si="105"/>
        <v>9</v>
      </c>
      <c r="M349" t="str">
        <f ca="1">VLOOKUP(L349,$AF$5:$AG$17,2)</f>
        <v>Quabac</v>
      </c>
      <c r="N349">
        <f t="shared" ca="1" si="108"/>
        <v>100794</v>
      </c>
      <c r="O349">
        <f t="shared" ca="1" si="106"/>
        <v>11088.822745858031</v>
      </c>
      <c r="P349">
        <f t="shared" ca="1" si="109"/>
        <v>22349.794799591629</v>
      </c>
      <c r="Q349">
        <f t="shared" ca="1" si="107"/>
        <v>3952</v>
      </c>
      <c r="R349">
        <f t="shared" ca="1" si="110"/>
        <v>3152.8701547847745</v>
      </c>
      <c r="S349">
        <f t="shared" ca="1" si="111"/>
        <v>52346.712982741752</v>
      </c>
      <c r="T349">
        <f t="shared" ca="1" si="112"/>
        <v>164229.53572859979</v>
      </c>
      <c r="U349">
        <f t="shared" ca="1" si="113"/>
        <v>18193.692900642807</v>
      </c>
      <c r="V349">
        <f t="shared" ca="1" si="114"/>
        <v>146035.84282795698</v>
      </c>
      <c r="X349" s="7">
        <f ca="1">IF(Table2[[#This Row],[Gender]]="men",1,0)</f>
        <v>1</v>
      </c>
      <c r="Y349" s="1">
        <f ca="1">IF(Table2[[#This Row],[Gender]]="women",1,0)</f>
        <v>0</v>
      </c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>
        <f ca="1">IF(Table2[[#This Row],[Field of work]]="teaching",1,0)</f>
        <v>0</v>
      </c>
      <c r="AK349" s="1">
        <f ca="1">IF(Table2[[#This Row],[Field of work]]="health",1,0)</f>
        <v>1</v>
      </c>
      <c r="AL349" s="1">
        <f ca="1">IF(Table2[[#This Row],[Field of work]]="construction",1,0)</f>
        <v>0</v>
      </c>
      <c r="AM349" s="1">
        <f ca="1">IF(Table2[[#This Row],[Field of work]]="general work",1,0)</f>
        <v>0</v>
      </c>
      <c r="AN349" s="1">
        <f ca="1">IF(Table2[[#This Row],[Field of work]]="agriculture",1,0)</f>
        <v>0</v>
      </c>
      <c r="AO349" s="1">
        <f ca="1">IF(Table2[[#This Row],[Field of work]]="IT",1,0)</f>
        <v>0</v>
      </c>
      <c r="AP349" s="1"/>
      <c r="AQ349" s="1"/>
      <c r="AR349" s="1"/>
      <c r="AS349" s="1"/>
      <c r="AT349" s="1"/>
      <c r="AU349" s="1"/>
      <c r="AV349" s="1"/>
      <c r="AW349" s="1">
        <f ca="1">Table2[[#This Row],[Cars value]]/Table2[[#This Row],[Cars]]</f>
        <v>22349.794799591629</v>
      </c>
      <c r="AX349" s="1"/>
      <c r="AY349" s="1">
        <f ca="1">IF(Table2[[#This Row],[Value of debts of a person]]&gt;$AZ$4,1,0)</f>
        <v>0</v>
      </c>
      <c r="AZ349" s="1"/>
      <c r="BA349" s="1"/>
      <c r="BB349" s="9">
        <f ca="1">O349/Table2[[#This Row],[Value of house]]</f>
        <v>0.1100147106559719</v>
      </c>
      <c r="BC349" s="1">
        <f ca="1">IF(BB349&lt;$BD$4,1,0)</f>
        <v>1</v>
      </c>
      <c r="BD349" s="1"/>
      <c r="BE349" s="10"/>
      <c r="BF349">
        <f ca="1">IF(Table2[[#This Row],[Area]]="yukon",Table2[[#This Row],[Income]],0)</f>
        <v>0</v>
      </c>
    </row>
    <row r="350" spans="2:58" x14ac:dyDescent="0.3">
      <c r="B350">
        <f t="shared" ca="1" si="98"/>
        <v>2</v>
      </c>
      <c r="C350" t="str">
        <f t="shared" ca="1" si="99"/>
        <v>women</v>
      </c>
      <c r="D350">
        <f t="shared" ca="1" si="100"/>
        <v>36</v>
      </c>
      <c r="E350">
        <f t="shared" ca="1" si="101"/>
        <v>2</v>
      </c>
      <c r="F350" t="str">
        <f ca="1">VLOOKUP(E350,$AB$5:$AC$10,2)</f>
        <v>construction</v>
      </c>
      <c r="G350">
        <f t="shared" ca="1" si="102"/>
        <v>4</v>
      </c>
      <c r="H350" t="str">
        <f ca="1">VLOOKUP(G350,$AD$5:$AE$9,2)</f>
        <v>technical</v>
      </c>
      <c r="I350">
        <f t="shared" ca="1" si="103"/>
        <v>1</v>
      </c>
      <c r="J350">
        <f t="shared" ca="1" si="97"/>
        <v>2</v>
      </c>
      <c r="K350">
        <f t="shared" ca="1" si="104"/>
        <v>50687</v>
      </c>
      <c r="L350">
        <f t="shared" ca="1" si="105"/>
        <v>5</v>
      </c>
      <c r="M350" t="str">
        <f ca="1">VLOOKUP(L350,$AF$5:$AG$17,2)</f>
        <v>Nunavut</v>
      </c>
      <c r="N350">
        <f t="shared" ca="1" si="108"/>
        <v>202748</v>
      </c>
      <c r="O350">
        <f t="shared" ca="1" si="106"/>
        <v>33147.398950363582</v>
      </c>
      <c r="P350">
        <f t="shared" ca="1" si="109"/>
        <v>36140.712500327383</v>
      </c>
      <c r="Q350">
        <f t="shared" ca="1" si="107"/>
        <v>23989</v>
      </c>
      <c r="R350">
        <f t="shared" ca="1" si="110"/>
        <v>32695.390966644092</v>
      </c>
      <c r="S350">
        <f t="shared" ca="1" si="111"/>
        <v>52760.702293727023</v>
      </c>
      <c r="T350">
        <f t="shared" ca="1" si="112"/>
        <v>288656.10124409059</v>
      </c>
      <c r="U350">
        <f t="shared" ca="1" si="113"/>
        <v>89831.789917007671</v>
      </c>
      <c r="V350">
        <f t="shared" ca="1" si="114"/>
        <v>198824.31132708292</v>
      </c>
      <c r="X350" s="7">
        <f ca="1">IF(Table2[[#This Row],[Gender]]="men",1,0)</f>
        <v>0</v>
      </c>
      <c r="Y350" s="1">
        <f ca="1">IF(Table2[[#This Row],[Gender]]="women",1,0)</f>
        <v>1</v>
      </c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>
        <f ca="1">IF(Table2[[#This Row],[Field of work]]="teaching",1,0)</f>
        <v>0</v>
      </c>
      <c r="AK350" s="1">
        <f ca="1">IF(Table2[[#This Row],[Field of work]]="health",1,0)</f>
        <v>0</v>
      </c>
      <c r="AL350" s="1">
        <f ca="1">IF(Table2[[#This Row],[Field of work]]="construction",1,0)</f>
        <v>1</v>
      </c>
      <c r="AM350" s="1">
        <f ca="1">IF(Table2[[#This Row],[Field of work]]="general work",1,0)</f>
        <v>0</v>
      </c>
      <c r="AN350" s="1">
        <f ca="1">IF(Table2[[#This Row],[Field of work]]="agriculture",1,0)</f>
        <v>0</v>
      </c>
      <c r="AO350" s="1">
        <f ca="1">IF(Table2[[#This Row],[Field of work]]="IT",1,0)</f>
        <v>0</v>
      </c>
      <c r="AP350" s="1"/>
      <c r="AQ350" s="1"/>
      <c r="AR350" s="1"/>
      <c r="AS350" s="1"/>
      <c r="AT350" s="1"/>
      <c r="AU350" s="1"/>
      <c r="AV350" s="1"/>
      <c r="AW350" s="1">
        <f ca="1">Table2[[#This Row],[Cars value]]/Table2[[#This Row],[Cars]]</f>
        <v>18070.356250163692</v>
      </c>
      <c r="AX350" s="1"/>
      <c r="AY350" s="1">
        <f ca="1">IF(Table2[[#This Row],[Value of debts of a person]]&gt;$AZ$4,1,0)</f>
        <v>0</v>
      </c>
      <c r="AZ350" s="1"/>
      <c r="BA350" s="1"/>
      <c r="BB350" s="9">
        <f ca="1">O350/Table2[[#This Row],[Value of house]]</f>
        <v>0.16349063344823911</v>
      </c>
      <c r="BC350" s="1">
        <f ca="1">IF(BB350&lt;$BD$4,1,0)</f>
        <v>1</v>
      </c>
      <c r="BD350" s="1"/>
      <c r="BE350" s="10"/>
      <c r="BF350">
        <f ca="1">IF(Table2[[#This Row],[Area]]="yukon",Table2[[#This Row],[Income]],0)</f>
        <v>0</v>
      </c>
    </row>
    <row r="351" spans="2:58" x14ac:dyDescent="0.3">
      <c r="B351">
        <f t="shared" ca="1" si="98"/>
        <v>1</v>
      </c>
      <c r="C351" t="str">
        <f t="shared" ca="1" si="99"/>
        <v>men</v>
      </c>
      <c r="D351">
        <f t="shared" ca="1" si="100"/>
        <v>25</v>
      </c>
      <c r="E351">
        <f t="shared" ca="1" si="101"/>
        <v>1</v>
      </c>
      <c r="F351" t="str">
        <f ca="1">VLOOKUP(E351,$AB$5:$AC$10,2)</f>
        <v>health</v>
      </c>
      <c r="G351">
        <f t="shared" ca="1" si="102"/>
        <v>5</v>
      </c>
      <c r="H351" t="str">
        <f ca="1">VLOOKUP(G351,$AD$5:$AE$9,2)</f>
        <v>other</v>
      </c>
      <c r="I351">
        <f t="shared" ca="1" si="103"/>
        <v>3</v>
      </c>
      <c r="J351">
        <f t="shared" ca="1" si="97"/>
        <v>2</v>
      </c>
      <c r="K351">
        <f t="shared" ca="1" si="104"/>
        <v>28262</v>
      </c>
      <c r="L351">
        <f t="shared" ca="1" si="105"/>
        <v>7</v>
      </c>
      <c r="M351" t="str">
        <f ca="1">VLOOKUP(L351,$AF$5:$AG$17,2)</f>
        <v>Manitoba</v>
      </c>
      <c r="N351">
        <f t="shared" ca="1" si="108"/>
        <v>56524</v>
      </c>
      <c r="O351">
        <f t="shared" ca="1" si="106"/>
        <v>29697.018409867858</v>
      </c>
      <c r="P351">
        <f t="shared" ca="1" si="109"/>
        <v>36202.589773004533</v>
      </c>
      <c r="Q351">
        <f t="shared" ca="1" si="107"/>
        <v>32618</v>
      </c>
      <c r="R351">
        <f t="shared" ca="1" si="110"/>
        <v>11776.636147845082</v>
      </c>
      <c r="S351">
        <f t="shared" ca="1" si="111"/>
        <v>35095.610751899563</v>
      </c>
      <c r="T351">
        <f t="shared" ca="1" si="112"/>
        <v>121316.62916176743</v>
      </c>
      <c r="U351">
        <f t="shared" ca="1" si="113"/>
        <v>74091.654557712944</v>
      </c>
      <c r="V351">
        <f t="shared" ca="1" si="114"/>
        <v>47224.974604054485</v>
      </c>
      <c r="X351" s="7">
        <f ca="1">IF(Table2[[#This Row],[Gender]]="men",1,0)</f>
        <v>1</v>
      </c>
      <c r="Y351" s="1">
        <f ca="1">IF(Table2[[#This Row],[Gender]]="women",1,0)</f>
        <v>0</v>
      </c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>
        <f ca="1">IF(Table2[[#This Row],[Field of work]]="teaching",1,0)</f>
        <v>0</v>
      </c>
      <c r="AK351" s="1">
        <f ca="1">IF(Table2[[#This Row],[Field of work]]="health",1,0)</f>
        <v>1</v>
      </c>
      <c r="AL351" s="1">
        <f ca="1">IF(Table2[[#This Row],[Field of work]]="construction",1,0)</f>
        <v>0</v>
      </c>
      <c r="AM351" s="1">
        <f ca="1">IF(Table2[[#This Row],[Field of work]]="general work",1,0)</f>
        <v>0</v>
      </c>
      <c r="AN351" s="1">
        <f ca="1">IF(Table2[[#This Row],[Field of work]]="agriculture",1,0)</f>
        <v>0</v>
      </c>
      <c r="AO351" s="1">
        <f ca="1">IF(Table2[[#This Row],[Field of work]]="IT",1,0)</f>
        <v>0</v>
      </c>
      <c r="AP351" s="1"/>
      <c r="AQ351" s="1"/>
      <c r="AR351" s="1"/>
      <c r="AS351" s="1"/>
      <c r="AT351" s="1"/>
      <c r="AU351" s="1"/>
      <c r="AV351" s="1"/>
      <c r="AW351" s="1">
        <f ca="1">Table2[[#This Row],[Cars value]]/Table2[[#This Row],[Cars]]</f>
        <v>18101.294886502266</v>
      </c>
      <c r="AX351" s="1"/>
      <c r="AY351" s="1">
        <f ca="1">IF(Table2[[#This Row],[Value of debts of a person]]&gt;$AZ$4,1,0)</f>
        <v>0</v>
      </c>
      <c r="AZ351" s="1"/>
      <c r="BA351" s="1"/>
      <c r="BB351" s="9">
        <f ca="1">O351/Table2[[#This Row],[Value of house]]</f>
        <v>0.52538777174063866</v>
      </c>
      <c r="BC351" s="1">
        <f ca="1">IF(BB351&lt;$BD$4,1,0)</f>
        <v>0</v>
      </c>
      <c r="BD351" s="1"/>
      <c r="BE351" s="10"/>
      <c r="BF351">
        <f ca="1">IF(Table2[[#This Row],[Area]]="yukon",Table2[[#This Row],[Income]],0)</f>
        <v>0</v>
      </c>
    </row>
    <row r="352" spans="2:58" x14ac:dyDescent="0.3">
      <c r="B352">
        <f t="shared" ca="1" si="98"/>
        <v>1</v>
      </c>
      <c r="C352" t="str">
        <f t="shared" ca="1" si="99"/>
        <v>men</v>
      </c>
      <c r="D352">
        <f t="shared" ca="1" si="100"/>
        <v>34</v>
      </c>
      <c r="E352">
        <f t="shared" ca="1" si="101"/>
        <v>1</v>
      </c>
      <c r="F352" t="str">
        <f ca="1">VLOOKUP(E352,$AB$5:$AC$10,2)</f>
        <v>health</v>
      </c>
      <c r="G352">
        <f t="shared" ca="1" si="102"/>
        <v>2</v>
      </c>
      <c r="H352" t="str">
        <f ca="1">VLOOKUP(G352,$AD$5:$AE$9,2)</f>
        <v>college</v>
      </c>
      <c r="I352">
        <f t="shared" ca="1" si="103"/>
        <v>4</v>
      </c>
      <c r="J352">
        <f t="shared" ca="1" si="97"/>
        <v>2</v>
      </c>
      <c r="K352">
        <f t="shared" ca="1" si="104"/>
        <v>73280</v>
      </c>
      <c r="L352">
        <f t="shared" ca="1" si="105"/>
        <v>7</v>
      </c>
      <c r="M352" t="str">
        <f ca="1">VLOOKUP(L352,$AF$5:$AG$17,2)</f>
        <v>Manitoba</v>
      </c>
      <c r="N352">
        <f t="shared" ca="1" si="108"/>
        <v>146560</v>
      </c>
      <c r="O352">
        <f t="shared" ca="1" si="106"/>
        <v>55207.784555740647</v>
      </c>
      <c r="P352">
        <f t="shared" ca="1" si="109"/>
        <v>48061.129519098547</v>
      </c>
      <c r="Q352">
        <f t="shared" ca="1" si="107"/>
        <v>2131</v>
      </c>
      <c r="R352">
        <f t="shared" ca="1" si="110"/>
        <v>25627.085151193936</v>
      </c>
      <c r="S352">
        <f t="shared" ca="1" si="111"/>
        <v>98407.621948364918</v>
      </c>
      <c r="T352">
        <f t="shared" ca="1" si="112"/>
        <v>300175.40650410554</v>
      </c>
      <c r="U352">
        <f t="shared" ca="1" si="113"/>
        <v>82965.86970693458</v>
      </c>
      <c r="V352">
        <f t="shared" ca="1" si="114"/>
        <v>217209.53679717096</v>
      </c>
      <c r="X352" s="7">
        <f ca="1">IF(Table2[[#This Row],[Gender]]="men",1,0)</f>
        <v>1</v>
      </c>
      <c r="Y352" s="1">
        <f ca="1">IF(Table2[[#This Row],[Gender]]="women",1,0)</f>
        <v>0</v>
      </c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>
        <f ca="1">IF(Table2[[#This Row],[Field of work]]="teaching",1,0)</f>
        <v>0</v>
      </c>
      <c r="AK352" s="1">
        <f ca="1">IF(Table2[[#This Row],[Field of work]]="health",1,0)</f>
        <v>1</v>
      </c>
      <c r="AL352" s="1">
        <f ca="1">IF(Table2[[#This Row],[Field of work]]="construction",1,0)</f>
        <v>0</v>
      </c>
      <c r="AM352" s="1">
        <f ca="1">IF(Table2[[#This Row],[Field of work]]="general work",1,0)</f>
        <v>0</v>
      </c>
      <c r="AN352" s="1">
        <f ca="1">IF(Table2[[#This Row],[Field of work]]="agriculture",1,0)</f>
        <v>0</v>
      </c>
      <c r="AO352" s="1">
        <f ca="1">IF(Table2[[#This Row],[Field of work]]="IT",1,0)</f>
        <v>0</v>
      </c>
      <c r="AP352" s="1"/>
      <c r="AQ352" s="1"/>
      <c r="AR352" s="1"/>
      <c r="AS352" s="1"/>
      <c r="AT352" s="1"/>
      <c r="AU352" s="1"/>
      <c r="AV352" s="1"/>
      <c r="AW352" s="1">
        <f ca="1">Table2[[#This Row],[Cars value]]/Table2[[#This Row],[Cars]]</f>
        <v>24030.564759549274</v>
      </c>
      <c r="AX352" s="1"/>
      <c r="AY352" s="1">
        <f ca="1">IF(Table2[[#This Row],[Value of debts of a person]]&gt;$AZ$4,1,0)</f>
        <v>0</v>
      </c>
      <c r="AZ352" s="1"/>
      <c r="BA352" s="1"/>
      <c r="BB352" s="9">
        <f ca="1">O352/Table2[[#This Row],[Value of house]]</f>
        <v>0.37669066973076315</v>
      </c>
      <c r="BC352" s="1">
        <f ca="1">IF(BB352&lt;$BD$4,1,0)</f>
        <v>0</v>
      </c>
      <c r="BD352" s="1"/>
      <c r="BE352" s="10"/>
      <c r="BF352">
        <f ca="1">IF(Table2[[#This Row],[Area]]="yukon",Table2[[#This Row],[Income]],0)</f>
        <v>0</v>
      </c>
    </row>
    <row r="353" spans="2:58" x14ac:dyDescent="0.3">
      <c r="B353">
        <f t="shared" ca="1" si="98"/>
        <v>2</v>
      </c>
      <c r="C353" t="str">
        <f t="shared" ca="1" si="99"/>
        <v>women</v>
      </c>
      <c r="D353">
        <f t="shared" ca="1" si="100"/>
        <v>38</v>
      </c>
      <c r="E353">
        <f t="shared" ca="1" si="101"/>
        <v>5</v>
      </c>
      <c r="F353" t="str">
        <f ca="1">VLOOKUP(E353,$AB$5:$AC$10,2)</f>
        <v>general work</v>
      </c>
      <c r="G353">
        <f t="shared" ca="1" si="102"/>
        <v>3</v>
      </c>
      <c r="H353" t="str">
        <f ca="1">VLOOKUP(G353,$AD$5:$AE$9,2)</f>
        <v>university</v>
      </c>
      <c r="I353">
        <f t="shared" ca="1" si="103"/>
        <v>2</v>
      </c>
      <c r="J353">
        <f t="shared" ca="1" si="97"/>
        <v>2</v>
      </c>
      <c r="K353">
        <f t="shared" ca="1" si="104"/>
        <v>51123</v>
      </c>
      <c r="L353">
        <f t="shared" ca="1" si="105"/>
        <v>8</v>
      </c>
      <c r="M353" t="str">
        <f ca="1">VLOOKUP(L353,$AF$5:$AG$17,2)</f>
        <v>Ontario</v>
      </c>
      <c r="N353">
        <f t="shared" ca="1" si="108"/>
        <v>306738</v>
      </c>
      <c r="O353">
        <f t="shared" ca="1" si="106"/>
        <v>2775.3525618718436</v>
      </c>
      <c r="P353">
        <f t="shared" ca="1" si="109"/>
        <v>95178.147229348368</v>
      </c>
      <c r="Q353">
        <f t="shared" ca="1" si="107"/>
        <v>7016</v>
      </c>
      <c r="R353">
        <f t="shared" ca="1" si="110"/>
        <v>40700.480203704938</v>
      </c>
      <c r="S353">
        <f t="shared" ca="1" si="111"/>
        <v>29591.566243440175</v>
      </c>
      <c r="T353">
        <f t="shared" ca="1" si="112"/>
        <v>339104.91880531202</v>
      </c>
      <c r="U353">
        <f t="shared" ca="1" si="113"/>
        <v>50491.832765576779</v>
      </c>
      <c r="V353">
        <f t="shared" ca="1" si="114"/>
        <v>288613.08603973524</v>
      </c>
      <c r="X353" s="7">
        <f ca="1">IF(Table2[[#This Row],[Gender]]="men",1,0)</f>
        <v>0</v>
      </c>
      <c r="Y353" s="1">
        <f ca="1">IF(Table2[[#This Row],[Gender]]="women",1,0)</f>
        <v>1</v>
      </c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>
        <f ca="1">IF(Table2[[#This Row],[Field of work]]="teaching",1,0)</f>
        <v>0</v>
      </c>
      <c r="AK353" s="1">
        <f ca="1">IF(Table2[[#This Row],[Field of work]]="health",1,0)</f>
        <v>0</v>
      </c>
      <c r="AL353" s="1">
        <f ca="1">IF(Table2[[#This Row],[Field of work]]="construction",1,0)</f>
        <v>0</v>
      </c>
      <c r="AM353" s="1">
        <f ca="1">IF(Table2[[#This Row],[Field of work]]="general work",1,0)</f>
        <v>1</v>
      </c>
      <c r="AN353" s="1">
        <f ca="1">IF(Table2[[#This Row],[Field of work]]="agriculture",1,0)</f>
        <v>0</v>
      </c>
      <c r="AO353" s="1">
        <f ca="1">IF(Table2[[#This Row],[Field of work]]="IT",1,0)</f>
        <v>0</v>
      </c>
      <c r="AP353" s="1"/>
      <c r="AQ353" s="1"/>
      <c r="AR353" s="1"/>
      <c r="AS353" s="1"/>
      <c r="AT353" s="1"/>
      <c r="AU353" s="1"/>
      <c r="AV353" s="1"/>
      <c r="AW353" s="1">
        <f ca="1">Table2[[#This Row],[Cars value]]/Table2[[#This Row],[Cars]]</f>
        <v>47589.073614674184</v>
      </c>
      <c r="AX353" s="1"/>
      <c r="AY353" s="1">
        <f ca="1">IF(Table2[[#This Row],[Value of debts of a person]]&gt;$AZ$4,1,0)</f>
        <v>0</v>
      </c>
      <c r="AZ353" s="1"/>
      <c r="BA353" s="1"/>
      <c r="BB353" s="9">
        <f ca="1">O353/Table2[[#This Row],[Value of house]]</f>
        <v>9.0479580680314919E-3</v>
      </c>
      <c r="BC353" s="1">
        <f ca="1">IF(BB353&lt;$BD$4,1,0)</f>
        <v>1</v>
      </c>
      <c r="BD353" s="1"/>
      <c r="BE353" s="10"/>
      <c r="BF353">
        <f ca="1">IF(Table2[[#This Row],[Area]]="yukon",Table2[[#This Row],[Income]],0)</f>
        <v>0</v>
      </c>
    </row>
    <row r="354" spans="2:58" x14ac:dyDescent="0.3">
      <c r="B354">
        <f t="shared" ca="1" si="98"/>
        <v>1</v>
      </c>
      <c r="C354" t="str">
        <f t="shared" ca="1" si="99"/>
        <v>men</v>
      </c>
      <c r="D354">
        <f t="shared" ca="1" si="100"/>
        <v>43</v>
      </c>
      <c r="E354">
        <f t="shared" ca="1" si="101"/>
        <v>1</v>
      </c>
      <c r="F354" t="str">
        <f ca="1">VLOOKUP(E354,$AB$5:$AC$10,2)</f>
        <v>health</v>
      </c>
      <c r="G354">
        <f t="shared" ca="1" si="102"/>
        <v>4</v>
      </c>
      <c r="H354" t="str">
        <f ca="1">VLOOKUP(G354,$AD$5:$AE$9,2)</f>
        <v>technical</v>
      </c>
      <c r="I354">
        <f t="shared" ca="1" si="103"/>
        <v>2</v>
      </c>
      <c r="J354">
        <f t="shared" ca="1" si="97"/>
        <v>1</v>
      </c>
      <c r="K354">
        <f t="shared" ca="1" si="104"/>
        <v>27758</v>
      </c>
      <c r="L354">
        <f t="shared" ca="1" si="105"/>
        <v>3</v>
      </c>
      <c r="M354" t="str">
        <f ca="1">VLOOKUP(L354,$AF$5:$AG$17,2)</f>
        <v>Northwest Tef</v>
      </c>
      <c r="N354">
        <f t="shared" ca="1" si="108"/>
        <v>138790</v>
      </c>
      <c r="O354">
        <f t="shared" ca="1" si="106"/>
        <v>121440.39322727165</v>
      </c>
      <c r="P354">
        <f t="shared" ca="1" si="109"/>
        <v>26336.792722716444</v>
      </c>
      <c r="Q354">
        <f t="shared" ca="1" si="107"/>
        <v>14038</v>
      </c>
      <c r="R354">
        <f t="shared" ca="1" si="110"/>
        <v>4324.7754895579237</v>
      </c>
      <c r="S354">
        <f t="shared" ca="1" si="111"/>
        <v>14379.876531515794</v>
      </c>
      <c r="T354">
        <f t="shared" ca="1" si="112"/>
        <v>274610.26975878747</v>
      </c>
      <c r="U354">
        <f t="shared" ca="1" si="113"/>
        <v>139803.16871682956</v>
      </c>
      <c r="V354">
        <f t="shared" ca="1" si="114"/>
        <v>134807.10104195791</v>
      </c>
      <c r="X354" s="7">
        <f ca="1">IF(Table2[[#This Row],[Gender]]="men",1,0)</f>
        <v>1</v>
      </c>
      <c r="Y354" s="1">
        <f ca="1">IF(Table2[[#This Row],[Gender]]="women",1,0)</f>
        <v>0</v>
      </c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>
        <f ca="1">IF(Table2[[#This Row],[Field of work]]="teaching",1,0)</f>
        <v>0</v>
      </c>
      <c r="AK354" s="1">
        <f ca="1">IF(Table2[[#This Row],[Field of work]]="health",1,0)</f>
        <v>1</v>
      </c>
      <c r="AL354" s="1">
        <f ca="1">IF(Table2[[#This Row],[Field of work]]="construction",1,0)</f>
        <v>0</v>
      </c>
      <c r="AM354" s="1">
        <f ca="1">IF(Table2[[#This Row],[Field of work]]="general work",1,0)</f>
        <v>0</v>
      </c>
      <c r="AN354" s="1">
        <f ca="1">IF(Table2[[#This Row],[Field of work]]="agriculture",1,0)</f>
        <v>0</v>
      </c>
      <c r="AO354" s="1">
        <f ca="1">IF(Table2[[#This Row],[Field of work]]="IT",1,0)</f>
        <v>0</v>
      </c>
      <c r="AP354" s="1"/>
      <c r="AQ354" s="1"/>
      <c r="AR354" s="1"/>
      <c r="AS354" s="1"/>
      <c r="AT354" s="1"/>
      <c r="AU354" s="1"/>
      <c r="AV354" s="1"/>
      <c r="AW354" s="1">
        <f ca="1">Table2[[#This Row],[Cars value]]/Table2[[#This Row],[Cars]]</f>
        <v>26336.792722716444</v>
      </c>
      <c r="AX354" s="1"/>
      <c r="AY354" s="1">
        <f ca="1">IF(Table2[[#This Row],[Value of debts of a person]]&gt;$AZ$4,1,0)</f>
        <v>1</v>
      </c>
      <c r="AZ354" s="1"/>
      <c r="BA354" s="1"/>
      <c r="BB354" s="9">
        <f ca="1">O354/Table2[[#This Row],[Value of house]]</f>
        <v>0.87499382684106675</v>
      </c>
      <c r="BC354" s="1">
        <f ca="1">IF(BB354&lt;$BD$4,1,0)</f>
        <v>0</v>
      </c>
      <c r="BD354" s="1"/>
      <c r="BE354" s="10"/>
      <c r="BF354">
        <f ca="1">IF(Table2[[#This Row],[Area]]="yukon",Table2[[#This Row],[Income]],0)</f>
        <v>0</v>
      </c>
    </row>
    <row r="355" spans="2:58" x14ac:dyDescent="0.3">
      <c r="B355">
        <f t="shared" ca="1" si="98"/>
        <v>2</v>
      </c>
      <c r="C355" t="str">
        <f t="shared" ca="1" si="99"/>
        <v>women</v>
      </c>
      <c r="D355">
        <f t="shared" ca="1" si="100"/>
        <v>41</v>
      </c>
      <c r="E355">
        <f t="shared" ca="1" si="101"/>
        <v>6</v>
      </c>
      <c r="F355" t="str">
        <f ca="1">VLOOKUP(E355,$AB$5:$AC$10,2)</f>
        <v>agriculture</v>
      </c>
      <c r="G355">
        <f t="shared" ca="1" si="102"/>
        <v>4</v>
      </c>
      <c r="H355" t="str">
        <f ca="1">VLOOKUP(G355,$AD$5:$AE$9,2)</f>
        <v>technical</v>
      </c>
      <c r="I355">
        <f t="shared" ca="1" si="103"/>
        <v>3</v>
      </c>
      <c r="J355">
        <f t="shared" ca="1" si="97"/>
        <v>2</v>
      </c>
      <c r="K355">
        <f t="shared" ca="1" si="104"/>
        <v>40503</v>
      </c>
      <c r="L355">
        <f t="shared" ca="1" si="105"/>
        <v>12</v>
      </c>
      <c r="M355" t="str">
        <f ca="1">VLOOKUP(L355,$AF$5:$AG$17,2)</f>
        <v>Nova scotia</v>
      </c>
      <c r="N355">
        <f t="shared" ca="1" si="108"/>
        <v>243018</v>
      </c>
      <c r="O355">
        <f t="shared" ca="1" si="106"/>
        <v>141676.00279228477</v>
      </c>
      <c r="P355">
        <f t="shared" ca="1" si="109"/>
        <v>74902.068609387876</v>
      </c>
      <c r="Q355">
        <f t="shared" ca="1" si="107"/>
        <v>63793</v>
      </c>
      <c r="R355">
        <f t="shared" ca="1" si="110"/>
        <v>4773.8165893703417</v>
      </c>
      <c r="S355">
        <f t="shared" ca="1" si="111"/>
        <v>20247.598321432961</v>
      </c>
      <c r="T355">
        <f t="shared" ca="1" si="112"/>
        <v>404941.60111371771</v>
      </c>
      <c r="U355">
        <f t="shared" ca="1" si="113"/>
        <v>210242.81938165511</v>
      </c>
      <c r="V355">
        <f t="shared" ca="1" si="114"/>
        <v>194698.78173206261</v>
      </c>
      <c r="X355" s="7">
        <f ca="1">IF(Table2[[#This Row],[Gender]]="men",1,0)</f>
        <v>0</v>
      </c>
      <c r="Y355" s="1">
        <f ca="1">IF(Table2[[#This Row],[Gender]]="women",1,0)</f>
        <v>1</v>
      </c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>
        <f ca="1">IF(Table2[[#This Row],[Field of work]]="teaching",1,0)</f>
        <v>0</v>
      </c>
      <c r="AK355" s="1">
        <f ca="1">IF(Table2[[#This Row],[Field of work]]="health",1,0)</f>
        <v>0</v>
      </c>
      <c r="AL355" s="1">
        <f ca="1">IF(Table2[[#This Row],[Field of work]]="construction",1,0)</f>
        <v>0</v>
      </c>
      <c r="AM355" s="1">
        <f ca="1">IF(Table2[[#This Row],[Field of work]]="general work",1,0)</f>
        <v>0</v>
      </c>
      <c r="AN355" s="1">
        <f ca="1">IF(Table2[[#This Row],[Field of work]]="agriculture",1,0)</f>
        <v>1</v>
      </c>
      <c r="AO355" s="1">
        <f ca="1">IF(Table2[[#This Row],[Field of work]]="IT",1,0)</f>
        <v>0</v>
      </c>
      <c r="AP355" s="1"/>
      <c r="AQ355" s="1"/>
      <c r="AR355" s="1"/>
      <c r="AS355" s="1"/>
      <c r="AT355" s="1"/>
      <c r="AU355" s="1"/>
      <c r="AV355" s="1"/>
      <c r="AW355" s="1">
        <f ca="1">Table2[[#This Row],[Cars value]]/Table2[[#This Row],[Cars]]</f>
        <v>37451.034304693938</v>
      </c>
      <c r="AX355" s="1"/>
      <c r="AY355" s="1">
        <f ca="1">IF(Table2[[#This Row],[Value of debts of a person]]&gt;$AZ$4,1,0)</f>
        <v>1</v>
      </c>
      <c r="AZ355" s="1"/>
      <c r="BA355" s="1"/>
      <c r="BB355" s="9">
        <f ca="1">O355/Table2[[#This Row],[Value of house]]</f>
        <v>0.58298563395421232</v>
      </c>
      <c r="BC355" s="1">
        <f ca="1">IF(BB355&lt;$BD$4,1,0)</f>
        <v>0</v>
      </c>
      <c r="BD355" s="1"/>
      <c r="BE355" s="10"/>
      <c r="BF355">
        <f ca="1">IF(Table2[[#This Row],[Area]]="yukon",Table2[[#This Row],[Income]],0)</f>
        <v>0</v>
      </c>
    </row>
    <row r="356" spans="2:58" x14ac:dyDescent="0.3">
      <c r="B356">
        <f t="shared" ca="1" si="98"/>
        <v>1</v>
      </c>
      <c r="C356" t="str">
        <f t="shared" ca="1" si="99"/>
        <v>men</v>
      </c>
      <c r="D356">
        <f t="shared" ca="1" si="100"/>
        <v>26</v>
      </c>
      <c r="E356">
        <f t="shared" ca="1" si="101"/>
        <v>6</v>
      </c>
      <c r="F356" t="str">
        <f ca="1">VLOOKUP(E356,$AB$5:$AC$10,2)</f>
        <v>agriculture</v>
      </c>
      <c r="G356">
        <f t="shared" ca="1" si="102"/>
        <v>5</v>
      </c>
      <c r="H356" t="str">
        <f ca="1">VLOOKUP(G356,$AD$5:$AE$9,2)</f>
        <v>other</v>
      </c>
      <c r="I356">
        <f t="shared" ca="1" si="103"/>
        <v>4</v>
      </c>
      <c r="J356">
        <f t="shared" ca="1" si="97"/>
        <v>2</v>
      </c>
      <c r="K356">
        <f t="shared" ca="1" si="104"/>
        <v>74781</v>
      </c>
      <c r="L356">
        <f t="shared" ca="1" si="105"/>
        <v>1</v>
      </c>
      <c r="M356" t="str">
        <f ca="1">VLOOKUP(L356,$AF$5:$AG$17,2)</f>
        <v>yukon</v>
      </c>
      <c r="N356">
        <f t="shared" ca="1" si="108"/>
        <v>149562</v>
      </c>
      <c r="O356">
        <f t="shared" ca="1" si="106"/>
        <v>49150.168091260399</v>
      </c>
      <c r="P356">
        <f t="shared" ca="1" si="109"/>
        <v>118116.57892880977</v>
      </c>
      <c r="Q356">
        <f t="shared" ca="1" si="107"/>
        <v>49110</v>
      </c>
      <c r="R356">
        <f t="shared" ca="1" si="110"/>
        <v>66108.944221702564</v>
      </c>
      <c r="S356">
        <f t="shared" ca="1" si="111"/>
        <v>57297.46778081129</v>
      </c>
      <c r="T356">
        <f t="shared" ca="1" si="112"/>
        <v>256009.63587207167</v>
      </c>
      <c r="U356">
        <f t="shared" ca="1" si="113"/>
        <v>164369.11231296294</v>
      </c>
      <c r="V356">
        <f t="shared" ca="1" si="114"/>
        <v>91640.523559108726</v>
      </c>
      <c r="X356" s="7">
        <f ca="1">IF(Table2[[#This Row],[Gender]]="men",1,0)</f>
        <v>1</v>
      </c>
      <c r="Y356" s="1">
        <f ca="1">IF(Table2[[#This Row],[Gender]]="women",1,0)</f>
        <v>0</v>
      </c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>
        <f ca="1">IF(Table2[[#This Row],[Field of work]]="teaching",1,0)</f>
        <v>0</v>
      </c>
      <c r="AK356" s="1">
        <f ca="1">IF(Table2[[#This Row],[Field of work]]="health",1,0)</f>
        <v>0</v>
      </c>
      <c r="AL356" s="1">
        <f ca="1">IF(Table2[[#This Row],[Field of work]]="construction",1,0)</f>
        <v>0</v>
      </c>
      <c r="AM356" s="1">
        <f ca="1">IF(Table2[[#This Row],[Field of work]]="general work",1,0)</f>
        <v>0</v>
      </c>
      <c r="AN356" s="1">
        <f ca="1">IF(Table2[[#This Row],[Field of work]]="agriculture",1,0)</f>
        <v>1</v>
      </c>
      <c r="AO356" s="1">
        <f ca="1">IF(Table2[[#This Row],[Field of work]]="IT",1,0)</f>
        <v>0</v>
      </c>
      <c r="AP356" s="1"/>
      <c r="AQ356" s="1"/>
      <c r="AR356" s="1"/>
      <c r="AS356" s="1"/>
      <c r="AT356" s="1"/>
      <c r="AU356" s="1"/>
      <c r="AV356" s="1"/>
      <c r="AW356" s="1">
        <f ca="1">Table2[[#This Row],[Cars value]]/Table2[[#This Row],[Cars]]</f>
        <v>59058.289464404887</v>
      </c>
      <c r="AX356" s="1"/>
      <c r="AY356" s="1">
        <f ca="1">IF(Table2[[#This Row],[Value of debts of a person]]&gt;$AZ$4,1,0)</f>
        <v>1</v>
      </c>
      <c r="AZ356" s="1"/>
      <c r="BA356" s="1"/>
      <c r="BB356" s="9">
        <f ca="1">O356/Table2[[#This Row],[Value of house]]</f>
        <v>0.32862737922239871</v>
      </c>
      <c r="BC356" s="1">
        <f ca="1">IF(BB356&lt;$BD$4,1,0)</f>
        <v>0</v>
      </c>
      <c r="BD356" s="1"/>
      <c r="BE356" s="10"/>
      <c r="BF356">
        <f ca="1">IF(Table2[[#This Row],[Area]]="yukon",Table2[[#This Row],[Income]],0)</f>
        <v>74781</v>
      </c>
    </row>
    <row r="357" spans="2:58" x14ac:dyDescent="0.3">
      <c r="B357">
        <f t="shared" ca="1" si="98"/>
        <v>2</v>
      </c>
      <c r="C357" t="str">
        <f t="shared" ca="1" si="99"/>
        <v>women</v>
      </c>
      <c r="D357">
        <f t="shared" ca="1" si="100"/>
        <v>35</v>
      </c>
      <c r="E357">
        <f t="shared" ca="1" si="101"/>
        <v>4</v>
      </c>
      <c r="F357" t="str">
        <f ca="1">VLOOKUP(E357,$AB$5:$AC$10,2)</f>
        <v>IT</v>
      </c>
      <c r="G357">
        <f t="shared" ca="1" si="102"/>
        <v>1</v>
      </c>
      <c r="H357" t="str">
        <f ca="1">VLOOKUP(G357,$AD$5:$AE$9,2)</f>
        <v>High School</v>
      </c>
      <c r="I357">
        <f t="shared" ca="1" si="103"/>
        <v>1</v>
      </c>
      <c r="J357">
        <f t="shared" ca="1" si="97"/>
        <v>1</v>
      </c>
      <c r="K357">
        <f t="shared" ca="1" si="104"/>
        <v>83463</v>
      </c>
      <c r="L357">
        <f t="shared" ca="1" si="105"/>
        <v>4</v>
      </c>
      <c r="M357" t="str">
        <f ca="1">VLOOKUP(L357,$AF$5:$AG$17,2)</f>
        <v>Alberta</v>
      </c>
      <c r="N357">
        <f t="shared" ca="1" si="108"/>
        <v>166926</v>
      </c>
      <c r="O357">
        <f t="shared" ca="1" si="106"/>
        <v>70296.348202666253</v>
      </c>
      <c r="P357">
        <f t="shared" ca="1" si="109"/>
        <v>76952.049870202143</v>
      </c>
      <c r="Q357">
        <f t="shared" ca="1" si="107"/>
        <v>22496</v>
      </c>
      <c r="R357">
        <f t="shared" ca="1" si="110"/>
        <v>62093.858000077511</v>
      </c>
      <c r="S357">
        <f t="shared" ca="1" si="111"/>
        <v>122793.99987699167</v>
      </c>
      <c r="T357">
        <f t="shared" ca="1" si="112"/>
        <v>360016.34807965794</v>
      </c>
      <c r="U357">
        <f t="shared" ca="1" si="113"/>
        <v>154886.20620274375</v>
      </c>
      <c r="V357">
        <f t="shared" ca="1" si="114"/>
        <v>205130.14187691419</v>
      </c>
      <c r="X357" s="7">
        <f ca="1">IF(Table2[[#This Row],[Gender]]="men",1,0)</f>
        <v>0</v>
      </c>
      <c r="Y357" s="1">
        <f ca="1">IF(Table2[[#This Row],[Gender]]="women",1,0)</f>
        <v>1</v>
      </c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>
        <f ca="1">IF(Table2[[#This Row],[Field of work]]="teaching",1,0)</f>
        <v>0</v>
      </c>
      <c r="AK357" s="1">
        <f ca="1">IF(Table2[[#This Row],[Field of work]]="health",1,0)</f>
        <v>0</v>
      </c>
      <c r="AL357" s="1">
        <f ca="1">IF(Table2[[#This Row],[Field of work]]="construction",1,0)</f>
        <v>0</v>
      </c>
      <c r="AM357" s="1">
        <f ca="1">IF(Table2[[#This Row],[Field of work]]="general work",1,0)</f>
        <v>0</v>
      </c>
      <c r="AN357" s="1">
        <f ca="1">IF(Table2[[#This Row],[Field of work]]="agriculture",1,0)</f>
        <v>0</v>
      </c>
      <c r="AO357" s="1">
        <f ca="1">IF(Table2[[#This Row],[Field of work]]="IT",1,0)</f>
        <v>1</v>
      </c>
      <c r="AP357" s="1"/>
      <c r="AQ357" s="1"/>
      <c r="AR357" s="1"/>
      <c r="AS357" s="1"/>
      <c r="AT357" s="1"/>
      <c r="AU357" s="1"/>
      <c r="AV357" s="1"/>
      <c r="AW357" s="1">
        <f ca="1">Table2[[#This Row],[Cars value]]/Table2[[#This Row],[Cars]]</f>
        <v>76952.049870202143</v>
      </c>
      <c r="AX357" s="1"/>
      <c r="AY357" s="1">
        <f ca="1">IF(Table2[[#This Row],[Value of debts of a person]]&gt;$AZ$4,1,0)</f>
        <v>1</v>
      </c>
      <c r="AZ357" s="1"/>
      <c r="BA357" s="1"/>
      <c r="BB357" s="9">
        <f ca="1">O357/Table2[[#This Row],[Value of house]]</f>
        <v>0.42112282210480245</v>
      </c>
      <c r="BC357" s="1">
        <f ca="1">IF(BB357&lt;$BD$4,1,0)</f>
        <v>0</v>
      </c>
      <c r="BD357" s="1"/>
      <c r="BE357" s="10"/>
      <c r="BF357">
        <f ca="1">IF(Table2[[#This Row],[Area]]="yukon",Table2[[#This Row],[Income]],0)</f>
        <v>0</v>
      </c>
    </row>
    <row r="358" spans="2:58" x14ac:dyDescent="0.3">
      <c r="B358">
        <f t="shared" ca="1" si="98"/>
        <v>1</v>
      </c>
      <c r="C358" t="str">
        <f t="shared" ca="1" si="99"/>
        <v>men</v>
      </c>
      <c r="D358">
        <f t="shared" ca="1" si="100"/>
        <v>39</v>
      </c>
      <c r="E358">
        <f t="shared" ca="1" si="101"/>
        <v>5</v>
      </c>
      <c r="F358" t="str">
        <f ca="1">VLOOKUP(E358,$AB$5:$AC$10,2)</f>
        <v>general work</v>
      </c>
      <c r="G358">
        <f t="shared" ca="1" si="102"/>
        <v>3</v>
      </c>
      <c r="H358" t="str">
        <f ca="1">VLOOKUP(G358,$AD$5:$AE$9,2)</f>
        <v>university</v>
      </c>
      <c r="I358">
        <f t="shared" ca="1" si="103"/>
        <v>2</v>
      </c>
      <c r="J358">
        <f t="shared" ca="1" si="97"/>
        <v>2</v>
      </c>
      <c r="K358">
        <f t="shared" ca="1" si="104"/>
        <v>26241</v>
      </c>
      <c r="L358">
        <f t="shared" ca="1" si="105"/>
        <v>11</v>
      </c>
      <c r="M358" t="str">
        <f ca="1">VLOOKUP(L358,$AF$5:$AG$17,2)</f>
        <v>New truncwick</v>
      </c>
      <c r="N358">
        <f t="shared" ca="1" si="108"/>
        <v>52482</v>
      </c>
      <c r="O358">
        <f t="shared" ca="1" si="106"/>
        <v>29892.149284708306</v>
      </c>
      <c r="P358">
        <f t="shared" ca="1" si="109"/>
        <v>46545.145986094925</v>
      </c>
      <c r="Q358">
        <f t="shared" ca="1" si="107"/>
        <v>44101</v>
      </c>
      <c r="R358">
        <f t="shared" ca="1" si="110"/>
        <v>1309.2242352856797</v>
      </c>
      <c r="S358">
        <f t="shared" ca="1" si="111"/>
        <v>14336.656371500852</v>
      </c>
      <c r="T358">
        <f t="shared" ca="1" si="112"/>
        <v>96710.805656209166</v>
      </c>
      <c r="U358">
        <f t="shared" ca="1" si="113"/>
        <v>75302.373519993998</v>
      </c>
      <c r="V358">
        <f t="shared" ca="1" si="114"/>
        <v>21408.432136215168</v>
      </c>
      <c r="X358" s="7">
        <f ca="1">IF(Table2[[#This Row],[Gender]]="men",1,0)</f>
        <v>1</v>
      </c>
      <c r="Y358" s="1">
        <f ca="1">IF(Table2[[#This Row],[Gender]]="women",1,0)</f>
        <v>0</v>
      </c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>
        <f ca="1">IF(Table2[[#This Row],[Field of work]]="teaching",1,0)</f>
        <v>0</v>
      </c>
      <c r="AK358" s="1">
        <f ca="1">IF(Table2[[#This Row],[Field of work]]="health",1,0)</f>
        <v>0</v>
      </c>
      <c r="AL358" s="1">
        <f ca="1">IF(Table2[[#This Row],[Field of work]]="construction",1,0)</f>
        <v>0</v>
      </c>
      <c r="AM358" s="1">
        <f ca="1">IF(Table2[[#This Row],[Field of work]]="general work",1,0)</f>
        <v>1</v>
      </c>
      <c r="AN358" s="1">
        <f ca="1">IF(Table2[[#This Row],[Field of work]]="agriculture",1,0)</f>
        <v>0</v>
      </c>
      <c r="AO358" s="1">
        <f ca="1">IF(Table2[[#This Row],[Field of work]]="IT",1,0)</f>
        <v>0</v>
      </c>
      <c r="AP358" s="1"/>
      <c r="AQ358" s="1"/>
      <c r="AR358" s="1"/>
      <c r="AS358" s="1"/>
      <c r="AT358" s="1"/>
      <c r="AU358" s="1"/>
      <c r="AV358" s="1"/>
      <c r="AW358" s="1">
        <f ca="1">Table2[[#This Row],[Cars value]]/Table2[[#This Row],[Cars]]</f>
        <v>23272.572993047463</v>
      </c>
      <c r="AX358" s="1"/>
      <c r="AY358" s="1">
        <f ca="1">IF(Table2[[#This Row],[Value of debts of a person]]&gt;$AZ$4,1,0)</f>
        <v>0</v>
      </c>
      <c r="AZ358" s="1"/>
      <c r="BA358" s="1"/>
      <c r="BB358" s="9">
        <f ca="1">O358/Table2[[#This Row],[Value of house]]</f>
        <v>0.56956955307930923</v>
      </c>
      <c r="BC358" s="1">
        <f ca="1">IF(BB358&lt;$BD$4,1,0)</f>
        <v>0</v>
      </c>
      <c r="BD358" s="1"/>
      <c r="BE358" s="10"/>
      <c r="BF358">
        <f ca="1">IF(Table2[[#This Row],[Area]]="yukon",Table2[[#This Row],[Income]],0)</f>
        <v>0</v>
      </c>
    </row>
    <row r="359" spans="2:58" x14ac:dyDescent="0.3">
      <c r="B359">
        <f t="shared" ca="1" si="98"/>
        <v>1</v>
      </c>
      <c r="C359" t="str">
        <f t="shared" ca="1" si="99"/>
        <v>men</v>
      </c>
      <c r="D359">
        <f t="shared" ca="1" si="100"/>
        <v>32</v>
      </c>
      <c r="E359">
        <f t="shared" ca="1" si="101"/>
        <v>5</v>
      </c>
      <c r="F359" t="str">
        <f ca="1">VLOOKUP(E359,$AB$5:$AC$10,2)</f>
        <v>general work</v>
      </c>
      <c r="G359">
        <f t="shared" ca="1" si="102"/>
        <v>6</v>
      </c>
      <c r="H359" t="str">
        <f ca="1">VLOOKUP(G359,$AD$5:$AE$9,2)</f>
        <v>other</v>
      </c>
      <c r="I359">
        <f t="shared" ca="1" si="103"/>
        <v>2</v>
      </c>
      <c r="J359">
        <f t="shared" ca="1" si="97"/>
        <v>2</v>
      </c>
      <c r="K359">
        <f t="shared" ca="1" si="104"/>
        <v>67192</v>
      </c>
      <c r="L359">
        <f t="shared" ca="1" si="105"/>
        <v>10</v>
      </c>
      <c r="M359" t="str">
        <f ca="1">VLOOKUP(L359,$AF$5:$AG$17,2)</f>
        <v>Newfounland</v>
      </c>
      <c r="N359">
        <f t="shared" ca="1" si="108"/>
        <v>201576</v>
      </c>
      <c r="O359">
        <f t="shared" ca="1" si="106"/>
        <v>100559.51880989027</v>
      </c>
      <c r="P359">
        <f t="shared" ca="1" si="109"/>
        <v>36151.830430588758</v>
      </c>
      <c r="Q359">
        <f t="shared" ca="1" si="107"/>
        <v>18097</v>
      </c>
      <c r="R359">
        <f t="shared" ca="1" si="110"/>
        <v>48746.308840301666</v>
      </c>
      <c r="S359">
        <f t="shared" ca="1" si="111"/>
        <v>68913.654664543123</v>
      </c>
      <c r="T359">
        <f t="shared" ca="1" si="112"/>
        <v>371049.17347443337</v>
      </c>
      <c r="U359">
        <f t="shared" ca="1" si="113"/>
        <v>167402.82765019193</v>
      </c>
      <c r="V359">
        <f t="shared" ca="1" si="114"/>
        <v>203646.34582424143</v>
      </c>
      <c r="X359" s="7">
        <f ca="1">IF(Table2[[#This Row],[Gender]]="men",1,0)</f>
        <v>1</v>
      </c>
      <c r="Y359" s="1">
        <f ca="1">IF(Table2[[#This Row],[Gender]]="women",1,0)</f>
        <v>0</v>
      </c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>
        <f ca="1">IF(Table2[[#This Row],[Field of work]]="teaching",1,0)</f>
        <v>0</v>
      </c>
      <c r="AK359" s="1">
        <f ca="1">IF(Table2[[#This Row],[Field of work]]="health",1,0)</f>
        <v>0</v>
      </c>
      <c r="AL359" s="1">
        <f ca="1">IF(Table2[[#This Row],[Field of work]]="construction",1,0)</f>
        <v>0</v>
      </c>
      <c r="AM359" s="1">
        <f ca="1">IF(Table2[[#This Row],[Field of work]]="general work",1,0)</f>
        <v>1</v>
      </c>
      <c r="AN359" s="1">
        <f ca="1">IF(Table2[[#This Row],[Field of work]]="agriculture",1,0)</f>
        <v>0</v>
      </c>
      <c r="AO359" s="1">
        <f ca="1">IF(Table2[[#This Row],[Field of work]]="IT",1,0)</f>
        <v>0</v>
      </c>
      <c r="AP359" s="1"/>
      <c r="AQ359" s="1"/>
      <c r="AR359" s="1"/>
      <c r="AS359" s="1"/>
      <c r="AT359" s="1"/>
      <c r="AU359" s="1"/>
      <c r="AV359" s="1"/>
      <c r="AW359" s="1">
        <f ca="1">Table2[[#This Row],[Cars value]]/Table2[[#This Row],[Cars]]</f>
        <v>18075.915215294379</v>
      </c>
      <c r="AX359" s="1"/>
      <c r="AY359" s="1">
        <f ca="1">IF(Table2[[#This Row],[Value of debts of a person]]&gt;$AZ$4,1,0)</f>
        <v>1</v>
      </c>
      <c r="AZ359" s="1"/>
      <c r="BA359" s="1"/>
      <c r="BB359" s="9">
        <f ca="1">O359/Table2[[#This Row],[Value of house]]</f>
        <v>0.49886652582594293</v>
      </c>
      <c r="BC359" s="1">
        <f ca="1">IF(BB359&lt;$BD$4,1,0)</f>
        <v>0</v>
      </c>
      <c r="BD359" s="1"/>
      <c r="BE359" s="10"/>
      <c r="BF359">
        <f ca="1">IF(Table2[[#This Row],[Area]]="yukon",Table2[[#This Row],[Income]],0)</f>
        <v>0</v>
      </c>
    </row>
    <row r="360" spans="2:58" x14ac:dyDescent="0.3">
      <c r="B360">
        <f t="shared" ca="1" si="98"/>
        <v>2</v>
      </c>
      <c r="C360" t="str">
        <f t="shared" ca="1" si="99"/>
        <v>women</v>
      </c>
      <c r="D360">
        <f t="shared" ca="1" si="100"/>
        <v>37</v>
      </c>
      <c r="E360">
        <f t="shared" ca="1" si="101"/>
        <v>6</v>
      </c>
      <c r="F360" t="str">
        <f ca="1">VLOOKUP(E360,$AB$5:$AC$10,2)</f>
        <v>agriculture</v>
      </c>
      <c r="G360">
        <f t="shared" ca="1" si="102"/>
        <v>2</v>
      </c>
      <c r="H360" t="str">
        <f ca="1">VLOOKUP(G360,$AD$5:$AE$9,2)</f>
        <v>college</v>
      </c>
      <c r="I360">
        <f t="shared" ca="1" si="103"/>
        <v>2</v>
      </c>
      <c r="J360">
        <f t="shared" ca="1" si="97"/>
        <v>1</v>
      </c>
      <c r="K360">
        <f t="shared" ca="1" si="104"/>
        <v>71573</v>
      </c>
      <c r="L360">
        <f t="shared" ca="1" si="105"/>
        <v>6</v>
      </c>
      <c r="M360" t="str">
        <f ca="1">VLOOKUP(L360,$AF$5:$AG$17,2)</f>
        <v>Saskanchewan</v>
      </c>
      <c r="N360">
        <f t="shared" ca="1" si="108"/>
        <v>286292</v>
      </c>
      <c r="O360">
        <f t="shared" ca="1" si="106"/>
        <v>88620.469219932347</v>
      </c>
      <c r="P360">
        <f t="shared" ca="1" si="109"/>
        <v>34579.962352098279</v>
      </c>
      <c r="Q360">
        <f t="shared" ca="1" si="107"/>
        <v>3476</v>
      </c>
      <c r="R360">
        <f t="shared" ca="1" si="110"/>
        <v>70710.285208299945</v>
      </c>
      <c r="S360">
        <f t="shared" ca="1" si="111"/>
        <v>95218.885018783723</v>
      </c>
      <c r="T360">
        <f t="shared" ca="1" si="112"/>
        <v>470131.35423871607</v>
      </c>
      <c r="U360">
        <f t="shared" ca="1" si="113"/>
        <v>162806.75442823229</v>
      </c>
      <c r="V360">
        <f t="shared" ca="1" si="114"/>
        <v>307324.59981048375</v>
      </c>
      <c r="X360" s="7">
        <f ca="1">IF(Table2[[#This Row],[Gender]]="men",1,0)</f>
        <v>0</v>
      </c>
      <c r="Y360" s="1">
        <f ca="1">IF(Table2[[#This Row],[Gender]]="women",1,0)</f>
        <v>1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>
        <f ca="1">IF(Table2[[#This Row],[Field of work]]="teaching",1,0)</f>
        <v>0</v>
      </c>
      <c r="AK360" s="1">
        <f ca="1">IF(Table2[[#This Row],[Field of work]]="health",1,0)</f>
        <v>0</v>
      </c>
      <c r="AL360" s="1">
        <f ca="1">IF(Table2[[#This Row],[Field of work]]="construction",1,0)</f>
        <v>0</v>
      </c>
      <c r="AM360" s="1">
        <f ca="1">IF(Table2[[#This Row],[Field of work]]="general work",1,0)</f>
        <v>0</v>
      </c>
      <c r="AN360" s="1">
        <f ca="1">IF(Table2[[#This Row],[Field of work]]="agriculture",1,0)</f>
        <v>1</v>
      </c>
      <c r="AO360" s="1">
        <f ca="1">IF(Table2[[#This Row],[Field of work]]="IT",1,0)</f>
        <v>0</v>
      </c>
      <c r="AP360" s="1"/>
      <c r="AQ360" s="1"/>
      <c r="AR360" s="1"/>
      <c r="AS360" s="1"/>
      <c r="AT360" s="1"/>
      <c r="AU360" s="1"/>
      <c r="AV360" s="1"/>
      <c r="AW360" s="1">
        <f ca="1">Table2[[#This Row],[Cars value]]/Table2[[#This Row],[Cars]]</f>
        <v>34579.962352098279</v>
      </c>
      <c r="AX360" s="1"/>
      <c r="AY360" s="1">
        <f ca="1">IF(Table2[[#This Row],[Value of debts of a person]]&gt;$AZ$4,1,0)</f>
        <v>1</v>
      </c>
      <c r="AZ360" s="1"/>
      <c r="BA360" s="1"/>
      <c r="BB360" s="9">
        <f ca="1">O360/Table2[[#This Row],[Value of house]]</f>
        <v>0.30954574078190222</v>
      </c>
      <c r="BC360" s="1">
        <f ca="1">IF(BB360&lt;$BD$4,1,0)</f>
        <v>0</v>
      </c>
      <c r="BD360" s="1"/>
      <c r="BE360" s="10"/>
      <c r="BF360">
        <f ca="1">IF(Table2[[#This Row],[Area]]="yukon",Table2[[#This Row],[Income]],0)</f>
        <v>0</v>
      </c>
    </row>
    <row r="361" spans="2:58" x14ac:dyDescent="0.3">
      <c r="B361">
        <f t="shared" ca="1" si="98"/>
        <v>1</v>
      </c>
      <c r="C361" t="str">
        <f t="shared" ca="1" si="99"/>
        <v>men</v>
      </c>
      <c r="D361">
        <f t="shared" ca="1" si="100"/>
        <v>29</v>
      </c>
      <c r="E361">
        <f t="shared" ca="1" si="101"/>
        <v>3</v>
      </c>
      <c r="F361" t="str">
        <f ca="1">VLOOKUP(E361,$AB$5:$AC$10,2)</f>
        <v>teaching</v>
      </c>
      <c r="G361">
        <f t="shared" ca="1" si="102"/>
        <v>6</v>
      </c>
      <c r="H361" t="str">
        <f ca="1">VLOOKUP(G361,$AD$5:$AE$9,2)</f>
        <v>other</v>
      </c>
      <c r="I361">
        <f t="shared" ca="1" si="103"/>
        <v>3</v>
      </c>
      <c r="J361">
        <f t="shared" ca="1" si="97"/>
        <v>2</v>
      </c>
      <c r="K361">
        <f t="shared" ca="1" si="104"/>
        <v>47019</v>
      </c>
      <c r="L361">
        <f t="shared" ca="1" si="105"/>
        <v>8</v>
      </c>
      <c r="M361" t="str">
        <f ca="1">VLOOKUP(L361,$AF$5:$AG$17,2)</f>
        <v>Ontario</v>
      </c>
      <c r="N361">
        <f t="shared" ca="1" si="108"/>
        <v>282114</v>
      </c>
      <c r="O361">
        <f t="shared" ca="1" si="106"/>
        <v>232077.91341546454</v>
      </c>
      <c r="P361">
        <f t="shared" ca="1" si="109"/>
        <v>40702.786187905331</v>
      </c>
      <c r="Q361">
        <f t="shared" ca="1" si="107"/>
        <v>10746</v>
      </c>
      <c r="R361">
        <f t="shared" ca="1" si="110"/>
        <v>11822.856105201041</v>
      </c>
      <c r="S361">
        <f t="shared" ca="1" si="111"/>
        <v>37740.469106316057</v>
      </c>
      <c r="T361">
        <f t="shared" ca="1" si="112"/>
        <v>551932.38252178067</v>
      </c>
      <c r="U361">
        <f t="shared" ca="1" si="113"/>
        <v>254646.76952066558</v>
      </c>
      <c r="V361">
        <f t="shared" ca="1" si="114"/>
        <v>297285.6130011151</v>
      </c>
      <c r="X361" s="7">
        <f ca="1">IF(Table2[[#This Row],[Gender]]="men",1,0)</f>
        <v>1</v>
      </c>
      <c r="Y361" s="1">
        <f ca="1">IF(Table2[[#This Row],[Gender]]="women",1,0)</f>
        <v>0</v>
      </c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>
        <f ca="1">IF(Table2[[#This Row],[Field of work]]="teaching",1,0)</f>
        <v>1</v>
      </c>
      <c r="AK361" s="1">
        <f ca="1">IF(Table2[[#This Row],[Field of work]]="health",1,0)</f>
        <v>0</v>
      </c>
      <c r="AL361" s="1">
        <f ca="1">IF(Table2[[#This Row],[Field of work]]="construction",1,0)</f>
        <v>0</v>
      </c>
      <c r="AM361" s="1">
        <f ca="1">IF(Table2[[#This Row],[Field of work]]="general work",1,0)</f>
        <v>0</v>
      </c>
      <c r="AN361" s="1">
        <f ca="1">IF(Table2[[#This Row],[Field of work]]="agriculture",1,0)</f>
        <v>0</v>
      </c>
      <c r="AO361" s="1">
        <f ca="1">IF(Table2[[#This Row],[Field of work]]="IT",1,0)</f>
        <v>0</v>
      </c>
      <c r="AP361" s="1"/>
      <c r="AQ361" s="1"/>
      <c r="AR361" s="1"/>
      <c r="AS361" s="1"/>
      <c r="AT361" s="1"/>
      <c r="AU361" s="1"/>
      <c r="AV361" s="1"/>
      <c r="AW361" s="1">
        <f ca="1">Table2[[#This Row],[Cars value]]/Table2[[#This Row],[Cars]]</f>
        <v>20351.393093952665</v>
      </c>
      <c r="AX361" s="1"/>
      <c r="AY361" s="1">
        <f ca="1">IF(Table2[[#This Row],[Value of debts of a person]]&gt;$AZ$4,1,0)</f>
        <v>1</v>
      </c>
      <c r="AZ361" s="1"/>
      <c r="BA361" s="1"/>
      <c r="BB361" s="9">
        <f ca="1">O361/Table2[[#This Row],[Value of house]]</f>
        <v>0.82263876807058334</v>
      </c>
      <c r="BC361" s="1">
        <f ca="1">IF(BB361&lt;$BD$4,1,0)</f>
        <v>0</v>
      </c>
      <c r="BD361" s="1"/>
      <c r="BE361" s="10"/>
      <c r="BF361">
        <f ca="1">IF(Table2[[#This Row],[Area]]="yukon",Table2[[#This Row],[Income]],0)</f>
        <v>0</v>
      </c>
    </row>
    <row r="362" spans="2:58" x14ac:dyDescent="0.3">
      <c r="B362">
        <f t="shared" ca="1" si="98"/>
        <v>2</v>
      </c>
      <c r="C362" t="str">
        <f t="shared" ca="1" si="99"/>
        <v>women</v>
      </c>
      <c r="D362">
        <f t="shared" ca="1" si="100"/>
        <v>27</v>
      </c>
      <c r="E362">
        <f t="shared" ca="1" si="101"/>
        <v>1</v>
      </c>
      <c r="F362" t="str">
        <f ca="1">VLOOKUP(E362,$AB$5:$AC$10,2)</f>
        <v>health</v>
      </c>
      <c r="G362">
        <f t="shared" ca="1" si="102"/>
        <v>4</v>
      </c>
      <c r="H362" t="str">
        <f ca="1">VLOOKUP(G362,$AD$5:$AE$9,2)</f>
        <v>technical</v>
      </c>
      <c r="I362">
        <f t="shared" ca="1" si="103"/>
        <v>3</v>
      </c>
      <c r="J362">
        <f t="shared" ca="1" si="97"/>
        <v>2</v>
      </c>
      <c r="K362">
        <f t="shared" ca="1" si="104"/>
        <v>26541</v>
      </c>
      <c r="L362">
        <f t="shared" ca="1" si="105"/>
        <v>2</v>
      </c>
      <c r="M362" t="str">
        <f ca="1">VLOOKUP(L362,$AF$5:$AG$17,2)</f>
        <v>BC</v>
      </c>
      <c r="N362">
        <f t="shared" ca="1" si="108"/>
        <v>159246</v>
      </c>
      <c r="O362">
        <f t="shared" ca="1" si="106"/>
        <v>74326.579500724692</v>
      </c>
      <c r="P362">
        <f t="shared" ca="1" si="109"/>
        <v>22335.975140228038</v>
      </c>
      <c r="Q362">
        <f t="shared" ca="1" si="107"/>
        <v>13205</v>
      </c>
      <c r="R362">
        <f t="shared" ca="1" si="110"/>
        <v>11175.475393110606</v>
      </c>
      <c r="S362">
        <f t="shared" ca="1" si="111"/>
        <v>18442.710026585824</v>
      </c>
      <c r="T362">
        <f t="shared" ca="1" si="112"/>
        <v>252015.2895273105</v>
      </c>
      <c r="U362">
        <f t="shared" ca="1" si="113"/>
        <v>98707.054893835302</v>
      </c>
      <c r="V362">
        <f t="shared" ca="1" si="114"/>
        <v>153308.23463347519</v>
      </c>
      <c r="X362" s="7">
        <f ca="1">IF(Table2[[#This Row],[Gender]]="men",1,0)</f>
        <v>0</v>
      </c>
      <c r="Y362" s="1">
        <f ca="1">IF(Table2[[#This Row],[Gender]]="women",1,0)</f>
        <v>1</v>
      </c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>
        <f ca="1">IF(Table2[[#This Row],[Field of work]]="teaching",1,0)</f>
        <v>0</v>
      </c>
      <c r="AK362" s="1">
        <f ca="1">IF(Table2[[#This Row],[Field of work]]="health",1,0)</f>
        <v>1</v>
      </c>
      <c r="AL362" s="1">
        <f ca="1">IF(Table2[[#This Row],[Field of work]]="construction",1,0)</f>
        <v>0</v>
      </c>
      <c r="AM362" s="1">
        <f ca="1">IF(Table2[[#This Row],[Field of work]]="general work",1,0)</f>
        <v>0</v>
      </c>
      <c r="AN362" s="1">
        <f ca="1">IF(Table2[[#This Row],[Field of work]]="agriculture",1,0)</f>
        <v>0</v>
      </c>
      <c r="AO362" s="1">
        <f ca="1">IF(Table2[[#This Row],[Field of work]]="IT",1,0)</f>
        <v>0</v>
      </c>
      <c r="AP362" s="1"/>
      <c r="AQ362" s="1"/>
      <c r="AR362" s="1"/>
      <c r="AS362" s="1"/>
      <c r="AT362" s="1"/>
      <c r="AU362" s="1"/>
      <c r="AV362" s="1"/>
      <c r="AW362" s="1">
        <f ca="1">Table2[[#This Row],[Cars value]]/Table2[[#This Row],[Cars]]</f>
        <v>11167.987570114019</v>
      </c>
      <c r="AX362" s="1"/>
      <c r="AY362" s="1">
        <f ca="1">IF(Table2[[#This Row],[Value of debts of a person]]&gt;$AZ$4,1,0)</f>
        <v>0</v>
      </c>
      <c r="AZ362" s="1"/>
      <c r="BA362" s="1"/>
      <c r="BB362" s="9">
        <f ca="1">O362/Table2[[#This Row],[Value of house]]</f>
        <v>0.46674063713201397</v>
      </c>
      <c r="BC362" s="1">
        <f ca="1">IF(BB362&lt;$BD$4,1,0)</f>
        <v>0</v>
      </c>
      <c r="BD362" s="1"/>
      <c r="BE362" s="10"/>
      <c r="BF362">
        <f ca="1">IF(Table2[[#This Row],[Area]]="yukon",Table2[[#This Row],[Income]],0)</f>
        <v>0</v>
      </c>
    </row>
    <row r="363" spans="2:58" x14ac:dyDescent="0.3">
      <c r="B363">
        <f t="shared" ca="1" si="98"/>
        <v>2</v>
      </c>
      <c r="C363" t="str">
        <f t="shared" ca="1" si="99"/>
        <v>women</v>
      </c>
      <c r="D363">
        <f t="shared" ca="1" si="100"/>
        <v>28</v>
      </c>
      <c r="E363">
        <f t="shared" ca="1" si="101"/>
        <v>1</v>
      </c>
      <c r="F363" t="str">
        <f ca="1">VLOOKUP(E363,$AB$5:$AC$10,2)</f>
        <v>health</v>
      </c>
      <c r="G363">
        <f t="shared" ca="1" si="102"/>
        <v>1</v>
      </c>
      <c r="H363" t="str">
        <f ca="1">VLOOKUP(G363,$AD$5:$AE$9,2)</f>
        <v>High School</v>
      </c>
      <c r="I363">
        <f t="shared" ca="1" si="103"/>
        <v>0</v>
      </c>
      <c r="J363">
        <f t="shared" ca="1" si="97"/>
        <v>2</v>
      </c>
      <c r="K363">
        <f t="shared" ca="1" si="104"/>
        <v>58917</v>
      </c>
      <c r="L363">
        <f t="shared" ca="1" si="105"/>
        <v>2</v>
      </c>
      <c r="M363" t="str">
        <f ca="1">VLOOKUP(L363,$AF$5:$AG$17,2)</f>
        <v>BC</v>
      </c>
      <c r="N363">
        <f t="shared" ca="1" si="108"/>
        <v>353502</v>
      </c>
      <c r="O363">
        <f t="shared" ca="1" si="106"/>
        <v>142121.56232344024</v>
      </c>
      <c r="P363">
        <f t="shared" ca="1" si="109"/>
        <v>78222.561448490524</v>
      </c>
      <c r="Q363">
        <f t="shared" ca="1" si="107"/>
        <v>4867</v>
      </c>
      <c r="R363">
        <f t="shared" ca="1" si="110"/>
        <v>28880.475353164435</v>
      </c>
      <c r="S363">
        <f t="shared" ca="1" si="111"/>
        <v>28484.249659794186</v>
      </c>
      <c r="T363">
        <f t="shared" ca="1" si="112"/>
        <v>524107.81198323442</v>
      </c>
      <c r="U363">
        <f t="shared" ca="1" si="113"/>
        <v>175869.03767660467</v>
      </c>
      <c r="V363">
        <f t="shared" ca="1" si="114"/>
        <v>348238.77430662978</v>
      </c>
      <c r="X363" s="7">
        <f ca="1">IF(Table2[[#This Row],[Gender]]="men",1,0)</f>
        <v>0</v>
      </c>
      <c r="Y363" s="1">
        <f ca="1">IF(Table2[[#This Row],[Gender]]="women",1,0)</f>
        <v>1</v>
      </c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>
        <f ca="1">IF(Table2[[#This Row],[Field of work]]="teaching",1,0)</f>
        <v>0</v>
      </c>
      <c r="AK363" s="1">
        <f ca="1">IF(Table2[[#This Row],[Field of work]]="health",1,0)</f>
        <v>1</v>
      </c>
      <c r="AL363" s="1">
        <f ca="1">IF(Table2[[#This Row],[Field of work]]="construction",1,0)</f>
        <v>0</v>
      </c>
      <c r="AM363" s="1">
        <f ca="1">IF(Table2[[#This Row],[Field of work]]="general work",1,0)</f>
        <v>0</v>
      </c>
      <c r="AN363" s="1">
        <f ca="1">IF(Table2[[#This Row],[Field of work]]="agriculture",1,0)</f>
        <v>0</v>
      </c>
      <c r="AO363" s="1">
        <f ca="1">IF(Table2[[#This Row],[Field of work]]="IT",1,0)</f>
        <v>0</v>
      </c>
      <c r="AP363" s="1"/>
      <c r="AQ363" s="1"/>
      <c r="AR363" s="1"/>
      <c r="AS363" s="1"/>
      <c r="AT363" s="1"/>
      <c r="AU363" s="1"/>
      <c r="AV363" s="1"/>
      <c r="AW363" s="1">
        <f ca="1">Table2[[#This Row],[Cars value]]/Table2[[#This Row],[Cars]]</f>
        <v>39111.280724245262</v>
      </c>
      <c r="AX363" s="1"/>
      <c r="AY363" s="1">
        <f ca="1">IF(Table2[[#This Row],[Value of debts of a person]]&gt;$AZ$4,1,0)</f>
        <v>1</v>
      </c>
      <c r="AZ363" s="1"/>
      <c r="BA363" s="1"/>
      <c r="BB363" s="9">
        <f ca="1">O363/Table2[[#This Row],[Value of house]]</f>
        <v>0.40203892007241893</v>
      </c>
      <c r="BC363" s="1">
        <f ca="1">IF(BB363&lt;$BD$4,1,0)</f>
        <v>0</v>
      </c>
      <c r="BD363" s="1"/>
      <c r="BE363" s="10"/>
      <c r="BF363">
        <f ca="1">IF(Table2[[#This Row],[Area]]="yukon",Table2[[#This Row],[Income]],0)</f>
        <v>0</v>
      </c>
    </row>
    <row r="364" spans="2:58" x14ac:dyDescent="0.3">
      <c r="B364">
        <f t="shared" ca="1" si="98"/>
        <v>1</v>
      </c>
      <c r="C364" t="str">
        <f t="shared" ca="1" si="99"/>
        <v>men</v>
      </c>
      <c r="D364">
        <f t="shared" ca="1" si="100"/>
        <v>29</v>
      </c>
      <c r="E364">
        <f t="shared" ca="1" si="101"/>
        <v>3</v>
      </c>
      <c r="F364" t="str">
        <f ca="1">VLOOKUP(E364,$AB$5:$AC$10,2)</f>
        <v>teaching</v>
      </c>
      <c r="G364">
        <f t="shared" ca="1" si="102"/>
        <v>5</v>
      </c>
      <c r="H364" t="str">
        <f ca="1">VLOOKUP(G364,$AD$5:$AE$9,2)</f>
        <v>other</v>
      </c>
      <c r="I364">
        <f t="shared" ca="1" si="103"/>
        <v>3</v>
      </c>
      <c r="J364">
        <f t="shared" ca="1" si="97"/>
        <v>2</v>
      </c>
      <c r="K364">
        <f t="shared" ca="1" si="104"/>
        <v>59476</v>
      </c>
      <c r="L364">
        <f t="shared" ca="1" si="105"/>
        <v>4</v>
      </c>
      <c r="M364" t="str">
        <f ca="1">VLOOKUP(L364,$AF$5:$AG$17,2)</f>
        <v>Alberta</v>
      </c>
      <c r="N364">
        <f t="shared" ca="1" si="108"/>
        <v>118952</v>
      </c>
      <c r="O364">
        <f t="shared" ca="1" si="106"/>
        <v>34052.885291944076</v>
      </c>
      <c r="P364">
        <f t="shared" ca="1" si="109"/>
        <v>42646.310097364687</v>
      </c>
      <c r="Q364">
        <f t="shared" ca="1" si="107"/>
        <v>40937</v>
      </c>
      <c r="R364">
        <f t="shared" ca="1" si="110"/>
        <v>2241.6438020001715</v>
      </c>
      <c r="S364">
        <f t="shared" ca="1" si="111"/>
        <v>17100.623809323064</v>
      </c>
      <c r="T364">
        <f t="shared" ca="1" si="112"/>
        <v>170105.50910126715</v>
      </c>
      <c r="U364">
        <f t="shared" ca="1" si="113"/>
        <v>77231.529093944249</v>
      </c>
      <c r="V364">
        <f t="shared" ca="1" si="114"/>
        <v>92873.980007322898</v>
      </c>
      <c r="X364" s="7">
        <f ca="1">IF(Table2[[#This Row],[Gender]]="men",1,0)</f>
        <v>1</v>
      </c>
      <c r="Y364" s="1">
        <f ca="1">IF(Table2[[#This Row],[Gender]]="women",1,0)</f>
        <v>0</v>
      </c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>
        <f ca="1">IF(Table2[[#This Row],[Field of work]]="teaching",1,0)</f>
        <v>1</v>
      </c>
      <c r="AK364" s="1">
        <f ca="1">IF(Table2[[#This Row],[Field of work]]="health",1,0)</f>
        <v>0</v>
      </c>
      <c r="AL364" s="1">
        <f ca="1">IF(Table2[[#This Row],[Field of work]]="construction",1,0)</f>
        <v>0</v>
      </c>
      <c r="AM364" s="1">
        <f ca="1">IF(Table2[[#This Row],[Field of work]]="general work",1,0)</f>
        <v>0</v>
      </c>
      <c r="AN364" s="1">
        <f ca="1">IF(Table2[[#This Row],[Field of work]]="agriculture",1,0)</f>
        <v>0</v>
      </c>
      <c r="AO364" s="1">
        <f ca="1">IF(Table2[[#This Row],[Field of work]]="IT",1,0)</f>
        <v>0</v>
      </c>
      <c r="AP364" s="1"/>
      <c r="AQ364" s="1"/>
      <c r="AR364" s="1"/>
      <c r="AS364" s="1"/>
      <c r="AT364" s="1"/>
      <c r="AU364" s="1"/>
      <c r="AV364" s="1"/>
      <c r="AW364" s="1">
        <f ca="1">Table2[[#This Row],[Cars value]]/Table2[[#This Row],[Cars]]</f>
        <v>21323.155048682343</v>
      </c>
      <c r="AX364" s="1"/>
      <c r="AY364" s="1">
        <f ca="1">IF(Table2[[#This Row],[Value of debts of a person]]&gt;$AZ$4,1,0)</f>
        <v>0</v>
      </c>
      <c r="AZ364" s="1"/>
      <c r="BA364" s="1"/>
      <c r="BB364" s="9">
        <f ca="1">O364/Table2[[#This Row],[Value of house]]</f>
        <v>0.28627417186717397</v>
      </c>
      <c r="BC364" s="1">
        <f ca="1">IF(BB364&lt;$BD$4,1,0)</f>
        <v>1</v>
      </c>
      <c r="BD364" s="1"/>
      <c r="BE364" s="10"/>
      <c r="BF364">
        <f ca="1">IF(Table2[[#This Row],[Area]]="yukon",Table2[[#This Row],[Income]],0)</f>
        <v>0</v>
      </c>
    </row>
    <row r="365" spans="2:58" x14ac:dyDescent="0.3">
      <c r="B365">
        <f t="shared" ca="1" si="98"/>
        <v>1</v>
      </c>
      <c r="C365" t="str">
        <f t="shared" ca="1" si="99"/>
        <v>men</v>
      </c>
      <c r="D365">
        <f t="shared" ca="1" si="100"/>
        <v>36</v>
      </c>
      <c r="E365">
        <f t="shared" ca="1" si="101"/>
        <v>5</v>
      </c>
      <c r="F365" t="str">
        <f ca="1">VLOOKUP(E365,$AB$5:$AC$10,2)</f>
        <v>general work</v>
      </c>
      <c r="G365">
        <f t="shared" ca="1" si="102"/>
        <v>6</v>
      </c>
      <c r="H365" t="str">
        <f ca="1">VLOOKUP(G365,$AD$5:$AE$9,2)</f>
        <v>other</v>
      </c>
      <c r="I365">
        <f t="shared" ca="1" si="103"/>
        <v>3</v>
      </c>
      <c r="J365">
        <f t="shared" ca="1" si="97"/>
        <v>1</v>
      </c>
      <c r="K365">
        <f t="shared" ca="1" si="104"/>
        <v>27728</v>
      </c>
      <c r="L365">
        <f t="shared" ca="1" si="105"/>
        <v>11</v>
      </c>
      <c r="M365" t="str">
        <f ca="1">VLOOKUP(L365,$AF$5:$AG$17,2)</f>
        <v>New truncwick</v>
      </c>
      <c r="N365">
        <f t="shared" ca="1" si="108"/>
        <v>110912</v>
      </c>
      <c r="O365">
        <f t="shared" ca="1" si="106"/>
        <v>18518.786011581138</v>
      </c>
      <c r="P365">
        <f t="shared" ca="1" si="109"/>
        <v>16320.15311494544</v>
      </c>
      <c r="Q365">
        <f t="shared" ca="1" si="107"/>
        <v>16298</v>
      </c>
      <c r="R365">
        <f t="shared" ca="1" si="110"/>
        <v>15961.193292640424</v>
      </c>
      <c r="S365">
        <f t="shared" ca="1" si="111"/>
        <v>828.79487331239875</v>
      </c>
      <c r="T365">
        <f t="shared" ca="1" si="112"/>
        <v>130259.58088489353</v>
      </c>
      <c r="U365">
        <f t="shared" ca="1" si="113"/>
        <v>50777.979304221561</v>
      </c>
      <c r="V365">
        <f t="shared" ca="1" si="114"/>
        <v>79481.601580671966</v>
      </c>
      <c r="X365" s="7">
        <f ca="1">IF(Table2[[#This Row],[Gender]]="men",1,0)</f>
        <v>1</v>
      </c>
      <c r="Y365" s="1">
        <f ca="1">IF(Table2[[#This Row],[Gender]]="women",1,0)</f>
        <v>0</v>
      </c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>
        <f ca="1">IF(Table2[[#This Row],[Field of work]]="teaching",1,0)</f>
        <v>0</v>
      </c>
      <c r="AK365" s="1">
        <f ca="1">IF(Table2[[#This Row],[Field of work]]="health",1,0)</f>
        <v>0</v>
      </c>
      <c r="AL365" s="1">
        <f ca="1">IF(Table2[[#This Row],[Field of work]]="construction",1,0)</f>
        <v>0</v>
      </c>
      <c r="AM365" s="1">
        <f ca="1">IF(Table2[[#This Row],[Field of work]]="general work",1,0)</f>
        <v>1</v>
      </c>
      <c r="AN365" s="1">
        <f ca="1">IF(Table2[[#This Row],[Field of work]]="agriculture",1,0)</f>
        <v>0</v>
      </c>
      <c r="AO365" s="1">
        <f ca="1">IF(Table2[[#This Row],[Field of work]]="IT",1,0)</f>
        <v>0</v>
      </c>
      <c r="AP365" s="1"/>
      <c r="AQ365" s="1"/>
      <c r="AR365" s="1"/>
      <c r="AS365" s="1"/>
      <c r="AT365" s="1"/>
      <c r="AU365" s="1"/>
      <c r="AV365" s="1"/>
      <c r="AW365" s="1">
        <f ca="1">Table2[[#This Row],[Cars value]]/Table2[[#This Row],[Cars]]</f>
        <v>16320.15311494544</v>
      </c>
      <c r="AX365" s="1"/>
      <c r="AY365" s="1">
        <f ca="1">IF(Table2[[#This Row],[Value of debts of a person]]&gt;$AZ$4,1,0)</f>
        <v>0</v>
      </c>
      <c r="AZ365" s="1"/>
      <c r="BA365" s="1"/>
      <c r="BB365" s="9">
        <f ca="1">O365/Table2[[#This Row],[Value of house]]</f>
        <v>0.16696828126425578</v>
      </c>
      <c r="BC365" s="1">
        <f ca="1">IF(BB365&lt;$BD$4,1,0)</f>
        <v>1</v>
      </c>
      <c r="BD365" s="1"/>
      <c r="BE365" s="10"/>
      <c r="BF365">
        <f ca="1">IF(Table2[[#This Row],[Area]]="yukon",Table2[[#This Row],[Income]],0)</f>
        <v>0</v>
      </c>
    </row>
    <row r="366" spans="2:58" x14ac:dyDescent="0.3">
      <c r="B366">
        <f t="shared" ca="1" si="98"/>
        <v>1</v>
      </c>
      <c r="C366" t="str">
        <f t="shared" ca="1" si="99"/>
        <v>men</v>
      </c>
      <c r="D366">
        <f t="shared" ca="1" si="100"/>
        <v>34</v>
      </c>
      <c r="E366">
        <f t="shared" ca="1" si="101"/>
        <v>1</v>
      </c>
      <c r="F366" t="str">
        <f ca="1">VLOOKUP(E366,$AB$5:$AC$10,2)</f>
        <v>health</v>
      </c>
      <c r="G366">
        <f t="shared" ca="1" si="102"/>
        <v>4</v>
      </c>
      <c r="H366" t="str">
        <f ca="1">VLOOKUP(G366,$AD$5:$AE$9,2)</f>
        <v>technical</v>
      </c>
      <c r="I366">
        <f t="shared" ca="1" si="103"/>
        <v>3</v>
      </c>
      <c r="J366">
        <f t="shared" ca="1" si="97"/>
        <v>1</v>
      </c>
      <c r="K366">
        <f t="shared" ca="1" si="104"/>
        <v>37734</v>
      </c>
      <c r="L366">
        <f t="shared" ca="1" si="105"/>
        <v>7</v>
      </c>
      <c r="M366" t="str">
        <f ca="1">VLOOKUP(L366,$AF$5:$AG$17,2)</f>
        <v>Manitoba</v>
      </c>
      <c r="N366">
        <f t="shared" ca="1" si="108"/>
        <v>75468</v>
      </c>
      <c r="O366">
        <f t="shared" ca="1" si="106"/>
        <v>42570.763594688331</v>
      </c>
      <c r="P366">
        <f t="shared" ca="1" si="109"/>
        <v>29056.836178552658</v>
      </c>
      <c r="Q366">
        <f t="shared" ca="1" si="107"/>
        <v>17743</v>
      </c>
      <c r="R366">
        <f t="shared" ca="1" si="110"/>
        <v>26478.509147559784</v>
      </c>
      <c r="S366">
        <f t="shared" ca="1" si="111"/>
        <v>1530.3456149701319</v>
      </c>
      <c r="T366">
        <f t="shared" ca="1" si="112"/>
        <v>119569.10920965846</v>
      </c>
      <c r="U366">
        <f t="shared" ca="1" si="113"/>
        <v>86792.272742248111</v>
      </c>
      <c r="V366">
        <f t="shared" ca="1" si="114"/>
        <v>32776.83646741035</v>
      </c>
      <c r="X366" s="7">
        <f ca="1">IF(Table2[[#This Row],[Gender]]="men",1,0)</f>
        <v>1</v>
      </c>
      <c r="Y366" s="1">
        <f ca="1">IF(Table2[[#This Row],[Gender]]="women",1,0)</f>
        <v>0</v>
      </c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>
        <f ca="1">IF(Table2[[#This Row],[Field of work]]="teaching",1,0)</f>
        <v>0</v>
      </c>
      <c r="AK366" s="1">
        <f ca="1">IF(Table2[[#This Row],[Field of work]]="health",1,0)</f>
        <v>1</v>
      </c>
      <c r="AL366" s="1">
        <f ca="1">IF(Table2[[#This Row],[Field of work]]="construction",1,0)</f>
        <v>0</v>
      </c>
      <c r="AM366" s="1">
        <f ca="1">IF(Table2[[#This Row],[Field of work]]="general work",1,0)</f>
        <v>0</v>
      </c>
      <c r="AN366" s="1">
        <f ca="1">IF(Table2[[#This Row],[Field of work]]="agriculture",1,0)</f>
        <v>0</v>
      </c>
      <c r="AO366" s="1">
        <f ca="1">IF(Table2[[#This Row],[Field of work]]="IT",1,0)</f>
        <v>0</v>
      </c>
      <c r="AP366" s="1"/>
      <c r="AQ366" s="1"/>
      <c r="AR366" s="1"/>
      <c r="AS366" s="1"/>
      <c r="AT366" s="1"/>
      <c r="AU366" s="1"/>
      <c r="AV366" s="1"/>
      <c r="AW366" s="1">
        <f ca="1">Table2[[#This Row],[Cars value]]/Table2[[#This Row],[Cars]]</f>
        <v>29056.836178552658</v>
      </c>
      <c r="AX366" s="1"/>
      <c r="AY366" s="1">
        <f ca="1">IF(Table2[[#This Row],[Value of debts of a person]]&gt;$AZ$4,1,0)</f>
        <v>0</v>
      </c>
      <c r="AZ366" s="1"/>
      <c r="BA366" s="1"/>
      <c r="BB366" s="9">
        <f ca="1">O366/Table2[[#This Row],[Value of house]]</f>
        <v>0.56409025805226498</v>
      </c>
      <c r="BC366" s="1">
        <f ca="1">IF(BB366&lt;$BD$4,1,0)</f>
        <v>0</v>
      </c>
      <c r="BD366" s="1"/>
      <c r="BE366" s="10"/>
      <c r="BF366">
        <f ca="1">IF(Table2[[#This Row],[Area]]="yukon",Table2[[#This Row],[Income]],0)</f>
        <v>0</v>
      </c>
    </row>
    <row r="367" spans="2:58" x14ac:dyDescent="0.3">
      <c r="B367">
        <f t="shared" ca="1" si="98"/>
        <v>2</v>
      </c>
      <c r="C367" t="str">
        <f t="shared" ca="1" si="99"/>
        <v>women</v>
      </c>
      <c r="D367">
        <f t="shared" ca="1" si="100"/>
        <v>44</v>
      </c>
      <c r="E367">
        <f t="shared" ca="1" si="101"/>
        <v>2</v>
      </c>
      <c r="F367" t="str">
        <f ca="1">VLOOKUP(E367,$AB$5:$AC$10,2)</f>
        <v>construction</v>
      </c>
      <c r="G367">
        <f t="shared" ca="1" si="102"/>
        <v>5</v>
      </c>
      <c r="H367" t="str">
        <f ca="1">VLOOKUP(G367,$AD$5:$AE$9,2)</f>
        <v>other</v>
      </c>
      <c r="I367">
        <f t="shared" ca="1" si="103"/>
        <v>3</v>
      </c>
      <c r="J367">
        <f t="shared" ca="1" si="97"/>
        <v>1</v>
      </c>
      <c r="K367">
        <f t="shared" ca="1" si="104"/>
        <v>45389</v>
      </c>
      <c r="L367">
        <f t="shared" ca="1" si="105"/>
        <v>11</v>
      </c>
      <c r="M367" t="str">
        <f ca="1">VLOOKUP(L367,$AF$5:$AG$17,2)</f>
        <v>New truncwick</v>
      </c>
      <c r="N367">
        <f t="shared" ca="1" si="108"/>
        <v>90778</v>
      </c>
      <c r="O367">
        <f t="shared" ca="1" si="106"/>
        <v>47286.528846641741</v>
      </c>
      <c r="P367">
        <f t="shared" ca="1" si="109"/>
        <v>6622.4377972660213</v>
      </c>
      <c r="Q367">
        <f t="shared" ca="1" si="107"/>
        <v>4157</v>
      </c>
      <c r="R367">
        <f t="shared" ca="1" si="110"/>
        <v>29429.161739182044</v>
      </c>
      <c r="S367">
        <f t="shared" ca="1" si="111"/>
        <v>59014.798285217665</v>
      </c>
      <c r="T367">
        <f t="shared" ca="1" si="112"/>
        <v>197079.32713185941</v>
      </c>
      <c r="U367">
        <f t="shared" ca="1" si="113"/>
        <v>80872.690585823788</v>
      </c>
      <c r="V367">
        <f t="shared" ca="1" si="114"/>
        <v>116206.63654603562</v>
      </c>
      <c r="X367" s="7">
        <f ca="1">IF(Table2[[#This Row],[Gender]]="men",1,0)</f>
        <v>0</v>
      </c>
      <c r="Y367" s="1">
        <f ca="1">IF(Table2[[#This Row],[Gender]]="women",1,0)</f>
        <v>1</v>
      </c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>
        <f ca="1">IF(Table2[[#This Row],[Field of work]]="teaching",1,0)</f>
        <v>0</v>
      </c>
      <c r="AK367" s="1">
        <f ca="1">IF(Table2[[#This Row],[Field of work]]="health",1,0)</f>
        <v>0</v>
      </c>
      <c r="AL367" s="1">
        <f ca="1">IF(Table2[[#This Row],[Field of work]]="construction",1,0)</f>
        <v>1</v>
      </c>
      <c r="AM367" s="1">
        <f ca="1">IF(Table2[[#This Row],[Field of work]]="general work",1,0)</f>
        <v>0</v>
      </c>
      <c r="AN367" s="1">
        <f ca="1">IF(Table2[[#This Row],[Field of work]]="agriculture",1,0)</f>
        <v>0</v>
      </c>
      <c r="AO367" s="1">
        <f ca="1">IF(Table2[[#This Row],[Field of work]]="IT",1,0)</f>
        <v>0</v>
      </c>
      <c r="AP367" s="1"/>
      <c r="AQ367" s="1"/>
      <c r="AR367" s="1"/>
      <c r="AS367" s="1"/>
      <c r="AT367" s="1"/>
      <c r="AU367" s="1"/>
      <c r="AV367" s="1"/>
      <c r="AW367" s="1">
        <f ca="1">Table2[[#This Row],[Cars value]]/Table2[[#This Row],[Cars]]</f>
        <v>6622.4377972660213</v>
      </c>
      <c r="AX367" s="1"/>
      <c r="AY367" s="1">
        <f ca="1">IF(Table2[[#This Row],[Value of debts of a person]]&gt;$AZ$4,1,0)</f>
        <v>0</v>
      </c>
      <c r="AZ367" s="1"/>
      <c r="BA367" s="1"/>
      <c r="BB367" s="9">
        <f ca="1">O367/Table2[[#This Row],[Value of house]]</f>
        <v>0.52090295938048581</v>
      </c>
      <c r="BC367" s="1">
        <f ca="1">IF(BB367&lt;$BD$4,1,0)</f>
        <v>0</v>
      </c>
      <c r="BD367" s="1"/>
      <c r="BE367" s="10"/>
      <c r="BF367">
        <f ca="1">IF(Table2[[#This Row],[Area]]="yukon",Table2[[#This Row],[Income]],0)</f>
        <v>0</v>
      </c>
    </row>
    <row r="368" spans="2:58" x14ac:dyDescent="0.3">
      <c r="B368">
        <f t="shared" ca="1" si="98"/>
        <v>1</v>
      </c>
      <c r="C368" t="str">
        <f t="shared" ca="1" si="99"/>
        <v>men</v>
      </c>
      <c r="D368">
        <f t="shared" ca="1" si="100"/>
        <v>40</v>
      </c>
      <c r="E368">
        <f t="shared" ca="1" si="101"/>
        <v>2</v>
      </c>
      <c r="F368" t="str">
        <f ca="1">VLOOKUP(E368,$AB$5:$AC$10,2)</f>
        <v>construction</v>
      </c>
      <c r="G368">
        <f t="shared" ca="1" si="102"/>
        <v>3</v>
      </c>
      <c r="H368" t="str">
        <f ca="1">VLOOKUP(G368,$AD$5:$AE$9,2)</f>
        <v>university</v>
      </c>
      <c r="I368">
        <f t="shared" ca="1" si="103"/>
        <v>0</v>
      </c>
      <c r="J368">
        <f t="shared" ca="1" si="97"/>
        <v>1</v>
      </c>
      <c r="K368">
        <f t="shared" ca="1" si="104"/>
        <v>76107</v>
      </c>
      <c r="L368">
        <f t="shared" ca="1" si="105"/>
        <v>4</v>
      </c>
      <c r="M368" t="str">
        <f ca="1">VLOOKUP(L368,$AF$5:$AG$17,2)</f>
        <v>Alberta</v>
      </c>
      <c r="N368">
        <f t="shared" ca="1" si="108"/>
        <v>152214</v>
      </c>
      <c r="O368">
        <f t="shared" ca="1" si="106"/>
        <v>89442.947740132498</v>
      </c>
      <c r="P368">
        <f t="shared" ca="1" si="109"/>
        <v>3313.7808158595808</v>
      </c>
      <c r="Q368">
        <f t="shared" ca="1" si="107"/>
        <v>1821</v>
      </c>
      <c r="R368">
        <f t="shared" ca="1" si="110"/>
        <v>21933.687583475967</v>
      </c>
      <c r="S368">
        <f t="shared" ca="1" si="111"/>
        <v>74049.654838649512</v>
      </c>
      <c r="T368">
        <f t="shared" ca="1" si="112"/>
        <v>315706.60257878201</v>
      </c>
      <c r="U368">
        <f t="shared" ca="1" si="113"/>
        <v>113197.63532360847</v>
      </c>
      <c r="V368">
        <f t="shared" ca="1" si="114"/>
        <v>202508.96725517354</v>
      </c>
      <c r="X368" s="7">
        <f ca="1">IF(Table2[[#This Row],[Gender]]="men",1,0)</f>
        <v>1</v>
      </c>
      <c r="Y368" s="1">
        <f ca="1">IF(Table2[[#This Row],[Gender]]="women",1,0)</f>
        <v>0</v>
      </c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>
        <f ca="1">IF(Table2[[#This Row],[Field of work]]="teaching",1,0)</f>
        <v>0</v>
      </c>
      <c r="AK368" s="1">
        <f ca="1">IF(Table2[[#This Row],[Field of work]]="health",1,0)</f>
        <v>0</v>
      </c>
      <c r="AL368" s="1">
        <f ca="1">IF(Table2[[#This Row],[Field of work]]="construction",1,0)</f>
        <v>1</v>
      </c>
      <c r="AM368" s="1">
        <f ca="1">IF(Table2[[#This Row],[Field of work]]="general work",1,0)</f>
        <v>0</v>
      </c>
      <c r="AN368" s="1">
        <f ca="1">IF(Table2[[#This Row],[Field of work]]="agriculture",1,0)</f>
        <v>0</v>
      </c>
      <c r="AO368" s="1">
        <f ca="1">IF(Table2[[#This Row],[Field of work]]="IT",1,0)</f>
        <v>0</v>
      </c>
      <c r="AP368" s="1"/>
      <c r="AQ368" s="1"/>
      <c r="AR368" s="1"/>
      <c r="AS368" s="1"/>
      <c r="AT368" s="1"/>
      <c r="AU368" s="1"/>
      <c r="AV368" s="1"/>
      <c r="AW368" s="1">
        <f ca="1">Table2[[#This Row],[Cars value]]/Table2[[#This Row],[Cars]]</f>
        <v>3313.7808158595808</v>
      </c>
      <c r="AX368" s="1"/>
      <c r="AY368" s="1">
        <f ca="1">IF(Table2[[#This Row],[Value of debts of a person]]&gt;$AZ$4,1,0)</f>
        <v>1</v>
      </c>
      <c r="AZ368" s="1"/>
      <c r="BA368" s="1"/>
      <c r="BB368" s="9">
        <f ca="1">O368/Table2[[#This Row],[Value of house]]</f>
        <v>0.58761314820011623</v>
      </c>
      <c r="BC368" s="1">
        <f ca="1">IF(BB368&lt;$BD$4,1,0)</f>
        <v>0</v>
      </c>
      <c r="BD368" s="1"/>
      <c r="BE368" s="10"/>
      <c r="BF368">
        <f ca="1">IF(Table2[[#This Row],[Area]]="yukon",Table2[[#This Row],[Income]],0)</f>
        <v>0</v>
      </c>
    </row>
    <row r="369" spans="2:58" x14ac:dyDescent="0.3">
      <c r="B369">
        <f t="shared" ca="1" si="98"/>
        <v>1</v>
      </c>
      <c r="C369" t="str">
        <f t="shared" ca="1" si="99"/>
        <v>men</v>
      </c>
      <c r="D369">
        <f t="shared" ca="1" si="100"/>
        <v>37</v>
      </c>
      <c r="E369">
        <f t="shared" ca="1" si="101"/>
        <v>5</v>
      </c>
      <c r="F369" t="str">
        <f ca="1">VLOOKUP(E369,$AB$5:$AC$10,2)</f>
        <v>general work</v>
      </c>
      <c r="G369">
        <f t="shared" ca="1" si="102"/>
        <v>4</v>
      </c>
      <c r="H369" t="str">
        <f ca="1">VLOOKUP(G369,$AD$5:$AE$9,2)</f>
        <v>technical</v>
      </c>
      <c r="I369">
        <f t="shared" ca="1" si="103"/>
        <v>3</v>
      </c>
      <c r="J369">
        <f t="shared" ca="1" si="97"/>
        <v>2</v>
      </c>
      <c r="K369">
        <f t="shared" ca="1" si="104"/>
        <v>54969</v>
      </c>
      <c r="L369">
        <f t="shared" ca="1" si="105"/>
        <v>12</v>
      </c>
      <c r="M369" t="str">
        <f ca="1">VLOOKUP(L369,$AF$5:$AG$17,2)</f>
        <v>Nova scotia</v>
      </c>
      <c r="N369">
        <f t="shared" ca="1" si="108"/>
        <v>164907</v>
      </c>
      <c r="O369">
        <f t="shared" ca="1" si="106"/>
        <v>112432.51646776708</v>
      </c>
      <c r="P369">
        <f t="shared" ca="1" si="109"/>
        <v>4822.642211250688</v>
      </c>
      <c r="Q369">
        <f t="shared" ca="1" si="107"/>
        <v>4521</v>
      </c>
      <c r="R369">
        <f t="shared" ca="1" si="110"/>
        <v>20720.264189922113</v>
      </c>
      <c r="S369">
        <f t="shared" ca="1" si="111"/>
        <v>80904.973245475296</v>
      </c>
      <c r="T369">
        <f t="shared" ca="1" si="112"/>
        <v>358244.48971324239</v>
      </c>
      <c r="U369">
        <f t="shared" ca="1" si="113"/>
        <v>137673.7806576892</v>
      </c>
      <c r="V369">
        <f t="shared" ca="1" si="114"/>
        <v>220570.70905555319</v>
      </c>
      <c r="X369" s="7">
        <f ca="1">IF(Table2[[#This Row],[Gender]]="men",1,0)</f>
        <v>1</v>
      </c>
      <c r="Y369" s="1">
        <f ca="1">IF(Table2[[#This Row],[Gender]]="women",1,0)</f>
        <v>0</v>
      </c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>
        <f ca="1">IF(Table2[[#This Row],[Field of work]]="teaching",1,0)</f>
        <v>0</v>
      </c>
      <c r="AK369" s="1">
        <f ca="1">IF(Table2[[#This Row],[Field of work]]="health",1,0)</f>
        <v>0</v>
      </c>
      <c r="AL369" s="1">
        <f ca="1">IF(Table2[[#This Row],[Field of work]]="construction",1,0)</f>
        <v>0</v>
      </c>
      <c r="AM369" s="1">
        <f ca="1">IF(Table2[[#This Row],[Field of work]]="general work",1,0)</f>
        <v>1</v>
      </c>
      <c r="AN369" s="1">
        <f ca="1">IF(Table2[[#This Row],[Field of work]]="agriculture",1,0)</f>
        <v>0</v>
      </c>
      <c r="AO369" s="1">
        <f ca="1">IF(Table2[[#This Row],[Field of work]]="IT",1,0)</f>
        <v>0</v>
      </c>
      <c r="AP369" s="1"/>
      <c r="AQ369" s="1"/>
      <c r="AR369" s="1"/>
      <c r="AS369" s="1"/>
      <c r="AT369" s="1"/>
      <c r="AU369" s="1"/>
      <c r="AV369" s="1"/>
      <c r="AW369" s="1">
        <f ca="1">Table2[[#This Row],[Cars value]]/Table2[[#This Row],[Cars]]</f>
        <v>2411.321105625344</v>
      </c>
      <c r="AX369" s="1"/>
      <c r="AY369" s="1">
        <f ca="1">IF(Table2[[#This Row],[Value of debts of a person]]&gt;$AZ$4,1,0)</f>
        <v>1</v>
      </c>
      <c r="AZ369" s="1"/>
      <c r="BA369" s="1"/>
      <c r="BB369" s="9">
        <f ca="1">O369/Table2[[#This Row],[Value of house]]</f>
        <v>0.68179347430835002</v>
      </c>
      <c r="BC369" s="1">
        <f ca="1">IF(BB369&lt;$BD$4,1,0)</f>
        <v>0</v>
      </c>
      <c r="BD369" s="1"/>
      <c r="BE369" s="10"/>
      <c r="BF369">
        <f ca="1">IF(Table2[[#This Row],[Area]]="yukon",Table2[[#This Row],[Income]],0)</f>
        <v>0</v>
      </c>
    </row>
    <row r="370" spans="2:58" x14ac:dyDescent="0.3">
      <c r="B370">
        <f t="shared" ca="1" si="98"/>
        <v>1</v>
      </c>
      <c r="C370" t="str">
        <f t="shared" ca="1" si="99"/>
        <v>men</v>
      </c>
      <c r="D370">
        <f t="shared" ca="1" si="100"/>
        <v>31</v>
      </c>
      <c r="E370">
        <f t="shared" ca="1" si="101"/>
        <v>4</v>
      </c>
      <c r="F370" t="str">
        <f ca="1">VLOOKUP(E370,$AB$5:$AC$10,2)</f>
        <v>IT</v>
      </c>
      <c r="G370">
        <f t="shared" ca="1" si="102"/>
        <v>6</v>
      </c>
      <c r="H370" t="str">
        <f ca="1">VLOOKUP(G370,$AD$5:$AE$9,2)</f>
        <v>other</v>
      </c>
      <c r="I370">
        <f t="shared" ca="1" si="103"/>
        <v>1</v>
      </c>
      <c r="J370">
        <f t="shared" ca="1" si="97"/>
        <v>1</v>
      </c>
      <c r="K370">
        <f t="shared" ca="1" si="104"/>
        <v>41399</v>
      </c>
      <c r="L370">
        <f t="shared" ca="1" si="105"/>
        <v>10</v>
      </c>
      <c r="M370" t="str">
        <f ca="1">VLOOKUP(L370,$AF$5:$AG$17,2)</f>
        <v>Newfounland</v>
      </c>
      <c r="N370">
        <f t="shared" ca="1" si="108"/>
        <v>124197</v>
      </c>
      <c r="O370">
        <f t="shared" ca="1" si="106"/>
        <v>26298.325672330509</v>
      </c>
      <c r="P370">
        <f t="shared" ca="1" si="109"/>
        <v>11246.067310233726</v>
      </c>
      <c r="Q370">
        <f t="shared" ca="1" si="107"/>
        <v>2292</v>
      </c>
      <c r="R370">
        <f t="shared" ca="1" si="110"/>
        <v>25691.047016469191</v>
      </c>
      <c r="S370">
        <f t="shared" ca="1" si="111"/>
        <v>14886.418861628965</v>
      </c>
      <c r="T370">
        <f t="shared" ca="1" si="112"/>
        <v>165381.74453395949</v>
      </c>
      <c r="U370">
        <f t="shared" ca="1" si="113"/>
        <v>54281.372688799704</v>
      </c>
      <c r="V370">
        <f t="shared" ca="1" si="114"/>
        <v>111100.37184515978</v>
      </c>
      <c r="X370" s="7">
        <f ca="1">IF(Table2[[#This Row],[Gender]]="men",1,0)</f>
        <v>1</v>
      </c>
      <c r="Y370" s="1">
        <f ca="1">IF(Table2[[#This Row],[Gender]]="women",1,0)</f>
        <v>0</v>
      </c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>
        <f ca="1">IF(Table2[[#This Row],[Field of work]]="teaching",1,0)</f>
        <v>0</v>
      </c>
      <c r="AK370" s="1">
        <f ca="1">IF(Table2[[#This Row],[Field of work]]="health",1,0)</f>
        <v>0</v>
      </c>
      <c r="AL370" s="1">
        <f ca="1">IF(Table2[[#This Row],[Field of work]]="construction",1,0)</f>
        <v>0</v>
      </c>
      <c r="AM370" s="1">
        <f ca="1">IF(Table2[[#This Row],[Field of work]]="general work",1,0)</f>
        <v>0</v>
      </c>
      <c r="AN370" s="1">
        <f ca="1">IF(Table2[[#This Row],[Field of work]]="agriculture",1,0)</f>
        <v>0</v>
      </c>
      <c r="AO370" s="1">
        <f ca="1">IF(Table2[[#This Row],[Field of work]]="IT",1,0)</f>
        <v>1</v>
      </c>
      <c r="AP370" s="1"/>
      <c r="AQ370" s="1"/>
      <c r="AR370" s="1"/>
      <c r="AS370" s="1"/>
      <c r="AT370" s="1"/>
      <c r="AU370" s="1"/>
      <c r="AV370" s="1"/>
      <c r="AW370" s="1">
        <f ca="1">Table2[[#This Row],[Cars value]]/Table2[[#This Row],[Cars]]</f>
        <v>11246.067310233726</v>
      </c>
      <c r="AX370" s="1"/>
      <c r="AY370" s="1">
        <f ca="1">IF(Table2[[#This Row],[Value of debts of a person]]&gt;$AZ$4,1,0)</f>
        <v>0</v>
      </c>
      <c r="AZ370" s="1"/>
      <c r="BA370" s="1"/>
      <c r="BB370" s="9">
        <f ca="1">O370/Table2[[#This Row],[Value of house]]</f>
        <v>0.21174686725388303</v>
      </c>
      <c r="BC370" s="1">
        <f ca="1">IF(BB370&lt;$BD$4,1,0)</f>
        <v>1</v>
      </c>
      <c r="BD370" s="1"/>
      <c r="BE370" s="10"/>
      <c r="BF370">
        <f ca="1">IF(Table2[[#This Row],[Area]]="yukon",Table2[[#This Row],[Income]],0)</f>
        <v>0</v>
      </c>
    </row>
    <row r="371" spans="2:58" x14ac:dyDescent="0.3">
      <c r="B371">
        <f t="shared" ca="1" si="98"/>
        <v>1</v>
      </c>
      <c r="C371" t="str">
        <f t="shared" ca="1" si="99"/>
        <v>men</v>
      </c>
      <c r="D371">
        <f t="shared" ca="1" si="100"/>
        <v>41</v>
      </c>
      <c r="E371">
        <f t="shared" ca="1" si="101"/>
        <v>3</v>
      </c>
      <c r="F371" t="str">
        <f ca="1">VLOOKUP(E371,$AB$5:$AC$10,2)</f>
        <v>teaching</v>
      </c>
      <c r="G371">
        <f t="shared" ca="1" si="102"/>
        <v>4</v>
      </c>
      <c r="H371" t="str">
        <f ca="1">VLOOKUP(G371,$AD$5:$AE$9,2)</f>
        <v>technical</v>
      </c>
      <c r="I371">
        <f t="shared" ca="1" si="103"/>
        <v>1</v>
      </c>
      <c r="J371">
        <f t="shared" ca="1" si="97"/>
        <v>2</v>
      </c>
      <c r="K371">
        <f t="shared" ca="1" si="104"/>
        <v>53776</v>
      </c>
      <c r="L371">
        <f t="shared" ca="1" si="105"/>
        <v>4</v>
      </c>
      <c r="M371" t="str">
        <f ca="1">VLOOKUP(L371,$AF$5:$AG$17,2)</f>
        <v>Alberta</v>
      </c>
      <c r="N371">
        <f t="shared" ca="1" si="108"/>
        <v>215104</v>
      </c>
      <c r="O371">
        <f t="shared" ca="1" si="106"/>
        <v>76091.861433672166</v>
      </c>
      <c r="P371">
        <f t="shared" ca="1" si="109"/>
        <v>86666.076263670606</v>
      </c>
      <c r="Q371">
        <f t="shared" ca="1" si="107"/>
        <v>71342</v>
      </c>
      <c r="R371">
        <f t="shared" ca="1" si="110"/>
        <v>46947.393120913628</v>
      </c>
      <c r="S371">
        <f t="shared" ca="1" si="111"/>
        <v>64920.637519133379</v>
      </c>
      <c r="T371">
        <f t="shared" ca="1" si="112"/>
        <v>356116.49895280553</v>
      </c>
      <c r="U371">
        <f t="shared" ca="1" si="113"/>
        <v>194381.25455458579</v>
      </c>
      <c r="V371">
        <f t="shared" ca="1" si="114"/>
        <v>161735.24439821974</v>
      </c>
      <c r="X371" s="7">
        <f ca="1">IF(Table2[[#This Row],[Gender]]="men",1,0)</f>
        <v>1</v>
      </c>
      <c r="Y371" s="1">
        <f ca="1">IF(Table2[[#This Row],[Gender]]="women",1,0)</f>
        <v>0</v>
      </c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>
        <f ca="1">IF(Table2[[#This Row],[Field of work]]="teaching",1,0)</f>
        <v>1</v>
      </c>
      <c r="AK371" s="1">
        <f ca="1">IF(Table2[[#This Row],[Field of work]]="health",1,0)</f>
        <v>0</v>
      </c>
      <c r="AL371" s="1">
        <f ca="1">IF(Table2[[#This Row],[Field of work]]="construction",1,0)</f>
        <v>0</v>
      </c>
      <c r="AM371" s="1">
        <f ca="1">IF(Table2[[#This Row],[Field of work]]="general work",1,0)</f>
        <v>0</v>
      </c>
      <c r="AN371" s="1">
        <f ca="1">IF(Table2[[#This Row],[Field of work]]="agriculture",1,0)</f>
        <v>0</v>
      </c>
      <c r="AO371" s="1">
        <f ca="1">IF(Table2[[#This Row],[Field of work]]="IT",1,0)</f>
        <v>0</v>
      </c>
      <c r="AP371" s="1"/>
      <c r="AQ371" s="1"/>
      <c r="AR371" s="1"/>
      <c r="AS371" s="1"/>
      <c r="AT371" s="1"/>
      <c r="AU371" s="1"/>
      <c r="AV371" s="1"/>
      <c r="AW371" s="1">
        <f ca="1">Table2[[#This Row],[Cars value]]/Table2[[#This Row],[Cars]]</f>
        <v>43333.038131835303</v>
      </c>
      <c r="AX371" s="1"/>
      <c r="AY371" s="1">
        <f ca="1">IF(Table2[[#This Row],[Value of debts of a person]]&gt;$AZ$4,1,0)</f>
        <v>1</v>
      </c>
      <c r="AZ371" s="1"/>
      <c r="BA371" s="1"/>
      <c r="BB371" s="9">
        <f ca="1">O371/Table2[[#This Row],[Value of house]]</f>
        <v>0.35374452094648245</v>
      </c>
      <c r="BC371" s="1">
        <f ca="1">IF(BB371&lt;$BD$4,1,0)</f>
        <v>0</v>
      </c>
      <c r="BD371" s="1"/>
      <c r="BE371" s="10"/>
      <c r="BF371">
        <f ca="1">IF(Table2[[#This Row],[Area]]="yukon",Table2[[#This Row],[Income]],0)</f>
        <v>0</v>
      </c>
    </row>
    <row r="372" spans="2:58" x14ac:dyDescent="0.3">
      <c r="B372">
        <f t="shared" ca="1" si="98"/>
        <v>2</v>
      </c>
      <c r="C372" t="str">
        <f t="shared" ca="1" si="99"/>
        <v>women</v>
      </c>
      <c r="D372">
        <f t="shared" ca="1" si="100"/>
        <v>36</v>
      </c>
      <c r="E372">
        <f t="shared" ca="1" si="101"/>
        <v>3</v>
      </c>
      <c r="F372" t="str">
        <f ca="1">VLOOKUP(E372,$AB$5:$AC$10,2)</f>
        <v>teaching</v>
      </c>
      <c r="G372">
        <f t="shared" ca="1" si="102"/>
        <v>4</v>
      </c>
      <c r="H372" t="str">
        <f ca="1">VLOOKUP(G372,$AD$5:$AE$9,2)</f>
        <v>technical</v>
      </c>
      <c r="I372">
        <f t="shared" ca="1" si="103"/>
        <v>2</v>
      </c>
      <c r="J372">
        <f t="shared" ca="1" si="97"/>
        <v>2</v>
      </c>
      <c r="K372">
        <f t="shared" ca="1" si="104"/>
        <v>56120</v>
      </c>
      <c r="L372">
        <f t="shared" ca="1" si="105"/>
        <v>10</v>
      </c>
      <c r="M372" t="str">
        <f ca="1">VLOOKUP(L372,$AF$5:$AG$17,2)</f>
        <v>Newfounland</v>
      </c>
      <c r="N372">
        <f t="shared" ca="1" si="108"/>
        <v>112240</v>
      </c>
      <c r="O372">
        <f t="shared" ca="1" si="106"/>
        <v>56178.061132560739</v>
      </c>
      <c r="P372">
        <f t="shared" ca="1" si="109"/>
        <v>23309.421338608678</v>
      </c>
      <c r="Q372">
        <f t="shared" ca="1" si="107"/>
        <v>20593</v>
      </c>
      <c r="R372">
        <f t="shared" ca="1" si="110"/>
        <v>927.43132168536658</v>
      </c>
      <c r="S372">
        <f t="shared" ca="1" si="111"/>
        <v>3039.8881786493694</v>
      </c>
      <c r="T372">
        <f t="shared" ca="1" si="112"/>
        <v>171457.9493112101</v>
      </c>
      <c r="U372">
        <f t="shared" ca="1" si="113"/>
        <v>77698.492454246109</v>
      </c>
      <c r="V372">
        <f t="shared" ca="1" si="114"/>
        <v>93759.456856963996</v>
      </c>
      <c r="X372" s="7">
        <f ca="1">IF(Table2[[#This Row],[Gender]]="men",1,0)</f>
        <v>0</v>
      </c>
      <c r="Y372" s="1">
        <f ca="1">IF(Table2[[#This Row],[Gender]]="women",1,0)</f>
        <v>1</v>
      </c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>
        <f ca="1">IF(Table2[[#This Row],[Field of work]]="teaching",1,0)</f>
        <v>1</v>
      </c>
      <c r="AK372" s="1">
        <f ca="1">IF(Table2[[#This Row],[Field of work]]="health",1,0)</f>
        <v>0</v>
      </c>
      <c r="AL372" s="1">
        <f ca="1">IF(Table2[[#This Row],[Field of work]]="construction",1,0)</f>
        <v>0</v>
      </c>
      <c r="AM372" s="1">
        <f ca="1">IF(Table2[[#This Row],[Field of work]]="general work",1,0)</f>
        <v>0</v>
      </c>
      <c r="AN372" s="1">
        <f ca="1">IF(Table2[[#This Row],[Field of work]]="agriculture",1,0)</f>
        <v>0</v>
      </c>
      <c r="AO372" s="1">
        <f ca="1">IF(Table2[[#This Row],[Field of work]]="IT",1,0)</f>
        <v>0</v>
      </c>
      <c r="AP372" s="1"/>
      <c r="AQ372" s="1"/>
      <c r="AR372" s="1"/>
      <c r="AS372" s="1"/>
      <c r="AT372" s="1"/>
      <c r="AU372" s="1"/>
      <c r="AV372" s="1"/>
      <c r="AW372" s="1">
        <f ca="1">Table2[[#This Row],[Cars value]]/Table2[[#This Row],[Cars]]</f>
        <v>11654.710669304339</v>
      </c>
      <c r="AX372" s="1"/>
      <c r="AY372" s="1">
        <f ca="1">IF(Table2[[#This Row],[Value of debts of a person]]&gt;$AZ$4,1,0)</f>
        <v>0</v>
      </c>
      <c r="AZ372" s="1"/>
      <c r="BA372" s="1"/>
      <c r="BB372" s="9">
        <f ca="1">O372/Table2[[#This Row],[Value of house]]</f>
        <v>0.50051729448111848</v>
      </c>
      <c r="BC372" s="1">
        <f ca="1">IF(BB372&lt;$BD$4,1,0)</f>
        <v>0</v>
      </c>
      <c r="BD372" s="1"/>
      <c r="BE372" s="10"/>
      <c r="BF372">
        <f ca="1">IF(Table2[[#This Row],[Area]]="yukon",Table2[[#This Row],[Income]],0)</f>
        <v>0</v>
      </c>
    </row>
    <row r="373" spans="2:58" x14ac:dyDescent="0.3">
      <c r="B373">
        <f t="shared" ca="1" si="98"/>
        <v>2</v>
      </c>
      <c r="C373" t="str">
        <f t="shared" ca="1" si="99"/>
        <v>women</v>
      </c>
      <c r="D373">
        <f t="shared" ca="1" si="100"/>
        <v>39</v>
      </c>
      <c r="E373">
        <f t="shared" ca="1" si="101"/>
        <v>6</v>
      </c>
      <c r="F373" t="str">
        <f ca="1">VLOOKUP(E373,$AB$5:$AC$10,2)</f>
        <v>agriculture</v>
      </c>
      <c r="G373">
        <f t="shared" ca="1" si="102"/>
        <v>6</v>
      </c>
      <c r="H373" t="str">
        <f ca="1">VLOOKUP(G373,$AD$5:$AE$9,2)</f>
        <v>other</v>
      </c>
      <c r="I373">
        <f t="shared" ca="1" si="103"/>
        <v>0</v>
      </c>
      <c r="J373">
        <f t="shared" ca="1" si="97"/>
        <v>1</v>
      </c>
      <c r="K373">
        <f t="shared" ca="1" si="104"/>
        <v>41237</v>
      </c>
      <c r="L373">
        <f t="shared" ca="1" si="105"/>
        <v>2</v>
      </c>
      <c r="M373" t="str">
        <f ca="1">VLOOKUP(L373,$AF$5:$AG$17,2)</f>
        <v>BC</v>
      </c>
      <c r="N373">
        <f t="shared" ca="1" si="108"/>
        <v>164948</v>
      </c>
      <c r="O373">
        <f t="shared" ca="1" si="106"/>
        <v>145621.02329121111</v>
      </c>
      <c r="P373">
        <f t="shared" ca="1" si="109"/>
        <v>22271.54230146691</v>
      </c>
      <c r="Q373">
        <f t="shared" ca="1" si="107"/>
        <v>16448</v>
      </c>
      <c r="R373">
        <f t="shared" ca="1" si="110"/>
        <v>24195.626828315093</v>
      </c>
      <c r="S373">
        <f t="shared" ca="1" si="111"/>
        <v>47985.1660197253</v>
      </c>
      <c r="T373">
        <f t="shared" ca="1" si="112"/>
        <v>358554.18931093643</v>
      </c>
      <c r="U373">
        <f t="shared" ca="1" si="113"/>
        <v>186264.6501195262</v>
      </c>
      <c r="V373">
        <f t="shared" ca="1" si="114"/>
        <v>172289.53919141024</v>
      </c>
      <c r="X373" s="7">
        <f ca="1">IF(Table2[[#This Row],[Gender]]="men",1,0)</f>
        <v>0</v>
      </c>
      <c r="Y373" s="1">
        <f ca="1">IF(Table2[[#This Row],[Gender]]="women",1,0)</f>
        <v>1</v>
      </c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>
        <f ca="1">IF(Table2[[#This Row],[Field of work]]="teaching",1,0)</f>
        <v>0</v>
      </c>
      <c r="AK373" s="1">
        <f ca="1">IF(Table2[[#This Row],[Field of work]]="health",1,0)</f>
        <v>0</v>
      </c>
      <c r="AL373" s="1">
        <f ca="1">IF(Table2[[#This Row],[Field of work]]="construction",1,0)</f>
        <v>0</v>
      </c>
      <c r="AM373" s="1">
        <f ca="1">IF(Table2[[#This Row],[Field of work]]="general work",1,0)</f>
        <v>0</v>
      </c>
      <c r="AN373" s="1">
        <f ca="1">IF(Table2[[#This Row],[Field of work]]="agriculture",1,0)</f>
        <v>1</v>
      </c>
      <c r="AO373" s="1">
        <f ca="1">IF(Table2[[#This Row],[Field of work]]="IT",1,0)</f>
        <v>0</v>
      </c>
      <c r="AP373" s="1"/>
      <c r="AQ373" s="1"/>
      <c r="AR373" s="1"/>
      <c r="AS373" s="1"/>
      <c r="AT373" s="1"/>
      <c r="AU373" s="1"/>
      <c r="AV373" s="1"/>
      <c r="AW373" s="1">
        <f ca="1">Table2[[#This Row],[Cars value]]/Table2[[#This Row],[Cars]]</f>
        <v>22271.54230146691</v>
      </c>
      <c r="AX373" s="1"/>
      <c r="AY373" s="1">
        <f ca="1">IF(Table2[[#This Row],[Value of debts of a person]]&gt;$AZ$4,1,0)</f>
        <v>1</v>
      </c>
      <c r="AZ373" s="1"/>
      <c r="BA373" s="1"/>
      <c r="BB373" s="9">
        <f ca="1">O373/Table2[[#This Row],[Value of house]]</f>
        <v>0.88282988148514141</v>
      </c>
      <c r="BC373" s="1">
        <f ca="1">IF(BB373&lt;$BD$4,1,0)</f>
        <v>0</v>
      </c>
      <c r="BD373" s="1"/>
      <c r="BE373" s="10"/>
      <c r="BF373">
        <f ca="1">IF(Table2[[#This Row],[Area]]="yukon",Table2[[#This Row],[Income]],0)</f>
        <v>0</v>
      </c>
    </row>
    <row r="374" spans="2:58" x14ac:dyDescent="0.3">
      <c r="B374">
        <f t="shared" ca="1" si="98"/>
        <v>2</v>
      </c>
      <c r="C374" t="str">
        <f t="shared" ca="1" si="99"/>
        <v>women</v>
      </c>
      <c r="D374">
        <f t="shared" ca="1" si="100"/>
        <v>33</v>
      </c>
      <c r="E374">
        <f t="shared" ca="1" si="101"/>
        <v>6</v>
      </c>
      <c r="F374" t="str">
        <f ca="1">VLOOKUP(E374,$AB$5:$AC$10,2)</f>
        <v>agriculture</v>
      </c>
      <c r="G374">
        <f t="shared" ca="1" si="102"/>
        <v>1</v>
      </c>
      <c r="H374" t="str">
        <f ca="1">VLOOKUP(G374,$AD$5:$AE$9,2)</f>
        <v>High School</v>
      </c>
      <c r="I374">
        <f t="shared" ca="1" si="103"/>
        <v>0</v>
      </c>
      <c r="J374">
        <f t="shared" ca="1" si="97"/>
        <v>1</v>
      </c>
      <c r="K374">
        <f t="shared" ca="1" si="104"/>
        <v>59641</v>
      </c>
      <c r="L374">
        <f t="shared" ca="1" si="105"/>
        <v>2</v>
      </c>
      <c r="M374" t="str">
        <f ca="1">VLOOKUP(L374,$AF$5:$AG$17,2)</f>
        <v>BC</v>
      </c>
      <c r="N374">
        <f t="shared" ca="1" si="108"/>
        <v>119282</v>
      </c>
      <c r="O374">
        <f t="shared" ca="1" si="106"/>
        <v>118249.64661608936</v>
      </c>
      <c r="P374">
        <f t="shared" ca="1" si="109"/>
        <v>14237.3706811746</v>
      </c>
      <c r="Q374">
        <f t="shared" ca="1" si="107"/>
        <v>3179</v>
      </c>
      <c r="R374">
        <f t="shared" ca="1" si="110"/>
        <v>36899.910522480524</v>
      </c>
      <c r="S374">
        <f t="shared" ca="1" si="111"/>
        <v>20275.614649658735</v>
      </c>
      <c r="T374">
        <f t="shared" ca="1" si="112"/>
        <v>257807.26126574809</v>
      </c>
      <c r="U374">
        <f t="shared" ca="1" si="113"/>
        <v>158328.55713856989</v>
      </c>
      <c r="V374">
        <f t="shared" ca="1" si="114"/>
        <v>99478.704127178207</v>
      </c>
      <c r="X374" s="7">
        <f ca="1">IF(Table2[[#This Row],[Gender]]="men",1,0)</f>
        <v>0</v>
      </c>
      <c r="Y374" s="1">
        <f ca="1">IF(Table2[[#This Row],[Gender]]="women",1,0)</f>
        <v>1</v>
      </c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>
        <f ca="1">IF(Table2[[#This Row],[Field of work]]="teaching",1,0)</f>
        <v>0</v>
      </c>
      <c r="AK374" s="1">
        <f ca="1">IF(Table2[[#This Row],[Field of work]]="health",1,0)</f>
        <v>0</v>
      </c>
      <c r="AL374" s="1">
        <f ca="1">IF(Table2[[#This Row],[Field of work]]="construction",1,0)</f>
        <v>0</v>
      </c>
      <c r="AM374" s="1">
        <f ca="1">IF(Table2[[#This Row],[Field of work]]="general work",1,0)</f>
        <v>0</v>
      </c>
      <c r="AN374" s="1">
        <f ca="1">IF(Table2[[#This Row],[Field of work]]="agriculture",1,0)</f>
        <v>1</v>
      </c>
      <c r="AO374" s="1">
        <f ca="1">IF(Table2[[#This Row],[Field of work]]="IT",1,0)</f>
        <v>0</v>
      </c>
      <c r="AP374" s="1"/>
      <c r="AQ374" s="1"/>
      <c r="AR374" s="1"/>
      <c r="AS374" s="1"/>
      <c r="AT374" s="1"/>
      <c r="AU374" s="1"/>
      <c r="AV374" s="1"/>
      <c r="AW374" s="1">
        <f ca="1">Table2[[#This Row],[Cars value]]/Table2[[#This Row],[Cars]]</f>
        <v>14237.3706811746</v>
      </c>
      <c r="AX374" s="1"/>
      <c r="AY374" s="1">
        <f ca="1">IF(Table2[[#This Row],[Value of debts of a person]]&gt;$AZ$4,1,0)</f>
        <v>1</v>
      </c>
      <c r="AZ374" s="1"/>
      <c r="BA374" s="1"/>
      <c r="BB374" s="9">
        <f ca="1">O374/Table2[[#This Row],[Value of house]]</f>
        <v>0.99134527100559477</v>
      </c>
      <c r="BC374" s="1">
        <f ca="1">IF(BB374&lt;$BD$4,1,0)</f>
        <v>0</v>
      </c>
      <c r="BD374" s="1"/>
      <c r="BE374" s="10"/>
      <c r="BF374">
        <f ca="1">IF(Table2[[#This Row],[Area]]="yukon",Table2[[#This Row],[Income]],0)</f>
        <v>0</v>
      </c>
    </row>
    <row r="375" spans="2:58" x14ac:dyDescent="0.3">
      <c r="B375">
        <f t="shared" ca="1" si="98"/>
        <v>2</v>
      </c>
      <c r="C375" t="str">
        <f t="shared" ca="1" si="99"/>
        <v>women</v>
      </c>
      <c r="D375">
        <f t="shared" ca="1" si="100"/>
        <v>41</v>
      </c>
      <c r="E375">
        <f t="shared" ca="1" si="101"/>
        <v>2</v>
      </c>
      <c r="F375" t="str">
        <f ca="1">VLOOKUP(E375,$AB$5:$AC$10,2)</f>
        <v>construction</v>
      </c>
      <c r="G375">
        <f t="shared" ca="1" si="102"/>
        <v>3</v>
      </c>
      <c r="H375" t="str">
        <f ca="1">VLOOKUP(G375,$AD$5:$AE$9,2)</f>
        <v>university</v>
      </c>
      <c r="I375">
        <f t="shared" ca="1" si="103"/>
        <v>3</v>
      </c>
      <c r="J375">
        <f t="shared" ca="1" si="97"/>
        <v>1</v>
      </c>
      <c r="K375">
        <f t="shared" ca="1" si="104"/>
        <v>64276</v>
      </c>
      <c r="L375">
        <f t="shared" ca="1" si="105"/>
        <v>5</v>
      </c>
      <c r="M375" t="str">
        <f ca="1">VLOOKUP(L375,$AF$5:$AG$17,2)</f>
        <v>Nunavut</v>
      </c>
      <c r="N375">
        <f t="shared" ca="1" si="108"/>
        <v>192828</v>
      </c>
      <c r="O375">
        <f t="shared" ca="1" si="106"/>
        <v>114592.2795993598</v>
      </c>
      <c r="P375">
        <f t="shared" ca="1" si="109"/>
        <v>50159.296562674186</v>
      </c>
      <c r="Q375">
        <f t="shared" ca="1" si="107"/>
        <v>40804</v>
      </c>
      <c r="R375">
        <f t="shared" ca="1" si="110"/>
        <v>38075.197987282365</v>
      </c>
      <c r="S375">
        <f t="shared" ca="1" si="111"/>
        <v>35262.558756633036</v>
      </c>
      <c r="T375">
        <f t="shared" ca="1" si="112"/>
        <v>342682.8383559928</v>
      </c>
      <c r="U375">
        <f t="shared" ca="1" si="113"/>
        <v>193471.47758664214</v>
      </c>
      <c r="V375">
        <f t="shared" ca="1" si="114"/>
        <v>149211.36076935066</v>
      </c>
      <c r="X375" s="7">
        <f ca="1">IF(Table2[[#This Row],[Gender]]="men",1,0)</f>
        <v>0</v>
      </c>
      <c r="Y375" s="1">
        <f ca="1">IF(Table2[[#This Row],[Gender]]="women",1,0)</f>
        <v>1</v>
      </c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>
        <f ca="1">IF(Table2[[#This Row],[Field of work]]="teaching",1,0)</f>
        <v>0</v>
      </c>
      <c r="AK375" s="1">
        <f ca="1">IF(Table2[[#This Row],[Field of work]]="health",1,0)</f>
        <v>0</v>
      </c>
      <c r="AL375" s="1">
        <f ca="1">IF(Table2[[#This Row],[Field of work]]="construction",1,0)</f>
        <v>1</v>
      </c>
      <c r="AM375" s="1">
        <f ca="1">IF(Table2[[#This Row],[Field of work]]="general work",1,0)</f>
        <v>0</v>
      </c>
      <c r="AN375" s="1">
        <f ca="1">IF(Table2[[#This Row],[Field of work]]="agriculture",1,0)</f>
        <v>0</v>
      </c>
      <c r="AO375" s="1">
        <f ca="1">IF(Table2[[#This Row],[Field of work]]="IT",1,0)</f>
        <v>0</v>
      </c>
      <c r="AP375" s="1"/>
      <c r="AQ375" s="1"/>
      <c r="AR375" s="1"/>
      <c r="AS375" s="1"/>
      <c r="AT375" s="1"/>
      <c r="AU375" s="1"/>
      <c r="AV375" s="1"/>
      <c r="AW375" s="1">
        <f ca="1">Table2[[#This Row],[Cars value]]/Table2[[#This Row],[Cars]]</f>
        <v>50159.296562674186</v>
      </c>
      <c r="AX375" s="1"/>
      <c r="AY375" s="1">
        <f ca="1">IF(Table2[[#This Row],[Value of debts of a person]]&gt;$AZ$4,1,0)</f>
        <v>1</v>
      </c>
      <c r="AZ375" s="1"/>
      <c r="BA375" s="1"/>
      <c r="BB375" s="9">
        <f ca="1">O375/Table2[[#This Row],[Value of house]]</f>
        <v>0.59427199161615429</v>
      </c>
      <c r="BC375" s="1">
        <f ca="1">IF(BB375&lt;$BD$4,1,0)</f>
        <v>0</v>
      </c>
      <c r="BD375" s="1"/>
      <c r="BE375" s="10"/>
      <c r="BF375">
        <f ca="1">IF(Table2[[#This Row],[Area]]="yukon",Table2[[#This Row],[Income]],0)</f>
        <v>0</v>
      </c>
    </row>
    <row r="376" spans="2:58" x14ac:dyDescent="0.3">
      <c r="B376">
        <f t="shared" ca="1" si="98"/>
        <v>2</v>
      </c>
      <c r="C376" t="str">
        <f t="shared" ca="1" si="99"/>
        <v>women</v>
      </c>
      <c r="D376">
        <f t="shared" ca="1" si="100"/>
        <v>45</v>
      </c>
      <c r="E376">
        <f t="shared" ca="1" si="101"/>
        <v>2</v>
      </c>
      <c r="F376" t="str">
        <f ca="1">VLOOKUP(E376,$AB$5:$AC$10,2)</f>
        <v>construction</v>
      </c>
      <c r="G376">
        <f t="shared" ca="1" si="102"/>
        <v>6</v>
      </c>
      <c r="H376" t="str">
        <f ca="1">VLOOKUP(G376,$AD$5:$AE$9,2)</f>
        <v>other</v>
      </c>
      <c r="I376">
        <f t="shared" ca="1" si="103"/>
        <v>1</v>
      </c>
      <c r="J376">
        <f t="shared" ca="1" si="97"/>
        <v>2</v>
      </c>
      <c r="K376">
        <f t="shared" ca="1" si="104"/>
        <v>76843</v>
      </c>
      <c r="L376">
        <f t="shared" ca="1" si="105"/>
        <v>1</v>
      </c>
      <c r="M376" t="str">
        <f ca="1">VLOOKUP(L376,$AF$5:$AG$17,2)</f>
        <v>yukon</v>
      </c>
      <c r="N376">
        <f t="shared" ca="1" si="108"/>
        <v>384215</v>
      </c>
      <c r="O376">
        <f t="shared" ca="1" si="106"/>
        <v>7702.1158426810043</v>
      </c>
      <c r="P376">
        <f t="shared" ca="1" si="109"/>
        <v>125015.27956264993</v>
      </c>
      <c r="Q376">
        <f t="shared" ca="1" si="107"/>
        <v>84447</v>
      </c>
      <c r="R376">
        <f t="shared" ca="1" si="110"/>
        <v>17810.171918685905</v>
      </c>
      <c r="S376">
        <f t="shared" ca="1" si="111"/>
        <v>90991.839863811765</v>
      </c>
      <c r="T376">
        <f t="shared" ca="1" si="112"/>
        <v>482908.95570649276</v>
      </c>
      <c r="U376">
        <f t="shared" ca="1" si="113"/>
        <v>109959.2877613669</v>
      </c>
      <c r="V376">
        <f t="shared" ca="1" si="114"/>
        <v>372949.66794512584</v>
      </c>
      <c r="X376" s="7">
        <f ca="1">IF(Table2[[#This Row],[Gender]]="men",1,0)</f>
        <v>0</v>
      </c>
      <c r="Y376" s="1">
        <f ca="1">IF(Table2[[#This Row],[Gender]]="women",1,0)</f>
        <v>1</v>
      </c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>
        <f ca="1">IF(Table2[[#This Row],[Field of work]]="teaching",1,0)</f>
        <v>0</v>
      </c>
      <c r="AK376" s="1">
        <f ca="1">IF(Table2[[#This Row],[Field of work]]="health",1,0)</f>
        <v>0</v>
      </c>
      <c r="AL376" s="1">
        <f ca="1">IF(Table2[[#This Row],[Field of work]]="construction",1,0)</f>
        <v>1</v>
      </c>
      <c r="AM376" s="1">
        <f ca="1">IF(Table2[[#This Row],[Field of work]]="general work",1,0)</f>
        <v>0</v>
      </c>
      <c r="AN376" s="1">
        <f ca="1">IF(Table2[[#This Row],[Field of work]]="agriculture",1,0)</f>
        <v>0</v>
      </c>
      <c r="AO376" s="1">
        <f ca="1">IF(Table2[[#This Row],[Field of work]]="IT",1,0)</f>
        <v>0</v>
      </c>
      <c r="AP376" s="1"/>
      <c r="AQ376" s="1"/>
      <c r="AR376" s="1"/>
      <c r="AS376" s="1"/>
      <c r="AT376" s="1"/>
      <c r="AU376" s="1"/>
      <c r="AV376" s="1"/>
      <c r="AW376" s="1">
        <f ca="1">Table2[[#This Row],[Cars value]]/Table2[[#This Row],[Cars]]</f>
        <v>62507.639781324964</v>
      </c>
      <c r="AX376" s="1"/>
      <c r="AY376" s="1">
        <f ca="1">IF(Table2[[#This Row],[Value of debts of a person]]&gt;$AZ$4,1,0)</f>
        <v>1</v>
      </c>
      <c r="AZ376" s="1"/>
      <c r="BA376" s="1"/>
      <c r="BB376" s="9">
        <f ca="1">O376/Table2[[#This Row],[Value of house]]</f>
        <v>2.0046369461580116E-2</v>
      </c>
      <c r="BC376" s="1">
        <f ca="1">IF(BB376&lt;$BD$4,1,0)</f>
        <v>1</v>
      </c>
      <c r="BD376" s="1"/>
      <c r="BE376" s="10"/>
      <c r="BF376">
        <f ca="1">IF(Table2[[#This Row],[Area]]="yukon",Table2[[#This Row],[Income]],0)</f>
        <v>76843</v>
      </c>
    </row>
    <row r="377" spans="2:58" x14ac:dyDescent="0.3">
      <c r="B377">
        <f t="shared" ca="1" si="98"/>
        <v>1</v>
      </c>
      <c r="C377" t="str">
        <f t="shared" ca="1" si="99"/>
        <v>men</v>
      </c>
      <c r="D377">
        <f t="shared" ca="1" si="100"/>
        <v>27</v>
      </c>
      <c r="E377">
        <f t="shared" ca="1" si="101"/>
        <v>2</v>
      </c>
      <c r="F377" t="str">
        <f ca="1">VLOOKUP(E377,$AB$5:$AC$10,2)</f>
        <v>construction</v>
      </c>
      <c r="G377">
        <f t="shared" ca="1" si="102"/>
        <v>6</v>
      </c>
      <c r="H377" t="str">
        <f ca="1">VLOOKUP(G377,$AD$5:$AE$9,2)</f>
        <v>other</v>
      </c>
      <c r="I377">
        <f t="shared" ca="1" si="103"/>
        <v>1</v>
      </c>
      <c r="J377">
        <f t="shared" ca="1" si="97"/>
        <v>1</v>
      </c>
      <c r="K377">
        <f t="shared" ca="1" si="104"/>
        <v>61579</v>
      </c>
      <c r="L377">
        <f t="shared" ca="1" si="105"/>
        <v>8</v>
      </c>
      <c r="M377" t="str">
        <f ca="1">VLOOKUP(L377,$AF$5:$AG$17,2)</f>
        <v>Ontario</v>
      </c>
      <c r="N377">
        <f t="shared" ca="1" si="108"/>
        <v>369474</v>
      </c>
      <c r="O377">
        <f t="shared" ca="1" si="106"/>
        <v>188490.51220798178</v>
      </c>
      <c r="P377">
        <f t="shared" ca="1" si="109"/>
        <v>36952.958126372076</v>
      </c>
      <c r="Q377">
        <f t="shared" ca="1" si="107"/>
        <v>21353</v>
      </c>
      <c r="R377">
        <f t="shared" ca="1" si="110"/>
        <v>30696.219912726257</v>
      </c>
      <c r="S377">
        <f t="shared" ca="1" si="111"/>
        <v>56704.03323253835</v>
      </c>
      <c r="T377">
        <f t="shared" ca="1" si="112"/>
        <v>614668.54544052016</v>
      </c>
      <c r="U377">
        <f t="shared" ca="1" si="113"/>
        <v>240539.73212070804</v>
      </c>
      <c r="V377">
        <f t="shared" ca="1" si="114"/>
        <v>374128.81331981212</v>
      </c>
      <c r="X377" s="7">
        <f ca="1">IF(Table2[[#This Row],[Gender]]="men",1,0)</f>
        <v>1</v>
      </c>
      <c r="Y377" s="1">
        <f ca="1">IF(Table2[[#This Row],[Gender]]="women",1,0)</f>
        <v>0</v>
      </c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>
        <f ca="1">IF(Table2[[#This Row],[Field of work]]="teaching",1,0)</f>
        <v>0</v>
      </c>
      <c r="AK377" s="1">
        <f ca="1">IF(Table2[[#This Row],[Field of work]]="health",1,0)</f>
        <v>0</v>
      </c>
      <c r="AL377" s="1">
        <f ca="1">IF(Table2[[#This Row],[Field of work]]="construction",1,0)</f>
        <v>1</v>
      </c>
      <c r="AM377" s="1">
        <f ca="1">IF(Table2[[#This Row],[Field of work]]="general work",1,0)</f>
        <v>0</v>
      </c>
      <c r="AN377" s="1">
        <f ca="1">IF(Table2[[#This Row],[Field of work]]="agriculture",1,0)</f>
        <v>0</v>
      </c>
      <c r="AO377" s="1">
        <f ca="1">IF(Table2[[#This Row],[Field of work]]="IT",1,0)</f>
        <v>0</v>
      </c>
      <c r="AP377" s="1"/>
      <c r="AQ377" s="1"/>
      <c r="AR377" s="1"/>
      <c r="AS377" s="1"/>
      <c r="AT377" s="1"/>
      <c r="AU377" s="1"/>
      <c r="AV377" s="1"/>
      <c r="AW377" s="1">
        <f ca="1">Table2[[#This Row],[Cars value]]/Table2[[#This Row],[Cars]]</f>
        <v>36952.958126372076</v>
      </c>
      <c r="AX377" s="1"/>
      <c r="AY377" s="1">
        <f ca="1">IF(Table2[[#This Row],[Value of debts of a person]]&gt;$AZ$4,1,0)</f>
        <v>1</v>
      </c>
      <c r="AZ377" s="1"/>
      <c r="BA377" s="1"/>
      <c r="BB377" s="9">
        <f ca="1">O377/Table2[[#This Row],[Value of house]]</f>
        <v>0.51015906994262594</v>
      </c>
      <c r="BC377" s="1">
        <f ca="1">IF(BB377&lt;$BD$4,1,0)</f>
        <v>0</v>
      </c>
      <c r="BD377" s="1"/>
      <c r="BE377" s="10"/>
      <c r="BF377">
        <f ca="1">IF(Table2[[#This Row],[Area]]="yukon",Table2[[#This Row],[Income]],0)</f>
        <v>0</v>
      </c>
    </row>
    <row r="378" spans="2:58" x14ac:dyDescent="0.3">
      <c r="B378">
        <f t="shared" ca="1" si="98"/>
        <v>1</v>
      </c>
      <c r="C378" t="str">
        <f t="shared" ca="1" si="99"/>
        <v>men</v>
      </c>
      <c r="D378">
        <f t="shared" ca="1" si="100"/>
        <v>32</v>
      </c>
      <c r="E378">
        <f t="shared" ca="1" si="101"/>
        <v>1</v>
      </c>
      <c r="F378" t="str">
        <f ca="1">VLOOKUP(E378,$AB$5:$AC$10,2)</f>
        <v>health</v>
      </c>
      <c r="G378">
        <f t="shared" ca="1" si="102"/>
        <v>2</v>
      </c>
      <c r="H378" t="str">
        <f ca="1">VLOOKUP(G378,$AD$5:$AE$9,2)</f>
        <v>college</v>
      </c>
      <c r="I378">
        <f t="shared" ca="1" si="103"/>
        <v>4</v>
      </c>
      <c r="J378">
        <f t="shared" ca="1" si="97"/>
        <v>1</v>
      </c>
      <c r="K378">
        <f t="shared" ca="1" si="104"/>
        <v>87791</v>
      </c>
      <c r="L378">
        <f t="shared" ca="1" si="105"/>
        <v>1</v>
      </c>
      <c r="M378" t="str">
        <f ca="1">VLOOKUP(L378,$AF$5:$AG$17,2)</f>
        <v>yukon</v>
      </c>
      <c r="N378">
        <f t="shared" ca="1" si="108"/>
        <v>87791</v>
      </c>
      <c r="O378">
        <f t="shared" ca="1" si="106"/>
        <v>34510.111965599834</v>
      </c>
      <c r="P378">
        <f t="shared" ca="1" si="109"/>
        <v>84189.777050262608</v>
      </c>
      <c r="Q378">
        <f t="shared" ca="1" si="107"/>
        <v>11989</v>
      </c>
      <c r="R378">
        <f t="shared" ca="1" si="110"/>
        <v>23200.603027536406</v>
      </c>
      <c r="S378">
        <f t="shared" ca="1" si="111"/>
        <v>27662.688532905231</v>
      </c>
      <c r="T378">
        <f t="shared" ca="1" si="112"/>
        <v>149963.80049850506</v>
      </c>
      <c r="U378">
        <f t="shared" ca="1" si="113"/>
        <v>69699.714993136236</v>
      </c>
      <c r="V378">
        <f t="shared" ca="1" si="114"/>
        <v>80264.085505368828</v>
      </c>
      <c r="X378" s="7">
        <f ca="1">IF(Table2[[#This Row],[Gender]]="men",1,0)</f>
        <v>1</v>
      </c>
      <c r="Y378" s="1">
        <f ca="1">IF(Table2[[#This Row],[Gender]]="women",1,0)</f>
        <v>0</v>
      </c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>
        <f ca="1">IF(Table2[[#This Row],[Field of work]]="teaching",1,0)</f>
        <v>0</v>
      </c>
      <c r="AK378" s="1">
        <f ca="1">IF(Table2[[#This Row],[Field of work]]="health",1,0)</f>
        <v>1</v>
      </c>
      <c r="AL378" s="1">
        <f ca="1">IF(Table2[[#This Row],[Field of work]]="construction",1,0)</f>
        <v>0</v>
      </c>
      <c r="AM378" s="1">
        <f ca="1">IF(Table2[[#This Row],[Field of work]]="general work",1,0)</f>
        <v>0</v>
      </c>
      <c r="AN378" s="1">
        <f ca="1">IF(Table2[[#This Row],[Field of work]]="agriculture",1,0)</f>
        <v>0</v>
      </c>
      <c r="AO378" s="1">
        <f ca="1">IF(Table2[[#This Row],[Field of work]]="IT",1,0)</f>
        <v>0</v>
      </c>
      <c r="AP378" s="1"/>
      <c r="AQ378" s="1"/>
      <c r="AR378" s="1"/>
      <c r="AS378" s="1"/>
      <c r="AT378" s="1"/>
      <c r="AU378" s="1"/>
      <c r="AV378" s="1"/>
      <c r="AW378" s="1">
        <f ca="1">Table2[[#This Row],[Cars value]]/Table2[[#This Row],[Cars]]</f>
        <v>84189.777050262608</v>
      </c>
      <c r="AX378" s="1"/>
      <c r="AY378" s="1">
        <f ca="1">IF(Table2[[#This Row],[Value of debts of a person]]&gt;$AZ$4,1,0)</f>
        <v>0</v>
      </c>
      <c r="AZ378" s="1"/>
      <c r="BA378" s="1"/>
      <c r="BB378" s="9">
        <f ca="1">O378/Table2[[#This Row],[Value of house]]</f>
        <v>0.39309396140378666</v>
      </c>
      <c r="BC378" s="1">
        <f ca="1">IF(BB378&lt;$BD$4,1,0)</f>
        <v>0</v>
      </c>
      <c r="BD378" s="1"/>
      <c r="BE378" s="10"/>
      <c r="BF378">
        <f ca="1">IF(Table2[[#This Row],[Area]]="yukon",Table2[[#This Row],[Income]],0)</f>
        <v>87791</v>
      </c>
    </row>
    <row r="379" spans="2:58" x14ac:dyDescent="0.3">
      <c r="B379">
        <f t="shared" ca="1" si="98"/>
        <v>1</v>
      </c>
      <c r="C379" t="str">
        <f t="shared" ca="1" si="99"/>
        <v>men</v>
      </c>
      <c r="D379">
        <f t="shared" ca="1" si="100"/>
        <v>33</v>
      </c>
      <c r="E379">
        <f t="shared" ca="1" si="101"/>
        <v>3</v>
      </c>
      <c r="F379" t="str">
        <f ca="1">VLOOKUP(E379,$AB$5:$AC$10,2)</f>
        <v>teaching</v>
      </c>
      <c r="G379">
        <f t="shared" ca="1" si="102"/>
        <v>2</v>
      </c>
      <c r="H379" t="str">
        <f ca="1">VLOOKUP(G379,$AD$5:$AE$9,2)</f>
        <v>college</v>
      </c>
      <c r="I379">
        <f t="shared" ca="1" si="103"/>
        <v>2</v>
      </c>
      <c r="J379">
        <f t="shared" ca="1" si="97"/>
        <v>1</v>
      </c>
      <c r="K379">
        <f t="shared" ca="1" si="104"/>
        <v>79153</v>
      </c>
      <c r="L379">
        <f t="shared" ca="1" si="105"/>
        <v>8</v>
      </c>
      <c r="M379" t="str">
        <f ca="1">VLOOKUP(L379,$AF$5:$AG$17,2)</f>
        <v>Ontario</v>
      </c>
      <c r="N379">
        <f t="shared" ca="1" si="108"/>
        <v>237459</v>
      </c>
      <c r="O379">
        <f t="shared" ca="1" si="106"/>
        <v>214117.95233316362</v>
      </c>
      <c r="P379">
        <f t="shared" ca="1" si="109"/>
        <v>34531.758267331097</v>
      </c>
      <c r="Q379">
        <f t="shared" ca="1" si="107"/>
        <v>16647</v>
      </c>
      <c r="R379">
        <f t="shared" ca="1" si="110"/>
        <v>6848.0305061110612</v>
      </c>
      <c r="S379">
        <f t="shared" ca="1" si="111"/>
        <v>101103.10592145559</v>
      </c>
      <c r="T379">
        <f t="shared" ca="1" si="112"/>
        <v>552680.05825461913</v>
      </c>
      <c r="U379">
        <f t="shared" ca="1" si="113"/>
        <v>237612.98283927469</v>
      </c>
      <c r="V379">
        <f t="shared" ca="1" si="114"/>
        <v>315067.07541534444</v>
      </c>
      <c r="X379" s="7">
        <f ca="1">IF(Table2[[#This Row],[Gender]]="men",1,0)</f>
        <v>1</v>
      </c>
      <c r="Y379" s="1">
        <f ca="1">IF(Table2[[#This Row],[Gender]]="women",1,0)</f>
        <v>0</v>
      </c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>
        <f ca="1">IF(Table2[[#This Row],[Field of work]]="teaching",1,0)</f>
        <v>1</v>
      </c>
      <c r="AK379" s="1">
        <f ca="1">IF(Table2[[#This Row],[Field of work]]="health",1,0)</f>
        <v>0</v>
      </c>
      <c r="AL379" s="1">
        <f ca="1">IF(Table2[[#This Row],[Field of work]]="construction",1,0)</f>
        <v>0</v>
      </c>
      <c r="AM379" s="1">
        <f ca="1">IF(Table2[[#This Row],[Field of work]]="general work",1,0)</f>
        <v>0</v>
      </c>
      <c r="AN379" s="1">
        <f ca="1">IF(Table2[[#This Row],[Field of work]]="agriculture",1,0)</f>
        <v>0</v>
      </c>
      <c r="AO379" s="1">
        <f ca="1">IF(Table2[[#This Row],[Field of work]]="IT",1,0)</f>
        <v>0</v>
      </c>
      <c r="AP379" s="1"/>
      <c r="AQ379" s="1"/>
      <c r="AR379" s="1"/>
      <c r="AS379" s="1"/>
      <c r="AT379" s="1"/>
      <c r="AU379" s="1"/>
      <c r="AV379" s="1"/>
      <c r="AW379" s="1">
        <f ca="1">Table2[[#This Row],[Cars value]]/Table2[[#This Row],[Cars]]</f>
        <v>34531.758267331097</v>
      </c>
      <c r="AX379" s="1"/>
      <c r="AY379" s="1">
        <f ca="1">IF(Table2[[#This Row],[Value of debts of a person]]&gt;$AZ$4,1,0)</f>
        <v>1</v>
      </c>
      <c r="AZ379" s="1"/>
      <c r="BA379" s="1"/>
      <c r="BB379" s="9">
        <f ca="1">O379/Table2[[#This Row],[Value of house]]</f>
        <v>0.90170493572854105</v>
      </c>
      <c r="BC379" s="1">
        <f ca="1">IF(BB379&lt;$BD$4,1,0)</f>
        <v>0</v>
      </c>
      <c r="BD379" s="1"/>
      <c r="BE379" s="10"/>
      <c r="BF379">
        <f ca="1">IF(Table2[[#This Row],[Area]]="yukon",Table2[[#This Row],[Income]],0)</f>
        <v>0</v>
      </c>
    </row>
    <row r="380" spans="2:58" x14ac:dyDescent="0.3">
      <c r="B380">
        <f t="shared" ca="1" si="98"/>
        <v>2</v>
      </c>
      <c r="C380" t="str">
        <f t="shared" ca="1" si="99"/>
        <v>women</v>
      </c>
      <c r="D380">
        <f t="shared" ca="1" si="100"/>
        <v>32</v>
      </c>
      <c r="E380">
        <f t="shared" ca="1" si="101"/>
        <v>1</v>
      </c>
      <c r="F380" t="str">
        <f ca="1">VLOOKUP(E380,$AB$5:$AC$10,2)</f>
        <v>health</v>
      </c>
      <c r="G380">
        <f t="shared" ca="1" si="102"/>
        <v>5</v>
      </c>
      <c r="H380" t="str">
        <f ca="1">VLOOKUP(G380,$AD$5:$AE$9,2)</f>
        <v>other</v>
      </c>
      <c r="I380">
        <f t="shared" ca="1" si="103"/>
        <v>1</v>
      </c>
      <c r="J380">
        <f t="shared" ca="1" si="97"/>
        <v>1</v>
      </c>
      <c r="K380">
        <f t="shared" ca="1" si="104"/>
        <v>66739</v>
      </c>
      <c r="L380">
        <f t="shared" ca="1" si="105"/>
        <v>6</v>
      </c>
      <c r="M380" t="str">
        <f ca="1">VLOOKUP(L380,$AF$5:$AG$17,2)</f>
        <v>Saskanchewan</v>
      </c>
      <c r="N380">
        <f t="shared" ca="1" si="108"/>
        <v>66739</v>
      </c>
      <c r="O380">
        <f t="shared" ca="1" si="106"/>
        <v>57550.310614337715</v>
      </c>
      <c r="P380">
        <f t="shared" ca="1" si="109"/>
        <v>65305.297789768963</v>
      </c>
      <c r="Q380">
        <f t="shared" ca="1" si="107"/>
        <v>8765</v>
      </c>
      <c r="R380">
        <f t="shared" ca="1" si="110"/>
        <v>8446.957276651925</v>
      </c>
      <c r="S380">
        <f t="shared" ca="1" si="111"/>
        <v>78622.237361101725</v>
      </c>
      <c r="T380">
        <f t="shared" ca="1" si="112"/>
        <v>202911.54797543943</v>
      </c>
      <c r="U380">
        <f t="shared" ca="1" si="113"/>
        <v>74762.267890989635</v>
      </c>
      <c r="V380">
        <f t="shared" ca="1" si="114"/>
        <v>128149.2800844498</v>
      </c>
      <c r="X380" s="7">
        <f ca="1">IF(Table2[[#This Row],[Gender]]="men",1,0)</f>
        <v>0</v>
      </c>
      <c r="Y380" s="1">
        <f ca="1">IF(Table2[[#This Row],[Gender]]="women",1,0)</f>
        <v>1</v>
      </c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>
        <f ca="1">IF(Table2[[#This Row],[Field of work]]="teaching",1,0)</f>
        <v>0</v>
      </c>
      <c r="AK380" s="1">
        <f ca="1">IF(Table2[[#This Row],[Field of work]]="health",1,0)</f>
        <v>1</v>
      </c>
      <c r="AL380" s="1">
        <f ca="1">IF(Table2[[#This Row],[Field of work]]="construction",1,0)</f>
        <v>0</v>
      </c>
      <c r="AM380" s="1">
        <f ca="1">IF(Table2[[#This Row],[Field of work]]="general work",1,0)</f>
        <v>0</v>
      </c>
      <c r="AN380" s="1">
        <f ca="1">IF(Table2[[#This Row],[Field of work]]="agriculture",1,0)</f>
        <v>0</v>
      </c>
      <c r="AO380" s="1">
        <f ca="1">IF(Table2[[#This Row],[Field of work]]="IT",1,0)</f>
        <v>0</v>
      </c>
      <c r="AP380" s="1"/>
      <c r="AQ380" s="1"/>
      <c r="AR380" s="1"/>
      <c r="AS380" s="1"/>
      <c r="AT380" s="1"/>
      <c r="AU380" s="1"/>
      <c r="AV380" s="1"/>
      <c r="AW380" s="1">
        <f ca="1">Table2[[#This Row],[Cars value]]/Table2[[#This Row],[Cars]]</f>
        <v>65305.297789768963</v>
      </c>
      <c r="AX380" s="1"/>
      <c r="AY380" s="1">
        <f ca="1">IF(Table2[[#This Row],[Value of debts of a person]]&gt;$AZ$4,1,0)</f>
        <v>0</v>
      </c>
      <c r="AZ380" s="1"/>
      <c r="BA380" s="1"/>
      <c r="BB380" s="9">
        <f ca="1">O380/Table2[[#This Row],[Value of house]]</f>
        <v>0.86231904305335283</v>
      </c>
      <c r="BC380" s="1">
        <f ca="1">IF(BB380&lt;$BD$4,1,0)</f>
        <v>0</v>
      </c>
      <c r="BD380" s="1"/>
      <c r="BE380" s="10"/>
      <c r="BF380">
        <f ca="1">IF(Table2[[#This Row],[Area]]="yukon",Table2[[#This Row],[Income]],0)</f>
        <v>0</v>
      </c>
    </row>
    <row r="381" spans="2:58" x14ac:dyDescent="0.3">
      <c r="B381">
        <f t="shared" ca="1" si="98"/>
        <v>2</v>
      </c>
      <c r="C381" t="str">
        <f t="shared" ca="1" si="99"/>
        <v>women</v>
      </c>
      <c r="D381">
        <f t="shared" ca="1" si="100"/>
        <v>43</v>
      </c>
      <c r="E381">
        <f t="shared" ca="1" si="101"/>
        <v>5</v>
      </c>
      <c r="F381" t="str">
        <f ca="1">VLOOKUP(E381,$AB$5:$AC$10,2)</f>
        <v>general work</v>
      </c>
      <c r="G381">
        <f t="shared" ca="1" si="102"/>
        <v>3</v>
      </c>
      <c r="H381" t="str">
        <f ca="1">VLOOKUP(G381,$AD$5:$AE$9,2)</f>
        <v>university</v>
      </c>
      <c r="I381">
        <f t="shared" ca="1" si="103"/>
        <v>2</v>
      </c>
      <c r="J381">
        <f t="shared" ca="1" si="97"/>
        <v>2</v>
      </c>
      <c r="K381">
        <f t="shared" ca="1" si="104"/>
        <v>44573</v>
      </c>
      <c r="L381">
        <f t="shared" ca="1" si="105"/>
        <v>9</v>
      </c>
      <c r="M381" t="str">
        <f ca="1">VLOOKUP(L381,$AF$5:$AG$17,2)</f>
        <v>Quabac</v>
      </c>
      <c r="N381">
        <f t="shared" ca="1" si="108"/>
        <v>178292</v>
      </c>
      <c r="O381">
        <f t="shared" ca="1" si="106"/>
        <v>133634.4558719201</v>
      </c>
      <c r="P381">
        <f t="shared" ca="1" si="109"/>
        <v>24926.471488210169</v>
      </c>
      <c r="Q381">
        <f t="shared" ca="1" si="107"/>
        <v>22157</v>
      </c>
      <c r="R381">
        <f t="shared" ca="1" si="110"/>
        <v>39718.439080276148</v>
      </c>
      <c r="S381">
        <f t="shared" ca="1" si="111"/>
        <v>8712.9705031331978</v>
      </c>
      <c r="T381">
        <f t="shared" ca="1" si="112"/>
        <v>320639.4263750533</v>
      </c>
      <c r="U381">
        <f t="shared" ca="1" si="113"/>
        <v>195509.89495219625</v>
      </c>
      <c r="V381">
        <f t="shared" ca="1" si="114"/>
        <v>125129.53142285705</v>
      </c>
      <c r="X381" s="7">
        <f ca="1">IF(Table2[[#This Row],[Gender]]="men",1,0)</f>
        <v>0</v>
      </c>
      <c r="Y381" s="1">
        <f ca="1">IF(Table2[[#This Row],[Gender]]="women",1,0)</f>
        <v>1</v>
      </c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>
        <f ca="1">IF(Table2[[#This Row],[Field of work]]="teaching",1,0)</f>
        <v>0</v>
      </c>
      <c r="AK381" s="1">
        <f ca="1">IF(Table2[[#This Row],[Field of work]]="health",1,0)</f>
        <v>0</v>
      </c>
      <c r="AL381" s="1">
        <f ca="1">IF(Table2[[#This Row],[Field of work]]="construction",1,0)</f>
        <v>0</v>
      </c>
      <c r="AM381" s="1">
        <f ca="1">IF(Table2[[#This Row],[Field of work]]="general work",1,0)</f>
        <v>1</v>
      </c>
      <c r="AN381" s="1">
        <f ca="1">IF(Table2[[#This Row],[Field of work]]="agriculture",1,0)</f>
        <v>0</v>
      </c>
      <c r="AO381" s="1">
        <f ca="1">IF(Table2[[#This Row],[Field of work]]="IT",1,0)</f>
        <v>0</v>
      </c>
      <c r="AP381" s="1"/>
      <c r="AQ381" s="1"/>
      <c r="AR381" s="1"/>
      <c r="AS381" s="1"/>
      <c r="AT381" s="1"/>
      <c r="AU381" s="1"/>
      <c r="AV381" s="1"/>
      <c r="AW381" s="1">
        <f ca="1">Table2[[#This Row],[Cars value]]/Table2[[#This Row],[Cars]]</f>
        <v>12463.235744105084</v>
      </c>
      <c r="AX381" s="1"/>
      <c r="AY381" s="1">
        <f ca="1">IF(Table2[[#This Row],[Value of debts of a person]]&gt;$AZ$4,1,0)</f>
        <v>1</v>
      </c>
      <c r="AZ381" s="1"/>
      <c r="BA381" s="1"/>
      <c r="BB381" s="9">
        <f ca="1">O381/Table2[[#This Row],[Value of house]]</f>
        <v>0.74952581087160441</v>
      </c>
      <c r="BC381" s="1">
        <f ca="1">IF(BB381&lt;$BD$4,1,0)</f>
        <v>0</v>
      </c>
      <c r="BD381" s="1"/>
      <c r="BE381" s="10"/>
      <c r="BF381">
        <f ca="1">IF(Table2[[#This Row],[Area]]="yukon",Table2[[#This Row],[Income]],0)</f>
        <v>0</v>
      </c>
    </row>
    <row r="382" spans="2:58" x14ac:dyDescent="0.3">
      <c r="B382">
        <f t="shared" ca="1" si="98"/>
        <v>2</v>
      </c>
      <c r="C382" t="str">
        <f t="shared" ca="1" si="99"/>
        <v>women</v>
      </c>
      <c r="D382">
        <f t="shared" ca="1" si="100"/>
        <v>44</v>
      </c>
      <c r="E382">
        <f t="shared" ca="1" si="101"/>
        <v>5</v>
      </c>
      <c r="F382" t="str">
        <f ca="1">VLOOKUP(E382,$AB$5:$AC$10,2)</f>
        <v>general work</v>
      </c>
      <c r="G382">
        <f t="shared" ca="1" si="102"/>
        <v>4</v>
      </c>
      <c r="H382" t="str">
        <f ca="1">VLOOKUP(G382,$AD$5:$AE$9,2)</f>
        <v>technical</v>
      </c>
      <c r="I382">
        <f t="shared" ca="1" si="103"/>
        <v>4</v>
      </c>
      <c r="J382">
        <f t="shared" ca="1" si="97"/>
        <v>1</v>
      </c>
      <c r="K382">
        <f t="shared" ca="1" si="104"/>
        <v>57355</v>
      </c>
      <c r="L382">
        <f t="shared" ca="1" si="105"/>
        <v>1</v>
      </c>
      <c r="M382" t="str">
        <f ca="1">VLOOKUP(L382,$AF$5:$AG$17,2)</f>
        <v>yukon</v>
      </c>
      <c r="N382">
        <f t="shared" ca="1" si="108"/>
        <v>344130</v>
      </c>
      <c r="O382">
        <f t="shared" ca="1" si="106"/>
        <v>48818.35068532353</v>
      </c>
      <c r="P382">
        <f t="shared" ca="1" si="109"/>
        <v>49183.118316870386</v>
      </c>
      <c r="Q382">
        <f t="shared" ca="1" si="107"/>
        <v>5411</v>
      </c>
      <c r="R382">
        <f t="shared" ca="1" si="110"/>
        <v>44153.049357940377</v>
      </c>
      <c r="S382">
        <f t="shared" ca="1" si="111"/>
        <v>46897.680268995537</v>
      </c>
      <c r="T382">
        <f t="shared" ca="1" si="112"/>
        <v>439846.03095431905</v>
      </c>
      <c r="U382">
        <f t="shared" ca="1" si="113"/>
        <v>98382.400043263915</v>
      </c>
      <c r="V382">
        <f t="shared" ca="1" si="114"/>
        <v>341463.63091105514</v>
      </c>
      <c r="X382" s="7">
        <f ca="1">IF(Table2[[#This Row],[Gender]]="men",1,0)</f>
        <v>0</v>
      </c>
      <c r="Y382" s="1">
        <f ca="1">IF(Table2[[#This Row],[Gender]]="women",1,0)</f>
        <v>1</v>
      </c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>
        <f ca="1">IF(Table2[[#This Row],[Field of work]]="teaching",1,0)</f>
        <v>0</v>
      </c>
      <c r="AK382" s="1">
        <f ca="1">IF(Table2[[#This Row],[Field of work]]="health",1,0)</f>
        <v>0</v>
      </c>
      <c r="AL382" s="1">
        <f ca="1">IF(Table2[[#This Row],[Field of work]]="construction",1,0)</f>
        <v>0</v>
      </c>
      <c r="AM382" s="1">
        <f ca="1">IF(Table2[[#This Row],[Field of work]]="general work",1,0)</f>
        <v>1</v>
      </c>
      <c r="AN382" s="1">
        <f ca="1">IF(Table2[[#This Row],[Field of work]]="agriculture",1,0)</f>
        <v>0</v>
      </c>
      <c r="AO382" s="1">
        <f ca="1">IF(Table2[[#This Row],[Field of work]]="IT",1,0)</f>
        <v>0</v>
      </c>
      <c r="AP382" s="1"/>
      <c r="AQ382" s="1"/>
      <c r="AR382" s="1"/>
      <c r="AS382" s="1"/>
      <c r="AT382" s="1"/>
      <c r="AU382" s="1"/>
      <c r="AV382" s="1"/>
      <c r="AW382" s="1">
        <f ca="1">Table2[[#This Row],[Cars value]]/Table2[[#This Row],[Cars]]</f>
        <v>49183.118316870386</v>
      </c>
      <c r="AX382" s="1"/>
      <c r="AY382" s="1">
        <f ca="1">IF(Table2[[#This Row],[Value of debts of a person]]&gt;$AZ$4,1,0)</f>
        <v>0</v>
      </c>
      <c r="AZ382" s="1"/>
      <c r="BA382" s="1"/>
      <c r="BB382" s="9">
        <f ca="1">O382/Table2[[#This Row],[Value of house]]</f>
        <v>0.14186020017238699</v>
      </c>
      <c r="BC382" s="1">
        <f ca="1">IF(BB382&lt;$BD$4,1,0)</f>
        <v>1</v>
      </c>
      <c r="BD382" s="1"/>
      <c r="BE382" s="10"/>
      <c r="BF382">
        <f ca="1">IF(Table2[[#This Row],[Area]]="yukon",Table2[[#This Row],[Income]],0)</f>
        <v>57355</v>
      </c>
    </row>
    <row r="383" spans="2:58" x14ac:dyDescent="0.3">
      <c r="B383">
        <f t="shared" ca="1" si="98"/>
        <v>2</v>
      </c>
      <c r="C383" t="str">
        <f t="shared" ca="1" si="99"/>
        <v>women</v>
      </c>
      <c r="D383">
        <f t="shared" ca="1" si="100"/>
        <v>28</v>
      </c>
      <c r="E383">
        <f t="shared" ca="1" si="101"/>
        <v>2</v>
      </c>
      <c r="F383" t="str">
        <f ca="1">VLOOKUP(E383,$AB$5:$AC$10,2)</f>
        <v>construction</v>
      </c>
      <c r="G383">
        <f t="shared" ca="1" si="102"/>
        <v>6</v>
      </c>
      <c r="H383" t="str">
        <f ca="1">VLOOKUP(G383,$AD$5:$AE$9,2)</f>
        <v>other</v>
      </c>
      <c r="I383">
        <f t="shared" ca="1" si="103"/>
        <v>4</v>
      </c>
      <c r="J383">
        <f t="shared" ca="1" si="97"/>
        <v>1</v>
      </c>
      <c r="K383">
        <f t="shared" ca="1" si="104"/>
        <v>85427</v>
      </c>
      <c r="L383">
        <f t="shared" ca="1" si="105"/>
        <v>8</v>
      </c>
      <c r="M383" t="str">
        <f ca="1">VLOOKUP(L383,$AF$5:$AG$17,2)</f>
        <v>Ontario</v>
      </c>
      <c r="N383">
        <f t="shared" ca="1" si="108"/>
        <v>256281</v>
      </c>
      <c r="O383">
        <f t="shared" ca="1" si="106"/>
        <v>191824.6957834691</v>
      </c>
      <c r="P383">
        <f t="shared" ca="1" si="109"/>
        <v>10829.992824213865</v>
      </c>
      <c r="Q383">
        <f t="shared" ca="1" si="107"/>
        <v>10655</v>
      </c>
      <c r="R383">
        <f t="shared" ca="1" si="110"/>
        <v>13034.672208342816</v>
      </c>
      <c r="S383">
        <f t="shared" ca="1" si="111"/>
        <v>74320.944377605119</v>
      </c>
      <c r="T383">
        <f t="shared" ca="1" si="112"/>
        <v>522426.64016107423</v>
      </c>
      <c r="U383">
        <f t="shared" ca="1" si="113"/>
        <v>215514.36799181192</v>
      </c>
      <c r="V383">
        <f t="shared" ca="1" si="114"/>
        <v>306912.27216926229</v>
      </c>
      <c r="X383" s="7">
        <f ca="1">IF(Table2[[#This Row],[Gender]]="men",1,0)</f>
        <v>0</v>
      </c>
      <c r="Y383" s="1">
        <f ca="1">IF(Table2[[#This Row],[Gender]]="women",1,0)</f>
        <v>1</v>
      </c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>
        <f ca="1">IF(Table2[[#This Row],[Field of work]]="teaching",1,0)</f>
        <v>0</v>
      </c>
      <c r="AK383" s="1">
        <f ca="1">IF(Table2[[#This Row],[Field of work]]="health",1,0)</f>
        <v>0</v>
      </c>
      <c r="AL383" s="1">
        <f ca="1">IF(Table2[[#This Row],[Field of work]]="construction",1,0)</f>
        <v>1</v>
      </c>
      <c r="AM383" s="1">
        <f ca="1">IF(Table2[[#This Row],[Field of work]]="general work",1,0)</f>
        <v>0</v>
      </c>
      <c r="AN383" s="1">
        <f ca="1">IF(Table2[[#This Row],[Field of work]]="agriculture",1,0)</f>
        <v>0</v>
      </c>
      <c r="AO383" s="1">
        <f ca="1">IF(Table2[[#This Row],[Field of work]]="IT",1,0)</f>
        <v>0</v>
      </c>
      <c r="AP383" s="1"/>
      <c r="AQ383" s="1"/>
      <c r="AR383" s="1"/>
      <c r="AS383" s="1"/>
      <c r="AT383" s="1"/>
      <c r="AU383" s="1"/>
      <c r="AV383" s="1"/>
      <c r="AW383" s="1">
        <f ca="1">Table2[[#This Row],[Cars value]]/Table2[[#This Row],[Cars]]</f>
        <v>10829.992824213865</v>
      </c>
      <c r="AX383" s="1"/>
      <c r="AY383" s="1">
        <f ca="1">IF(Table2[[#This Row],[Value of debts of a person]]&gt;$AZ$4,1,0)</f>
        <v>1</v>
      </c>
      <c r="AZ383" s="1"/>
      <c r="BA383" s="1"/>
      <c r="BB383" s="9">
        <f ca="1">O383/Table2[[#This Row],[Value of house]]</f>
        <v>0.74849362919400619</v>
      </c>
      <c r="BC383" s="1">
        <f ca="1">IF(BB383&lt;$BD$4,1,0)</f>
        <v>0</v>
      </c>
      <c r="BD383" s="1"/>
      <c r="BE383" s="10"/>
      <c r="BF383">
        <f ca="1">IF(Table2[[#This Row],[Area]]="yukon",Table2[[#This Row],[Income]],0)</f>
        <v>0</v>
      </c>
    </row>
    <row r="384" spans="2:58" x14ac:dyDescent="0.3">
      <c r="B384">
        <f t="shared" ca="1" si="98"/>
        <v>2</v>
      </c>
      <c r="C384" t="str">
        <f t="shared" ca="1" si="99"/>
        <v>women</v>
      </c>
      <c r="D384">
        <f t="shared" ca="1" si="100"/>
        <v>37</v>
      </c>
      <c r="E384">
        <f t="shared" ca="1" si="101"/>
        <v>1</v>
      </c>
      <c r="F384" t="str">
        <f ca="1">VLOOKUP(E384,$AB$5:$AC$10,2)</f>
        <v>health</v>
      </c>
      <c r="G384">
        <f t="shared" ca="1" si="102"/>
        <v>1</v>
      </c>
      <c r="H384" t="str">
        <f ca="1">VLOOKUP(G384,$AD$5:$AE$9,2)</f>
        <v>High School</v>
      </c>
      <c r="I384">
        <f t="shared" ca="1" si="103"/>
        <v>2</v>
      </c>
      <c r="J384">
        <f t="shared" ca="1" si="97"/>
        <v>2</v>
      </c>
      <c r="K384">
        <f t="shared" ca="1" si="104"/>
        <v>77316</v>
      </c>
      <c r="L384">
        <f t="shared" ca="1" si="105"/>
        <v>7</v>
      </c>
      <c r="M384" t="str">
        <f ca="1">VLOOKUP(L384,$AF$5:$AG$17,2)</f>
        <v>Manitoba</v>
      </c>
      <c r="N384">
        <f t="shared" ca="1" si="108"/>
        <v>463896</v>
      </c>
      <c r="O384">
        <f t="shared" ca="1" si="106"/>
        <v>376535.80229122826</v>
      </c>
      <c r="P384">
        <f t="shared" ca="1" si="109"/>
        <v>62748.328351855664</v>
      </c>
      <c r="Q384">
        <f t="shared" ca="1" si="107"/>
        <v>14100</v>
      </c>
      <c r="R384">
        <f t="shared" ca="1" si="110"/>
        <v>56938.561296699343</v>
      </c>
      <c r="S384">
        <f t="shared" ca="1" si="111"/>
        <v>106648.5263760339</v>
      </c>
      <c r="T384">
        <f t="shared" ca="1" si="112"/>
        <v>947080.3286672621</v>
      </c>
      <c r="U384">
        <f t="shared" ca="1" si="113"/>
        <v>447574.3635879276</v>
      </c>
      <c r="V384">
        <f t="shared" ca="1" si="114"/>
        <v>499505.96507933451</v>
      </c>
      <c r="X384" s="7">
        <f ca="1">IF(Table2[[#This Row],[Gender]]="men",1,0)</f>
        <v>0</v>
      </c>
      <c r="Y384" s="1">
        <f ca="1">IF(Table2[[#This Row],[Gender]]="women",1,0)</f>
        <v>1</v>
      </c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>
        <f ca="1">IF(Table2[[#This Row],[Field of work]]="teaching",1,0)</f>
        <v>0</v>
      </c>
      <c r="AK384" s="1">
        <f ca="1">IF(Table2[[#This Row],[Field of work]]="health",1,0)</f>
        <v>1</v>
      </c>
      <c r="AL384" s="1">
        <f ca="1">IF(Table2[[#This Row],[Field of work]]="construction",1,0)</f>
        <v>0</v>
      </c>
      <c r="AM384" s="1">
        <f ca="1">IF(Table2[[#This Row],[Field of work]]="general work",1,0)</f>
        <v>0</v>
      </c>
      <c r="AN384" s="1">
        <f ca="1">IF(Table2[[#This Row],[Field of work]]="agriculture",1,0)</f>
        <v>0</v>
      </c>
      <c r="AO384" s="1">
        <f ca="1">IF(Table2[[#This Row],[Field of work]]="IT",1,0)</f>
        <v>0</v>
      </c>
      <c r="AP384" s="1"/>
      <c r="AQ384" s="1"/>
      <c r="AR384" s="1"/>
      <c r="AS384" s="1"/>
      <c r="AT384" s="1"/>
      <c r="AU384" s="1"/>
      <c r="AV384" s="1"/>
      <c r="AW384" s="1">
        <f ca="1">Table2[[#This Row],[Cars value]]/Table2[[#This Row],[Cars]]</f>
        <v>31374.164175927832</v>
      </c>
      <c r="AX384" s="1"/>
      <c r="AY384" s="1">
        <f ca="1">IF(Table2[[#This Row],[Value of debts of a person]]&gt;$AZ$4,1,0)</f>
        <v>1</v>
      </c>
      <c r="AZ384" s="1"/>
      <c r="BA384" s="1"/>
      <c r="BB384" s="9">
        <f ca="1">O384/Table2[[#This Row],[Value of house]]</f>
        <v>0.81168150251614213</v>
      </c>
      <c r="BC384" s="1">
        <f ca="1">IF(BB384&lt;$BD$4,1,0)</f>
        <v>0</v>
      </c>
      <c r="BD384" s="1"/>
      <c r="BE384" s="10"/>
      <c r="BF384">
        <f ca="1">IF(Table2[[#This Row],[Area]]="yukon",Table2[[#This Row],[Income]],0)</f>
        <v>0</v>
      </c>
    </row>
    <row r="385" spans="2:58" x14ac:dyDescent="0.3">
      <c r="B385">
        <f t="shared" ca="1" si="98"/>
        <v>1</v>
      </c>
      <c r="C385" t="str">
        <f t="shared" ca="1" si="99"/>
        <v>men</v>
      </c>
      <c r="D385">
        <f t="shared" ca="1" si="100"/>
        <v>44</v>
      </c>
      <c r="E385">
        <f t="shared" ca="1" si="101"/>
        <v>2</v>
      </c>
      <c r="F385" t="str">
        <f ca="1">VLOOKUP(E385,$AB$5:$AC$10,2)</f>
        <v>construction</v>
      </c>
      <c r="G385">
        <f t="shared" ca="1" si="102"/>
        <v>3</v>
      </c>
      <c r="H385" t="str">
        <f ca="1">VLOOKUP(G385,$AD$5:$AE$9,2)</f>
        <v>university</v>
      </c>
      <c r="I385">
        <f t="shared" ca="1" si="103"/>
        <v>4</v>
      </c>
      <c r="J385">
        <f t="shared" ca="1" si="97"/>
        <v>1</v>
      </c>
      <c r="K385">
        <f t="shared" ca="1" si="104"/>
        <v>42748</v>
      </c>
      <c r="L385">
        <f t="shared" ca="1" si="105"/>
        <v>4</v>
      </c>
      <c r="M385" t="str">
        <f ca="1">VLOOKUP(L385,$AF$5:$AG$17,2)</f>
        <v>Alberta</v>
      </c>
      <c r="N385">
        <f t="shared" ca="1" si="108"/>
        <v>85496</v>
      </c>
      <c r="O385">
        <f t="shared" ca="1" si="106"/>
        <v>39969.164930144958</v>
      </c>
      <c r="P385">
        <f t="shared" ca="1" si="109"/>
        <v>23526.682635234934</v>
      </c>
      <c r="Q385">
        <f t="shared" ca="1" si="107"/>
        <v>15958</v>
      </c>
      <c r="R385">
        <f t="shared" ca="1" si="110"/>
        <v>21682.254197427901</v>
      </c>
      <c r="S385">
        <f t="shared" ca="1" si="111"/>
        <v>49445.897151053185</v>
      </c>
      <c r="T385">
        <f t="shared" ca="1" si="112"/>
        <v>174911.06208119815</v>
      </c>
      <c r="U385">
        <f t="shared" ca="1" si="113"/>
        <v>77609.419127572852</v>
      </c>
      <c r="V385">
        <f t="shared" ca="1" si="114"/>
        <v>97301.642953625298</v>
      </c>
      <c r="X385" s="7">
        <f ca="1">IF(Table2[[#This Row],[Gender]]="men",1,0)</f>
        <v>1</v>
      </c>
      <c r="Y385" s="1">
        <f ca="1">IF(Table2[[#This Row],[Gender]]="women",1,0)</f>
        <v>0</v>
      </c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>
        <f ca="1">IF(Table2[[#This Row],[Field of work]]="teaching",1,0)</f>
        <v>0</v>
      </c>
      <c r="AK385" s="1">
        <f ca="1">IF(Table2[[#This Row],[Field of work]]="health",1,0)</f>
        <v>0</v>
      </c>
      <c r="AL385" s="1">
        <f ca="1">IF(Table2[[#This Row],[Field of work]]="construction",1,0)</f>
        <v>1</v>
      </c>
      <c r="AM385" s="1">
        <f ca="1">IF(Table2[[#This Row],[Field of work]]="general work",1,0)</f>
        <v>0</v>
      </c>
      <c r="AN385" s="1">
        <f ca="1">IF(Table2[[#This Row],[Field of work]]="agriculture",1,0)</f>
        <v>0</v>
      </c>
      <c r="AO385" s="1">
        <f ca="1">IF(Table2[[#This Row],[Field of work]]="IT",1,0)</f>
        <v>0</v>
      </c>
      <c r="AP385" s="1"/>
      <c r="AQ385" s="1"/>
      <c r="AR385" s="1"/>
      <c r="AS385" s="1"/>
      <c r="AT385" s="1"/>
      <c r="AU385" s="1"/>
      <c r="AV385" s="1"/>
      <c r="AW385" s="1">
        <f ca="1">Table2[[#This Row],[Cars value]]/Table2[[#This Row],[Cars]]</f>
        <v>23526.682635234934</v>
      </c>
      <c r="AX385" s="1"/>
      <c r="AY385" s="1">
        <f ca="1">IF(Table2[[#This Row],[Value of debts of a person]]&gt;$AZ$4,1,0)</f>
        <v>0</v>
      </c>
      <c r="AZ385" s="1"/>
      <c r="BA385" s="1"/>
      <c r="BB385" s="9">
        <f ca="1">O385/Table2[[#This Row],[Value of house]]</f>
        <v>0.46749748444541217</v>
      </c>
      <c r="BC385" s="1">
        <f ca="1">IF(BB385&lt;$BD$4,1,0)</f>
        <v>0</v>
      </c>
      <c r="BD385" s="1"/>
      <c r="BE385" s="10"/>
      <c r="BF385">
        <f ca="1">IF(Table2[[#This Row],[Area]]="yukon",Table2[[#This Row],[Income]],0)</f>
        <v>0</v>
      </c>
    </row>
    <row r="386" spans="2:58" x14ac:dyDescent="0.3">
      <c r="B386">
        <f t="shared" ca="1" si="98"/>
        <v>2</v>
      </c>
      <c r="C386" t="str">
        <f t="shared" ca="1" si="99"/>
        <v>women</v>
      </c>
      <c r="D386">
        <f t="shared" ca="1" si="100"/>
        <v>37</v>
      </c>
      <c r="E386">
        <f t="shared" ca="1" si="101"/>
        <v>6</v>
      </c>
      <c r="F386" t="str">
        <f ca="1">VLOOKUP(E386,$AB$5:$AC$10,2)</f>
        <v>agriculture</v>
      </c>
      <c r="G386">
        <f t="shared" ca="1" si="102"/>
        <v>5</v>
      </c>
      <c r="H386" t="str">
        <f ca="1">VLOOKUP(G386,$AD$5:$AE$9,2)</f>
        <v>other</v>
      </c>
      <c r="I386">
        <f t="shared" ca="1" si="103"/>
        <v>1</v>
      </c>
      <c r="J386">
        <f t="shared" ca="1" si="97"/>
        <v>2</v>
      </c>
      <c r="K386">
        <f t="shared" ca="1" si="104"/>
        <v>88920</v>
      </c>
      <c r="L386">
        <f t="shared" ca="1" si="105"/>
        <v>2</v>
      </c>
      <c r="M386" t="str">
        <f ca="1">VLOOKUP(L386,$AF$5:$AG$17,2)</f>
        <v>BC</v>
      </c>
      <c r="N386">
        <f t="shared" ca="1" si="108"/>
        <v>177840</v>
      </c>
      <c r="O386">
        <f t="shared" ca="1" si="106"/>
        <v>33742.643910989231</v>
      </c>
      <c r="P386">
        <f t="shared" ca="1" si="109"/>
        <v>10997.809005398385</v>
      </c>
      <c r="Q386">
        <f t="shared" ca="1" si="107"/>
        <v>6858</v>
      </c>
      <c r="R386">
        <f t="shared" ca="1" si="110"/>
        <v>38197.58000132197</v>
      </c>
      <c r="S386">
        <f t="shared" ca="1" si="111"/>
        <v>90960.077021391102</v>
      </c>
      <c r="T386">
        <f t="shared" ca="1" si="112"/>
        <v>302542.7209323803</v>
      </c>
      <c r="U386">
        <f t="shared" ca="1" si="113"/>
        <v>78798.223912311194</v>
      </c>
      <c r="V386">
        <f t="shared" ca="1" si="114"/>
        <v>223744.4970200691</v>
      </c>
      <c r="X386" s="7">
        <f ca="1">IF(Table2[[#This Row],[Gender]]="men",1,0)</f>
        <v>0</v>
      </c>
      <c r="Y386" s="1">
        <f ca="1">IF(Table2[[#This Row],[Gender]]="women",1,0)</f>
        <v>1</v>
      </c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>
        <f ca="1">IF(Table2[[#This Row],[Field of work]]="teaching",1,0)</f>
        <v>0</v>
      </c>
      <c r="AK386" s="1">
        <f ca="1">IF(Table2[[#This Row],[Field of work]]="health",1,0)</f>
        <v>0</v>
      </c>
      <c r="AL386" s="1">
        <f ca="1">IF(Table2[[#This Row],[Field of work]]="construction",1,0)</f>
        <v>0</v>
      </c>
      <c r="AM386" s="1">
        <f ca="1">IF(Table2[[#This Row],[Field of work]]="general work",1,0)</f>
        <v>0</v>
      </c>
      <c r="AN386" s="1">
        <f ca="1">IF(Table2[[#This Row],[Field of work]]="agriculture",1,0)</f>
        <v>1</v>
      </c>
      <c r="AO386" s="1">
        <f ca="1">IF(Table2[[#This Row],[Field of work]]="IT",1,0)</f>
        <v>0</v>
      </c>
      <c r="AP386" s="1"/>
      <c r="AQ386" s="1"/>
      <c r="AR386" s="1"/>
      <c r="AS386" s="1"/>
      <c r="AT386" s="1"/>
      <c r="AU386" s="1"/>
      <c r="AV386" s="1"/>
      <c r="AW386" s="1">
        <f ca="1">Table2[[#This Row],[Cars value]]/Table2[[#This Row],[Cars]]</f>
        <v>5498.9045026991926</v>
      </c>
      <c r="AX386" s="1"/>
      <c r="AY386" s="1">
        <f ca="1">IF(Table2[[#This Row],[Value of debts of a person]]&gt;$AZ$4,1,0)</f>
        <v>0</v>
      </c>
      <c r="AZ386" s="1"/>
      <c r="BA386" s="1"/>
      <c r="BB386" s="9">
        <f ca="1">O386/Table2[[#This Row],[Value of house]]</f>
        <v>0.18973596441177029</v>
      </c>
      <c r="BC386" s="1">
        <f ca="1">IF(BB386&lt;$BD$4,1,0)</f>
        <v>1</v>
      </c>
      <c r="BD386" s="1"/>
      <c r="BE386" s="10"/>
      <c r="BF386">
        <f ca="1">IF(Table2[[#This Row],[Area]]="yukon",Table2[[#This Row],[Income]],0)</f>
        <v>0</v>
      </c>
    </row>
    <row r="387" spans="2:58" x14ac:dyDescent="0.3">
      <c r="B387">
        <f t="shared" ca="1" si="98"/>
        <v>1</v>
      </c>
      <c r="C387" t="str">
        <f t="shared" ca="1" si="99"/>
        <v>men</v>
      </c>
      <c r="D387">
        <f t="shared" ca="1" si="100"/>
        <v>27</v>
      </c>
      <c r="E387">
        <f t="shared" ca="1" si="101"/>
        <v>4</v>
      </c>
      <c r="F387" t="str">
        <f ca="1">VLOOKUP(E387,$AB$5:$AC$10,2)</f>
        <v>IT</v>
      </c>
      <c r="G387">
        <f t="shared" ca="1" si="102"/>
        <v>6</v>
      </c>
      <c r="H387" t="str">
        <f ca="1">VLOOKUP(G387,$AD$5:$AE$9,2)</f>
        <v>other</v>
      </c>
      <c r="I387">
        <f t="shared" ca="1" si="103"/>
        <v>0</v>
      </c>
      <c r="J387">
        <f t="shared" ca="1" si="97"/>
        <v>2</v>
      </c>
      <c r="K387">
        <f t="shared" ca="1" si="104"/>
        <v>34298</v>
      </c>
      <c r="L387">
        <f t="shared" ca="1" si="105"/>
        <v>8</v>
      </c>
      <c r="M387" t="str">
        <f ca="1">VLOOKUP(L387,$AF$5:$AG$17,2)</f>
        <v>Ontario</v>
      </c>
      <c r="N387">
        <f t="shared" ca="1" si="108"/>
        <v>102894</v>
      </c>
      <c r="O387">
        <f t="shared" ca="1" si="106"/>
        <v>93693.942943591741</v>
      </c>
      <c r="P387">
        <f t="shared" ca="1" si="109"/>
        <v>47952.086007788843</v>
      </c>
      <c r="Q387">
        <f t="shared" ca="1" si="107"/>
        <v>3394</v>
      </c>
      <c r="R387">
        <f t="shared" ca="1" si="110"/>
        <v>8639.3733588708983</v>
      </c>
      <c r="S387">
        <f t="shared" ca="1" si="111"/>
        <v>32610.073066044119</v>
      </c>
      <c r="T387">
        <f t="shared" ca="1" si="112"/>
        <v>229198.01600963587</v>
      </c>
      <c r="U387">
        <f t="shared" ca="1" si="113"/>
        <v>105727.31630246264</v>
      </c>
      <c r="V387">
        <f t="shared" ca="1" si="114"/>
        <v>123470.69970717323</v>
      </c>
      <c r="X387" s="7">
        <f ca="1">IF(Table2[[#This Row],[Gender]]="men",1,0)</f>
        <v>1</v>
      </c>
      <c r="Y387" s="1">
        <f ca="1">IF(Table2[[#This Row],[Gender]]="women",1,0)</f>
        <v>0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f ca="1">IF(Table2[[#This Row],[Field of work]]="teaching",1,0)</f>
        <v>0</v>
      </c>
      <c r="AK387" s="1">
        <f ca="1">IF(Table2[[#This Row],[Field of work]]="health",1,0)</f>
        <v>0</v>
      </c>
      <c r="AL387" s="1">
        <f ca="1">IF(Table2[[#This Row],[Field of work]]="construction",1,0)</f>
        <v>0</v>
      </c>
      <c r="AM387" s="1">
        <f ca="1">IF(Table2[[#This Row],[Field of work]]="general work",1,0)</f>
        <v>0</v>
      </c>
      <c r="AN387" s="1">
        <f ca="1">IF(Table2[[#This Row],[Field of work]]="agriculture",1,0)</f>
        <v>0</v>
      </c>
      <c r="AO387" s="1">
        <f ca="1">IF(Table2[[#This Row],[Field of work]]="IT",1,0)</f>
        <v>1</v>
      </c>
      <c r="AP387" s="1"/>
      <c r="AQ387" s="1"/>
      <c r="AR387" s="1"/>
      <c r="AS387" s="1"/>
      <c r="AT387" s="1"/>
      <c r="AU387" s="1"/>
      <c r="AV387" s="1"/>
      <c r="AW387" s="1">
        <f ca="1">Table2[[#This Row],[Cars value]]/Table2[[#This Row],[Cars]]</f>
        <v>23976.043003894421</v>
      </c>
      <c r="AX387" s="1"/>
      <c r="AY387" s="1">
        <f ca="1">IF(Table2[[#This Row],[Value of debts of a person]]&gt;$AZ$4,1,0)</f>
        <v>1</v>
      </c>
      <c r="AZ387" s="1"/>
      <c r="BA387" s="1"/>
      <c r="BB387" s="9">
        <f ca="1">O387/Table2[[#This Row],[Value of house]]</f>
        <v>0.91058704048430172</v>
      </c>
      <c r="BC387" s="1">
        <f ca="1">IF(BB387&lt;$BD$4,1,0)</f>
        <v>0</v>
      </c>
      <c r="BD387" s="1"/>
      <c r="BE387" s="10"/>
      <c r="BF387">
        <f ca="1">IF(Table2[[#This Row],[Area]]="yukon",Table2[[#This Row],[Income]],0)</f>
        <v>0</v>
      </c>
    </row>
    <row r="388" spans="2:58" x14ac:dyDescent="0.3">
      <c r="B388">
        <f t="shared" ca="1" si="98"/>
        <v>2</v>
      </c>
      <c r="C388" t="str">
        <f t="shared" ca="1" si="99"/>
        <v>women</v>
      </c>
      <c r="D388">
        <f t="shared" ca="1" si="100"/>
        <v>45</v>
      </c>
      <c r="E388">
        <f t="shared" ca="1" si="101"/>
        <v>2</v>
      </c>
      <c r="F388" t="str">
        <f ca="1">VLOOKUP(E388,$AB$5:$AC$10,2)</f>
        <v>construction</v>
      </c>
      <c r="G388">
        <f t="shared" ca="1" si="102"/>
        <v>3</v>
      </c>
      <c r="H388" t="str">
        <f ca="1">VLOOKUP(G388,$AD$5:$AE$9,2)</f>
        <v>university</v>
      </c>
      <c r="I388">
        <f t="shared" ca="1" si="103"/>
        <v>4</v>
      </c>
      <c r="J388">
        <f t="shared" ca="1" si="97"/>
        <v>1</v>
      </c>
      <c r="K388">
        <f t="shared" ca="1" si="104"/>
        <v>82385</v>
      </c>
      <c r="L388">
        <f t="shared" ca="1" si="105"/>
        <v>12</v>
      </c>
      <c r="M388" t="str">
        <f ca="1">VLOOKUP(L388,$AF$5:$AG$17,2)</f>
        <v>Nova scotia</v>
      </c>
      <c r="N388">
        <f t="shared" ca="1" si="108"/>
        <v>329540</v>
      </c>
      <c r="O388">
        <f t="shared" ca="1" si="106"/>
        <v>77553.521657913763</v>
      </c>
      <c r="P388">
        <f t="shared" ca="1" si="109"/>
        <v>74032.175473260941</v>
      </c>
      <c r="Q388">
        <f t="shared" ca="1" si="107"/>
        <v>29098</v>
      </c>
      <c r="R388">
        <f t="shared" ca="1" si="110"/>
        <v>54404.753616119582</v>
      </c>
      <c r="S388">
        <f t="shared" ca="1" si="111"/>
        <v>116520.77840297617</v>
      </c>
      <c r="T388">
        <f t="shared" ca="1" si="112"/>
        <v>523614.30006088992</v>
      </c>
      <c r="U388">
        <f t="shared" ca="1" si="113"/>
        <v>161056.27527403334</v>
      </c>
      <c r="V388">
        <f t="shared" ca="1" si="114"/>
        <v>362558.02478685661</v>
      </c>
      <c r="X388" s="7">
        <f ca="1">IF(Table2[[#This Row],[Gender]]="men",1,0)</f>
        <v>0</v>
      </c>
      <c r="Y388" s="1">
        <f ca="1">IF(Table2[[#This Row],[Gender]]="women",1,0)</f>
        <v>1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>
        <f ca="1">IF(Table2[[#This Row],[Field of work]]="teaching",1,0)</f>
        <v>0</v>
      </c>
      <c r="AK388" s="1">
        <f ca="1">IF(Table2[[#This Row],[Field of work]]="health",1,0)</f>
        <v>0</v>
      </c>
      <c r="AL388" s="1">
        <f ca="1">IF(Table2[[#This Row],[Field of work]]="construction",1,0)</f>
        <v>1</v>
      </c>
      <c r="AM388" s="1">
        <f ca="1">IF(Table2[[#This Row],[Field of work]]="general work",1,0)</f>
        <v>0</v>
      </c>
      <c r="AN388" s="1">
        <f ca="1">IF(Table2[[#This Row],[Field of work]]="agriculture",1,0)</f>
        <v>0</v>
      </c>
      <c r="AO388" s="1">
        <f ca="1">IF(Table2[[#This Row],[Field of work]]="IT",1,0)</f>
        <v>0</v>
      </c>
      <c r="AP388" s="1"/>
      <c r="AQ388" s="1"/>
      <c r="AR388" s="1"/>
      <c r="AS388" s="1"/>
      <c r="AT388" s="1"/>
      <c r="AU388" s="1"/>
      <c r="AV388" s="1"/>
      <c r="AW388" s="1">
        <f ca="1">Table2[[#This Row],[Cars value]]/Table2[[#This Row],[Cars]]</f>
        <v>74032.175473260941</v>
      </c>
      <c r="AX388" s="1"/>
      <c r="AY388" s="1">
        <f ca="1">IF(Table2[[#This Row],[Value of debts of a person]]&gt;$AZ$4,1,0)</f>
        <v>1</v>
      </c>
      <c r="AZ388" s="1"/>
      <c r="BA388" s="1"/>
      <c r="BB388" s="9">
        <f ca="1">O388/Table2[[#This Row],[Value of house]]</f>
        <v>0.23533871960282141</v>
      </c>
      <c r="BC388" s="1">
        <f ca="1">IF(BB388&lt;$BD$4,1,0)</f>
        <v>1</v>
      </c>
      <c r="BD388" s="1"/>
      <c r="BE388" s="10"/>
      <c r="BF388">
        <f ca="1">IF(Table2[[#This Row],[Area]]="yukon",Table2[[#This Row],[Income]],0)</f>
        <v>0</v>
      </c>
    </row>
    <row r="389" spans="2:58" x14ac:dyDescent="0.3">
      <c r="B389">
        <f t="shared" ca="1" si="98"/>
        <v>1</v>
      </c>
      <c r="C389" t="str">
        <f t="shared" ca="1" si="99"/>
        <v>men</v>
      </c>
      <c r="D389">
        <f t="shared" ca="1" si="100"/>
        <v>38</v>
      </c>
      <c r="E389">
        <f t="shared" ca="1" si="101"/>
        <v>3</v>
      </c>
      <c r="F389" t="str">
        <f ca="1">VLOOKUP(E389,$AB$5:$AC$10,2)</f>
        <v>teaching</v>
      </c>
      <c r="G389">
        <f t="shared" ca="1" si="102"/>
        <v>2</v>
      </c>
      <c r="H389" t="str">
        <f ca="1">VLOOKUP(G389,$AD$5:$AE$9,2)</f>
        <v>college</v>
      </c>
      <c r="I389">
        <f t="shared" ca="1" si="103"/>
        <v>2</v>
      </c>
      <c r="J389">
        <f t="shared" ref="J389:J452" ca="1" si="115">RANDBETWEEN(1,2)</f>
        <v>2</v>
      </c>
      <c r="K389">
        <f t="shared" ca="1" si="104"/>
        <v>36555</v>
      </c>
      <c r="L389">
        <f t="shared" ca="1" si="105"/>
        <v>2</v>
      </c>
      <c r="M389" t="str">
        <f ca="1">VLOOKUP(L389,$AF$5:$AG$17,2)</f>
        <v>BC</v>
      </c>
      <c r="N389">
        <f t="shared" ca="1" si="108"/>
        <v>36555</v>
      </c>
      <c r="O389">
        <f t="shared" ca="1" si="106"/>
        <v>20833.653156542805</v>
      </c>
      <c r="P389">
        <f t="shared" ca="1" si="109"/>
        <v>30519.217935444947</v>
      </c>
      <c r="Q389">
        <f t="shared" ca="1" si="107"/>
        <v>16811</v>
      </c>
      <c r="R389">
        <f t="shared" ca="1" si="110"/>
        <v>16259.240559631053</v>
      </c>
      <c r="S389">
        <f t="shared" ca="1" si="111"/>
        <v>51332.416328061961</v>
      </c>
      <c r="T389">
        <f t="shared" ca="1" si="112"/>
        <v>108721.06948460476</v>
      </c>
      <c r="U389">
        <f t="shared" ca="1" si="113"/>
        <v>53903.893716173858</v>
      </c>
      <c r="V389">
        <f t="shared" ca="1" si="114"/>
        <v>54817.175768430898</v>
      </c>
      <c r="X389" s="7">
        <f ca="1">IF(Table2[[#This Row],[Gender]]="men",1,0)</f>
        <v>1</v>
      </c>
      <c r="Y389" s="1">
        <f ca="1">IF(Table2[[#This Row],[Gender]]="women",1,0)</f>
        <v>0</v>
      </c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>
        <f ca="1">IF(Table2[[#This Row],[Field of work]]="teaching",1,0)</f>
        <v>1</v>
      </c>
      <c r="AK389" s="1">
        <f ca="1">IF(Table2[[#This Row],[Field of work]]="health",1,0)</f>
        <v>0</v>
      </c>
      <c r="AL389" s="1">
        <f ca="1">IF(Table2[[#This Row],[Field of work]]="construction",1,0)</f>
        <v>0</v>
      </c>
      <c r="AM389" s="1">
        <f ca="1">IF(Table2[[#This Row],[Field of work]]="general work",1,0)</f>
        <v>0</v>
      </c>
      <c r="AN389" s="1">
        <f ca="1">IF(Table2[[#This Row],[Field of work]]="agriculture",1,0)</f>
        <v>0</v>
      </c>
      <c r="AO389" s="1">
        <f ca="1">IF(Table2[[#This Row],[Field of work]]="IT",1,0)</f>
        <v>0</v>
      </c>
      <c r="AP389" s="1"/>
      <c r="AQ389" s="1"/>
      <c r="AR389" s="1"/>
      <c r="AS389" s="1"/>
      <c r="AT389" s="1"/>
      <c r="AU389" s="1"/>
      <c r="AV389" s="1"/>
      <c r="AW389" s="1">
        <f ca="1">Table2[[#This Row],[Cars value]]/Table2[[#This Row],[Cars]]</f>
        <v>15259.608967722474</v>
      </c>
      <c r="AX389" s="1"/>
      <c r="AY389" s="1">
        <f ca="1">IF(Table2[[#This Row],[Value of debts of a person]]&gt;$AZ$4,1,0)</f>
        <v>0</v>
      </c>
      <c r="AZ389" s="1"/>
      <c r="BA389" s="1"/>
      <c r="BB389" s="9">
        <f ca="1">O389/Table2[[#This Row],[Value of house]]</f>
        <v>0.56992622504562451</v>
      </c>
      <c r="BC389" s="1">
        <f ca="1">IF(BB389&lt;$BD$4,1,0)</f>
        <v>0</v>
      </c>
      <c r="BD389" s="1"/>
      <c r="BE389" s="10"/>
      <c r="BF389">
        <f ca="1">IF(Table2[[#This Row],[Area]]="yukon",Table2[[#This Row],[Income]],0)</f>
        <v>0</v>
      </c>
    </row>
    <row r="390" spans="2:58" x14ac:dyDescent="0.3">
      <c r="B390">
        <f t="shared" ref="B390:B453" ca="1" si="116">RANDBETWEEN(1,2)</f>
        <v>2</v>
      </c>
      <c r="C390" t="str">
        <f t="shared" ref="C390:C453" ca="1" si="117">IF(B390=1,"men","women")</f>
        <v>women</v>
      </c>
      <c r="D390">
        <f t="shared" ref="D390:D453" ca="1" si="118">RANDBETWEEN(25,45)</f>
        <v>29</v>
      </c>
      <c r="E390">
        <f t="shared" ref="E390:E453" ca="1" si="119">RANDBETWEEN(1,6)</f>
        <v>4</v>
      </c>
      <c r="F390" t="str">
        <f ca="1">VLOOKUP(E390,$AB$5:$AC$10,2)</f>
        <v>IT</v>
      </c>
      <c r="G390">
        <f t="shared" ref="G390:G453" ca="1" si="120">RANDBETWEEN(1,6)</f>
        <v>6</v>
      </c>
      <c r="H390" t="str">
        <f ca="1">VLOOKUP(G390,$AD$5:$AE$9,2)</f>
        <v>other</v>
      </c>
      <c r="I390">
        <f t="shared" ref="I390:I453" ca="1" si="121">RANDBETWEEN(0,4)</f>
        <v>0</v>
      </c>
      <c r="J390">
        <f t="shared" ca="1" si="115"/>
        <v>1</v>
      </c>
      <c r="K390">
        <f t="shared" ref="K390:K453" ca="1" si="122">RANDBETWEEN(25000,90000)</f>
        <v>56862</v>
      </c>
      <c r="L390">
        <f t="shared" ref="L390:L453" ca="1" si="123">RANDBETWEEN(1,13)</f>
        <v>7</v>
      </c>
      <c r="M390" t="str">
        <f ca="1">VLOOKUP(L390,$AF$5:$AG$17,2)</f>
        <v>Manitoba</v>
      </c>
      <c r="N390">
        <f t="shared" ca="1" si="108"/>
        <v>170586</v>
      </c>
      <c r="O390">
        <f t="shared" ref="O390:O453" ca="1" si="124">RAND()*N390</f>
        <v>78750.745108039453</v>
      </c>
      <c r="P390">
        <f t="shared" ca="1" si="109"/>
        <v>56765.184800514122</v>
      </c>
      <c r="Q390">
        <f t="shared" ref="Q390:Q453" ca="1" si="125">RANDBETWEEN(0,P390)</f>
        <v>24431</v>
      </c>
      <c r="R390">
        <f t="shared" ca="1" si="110"/>
        <v>11890.118901390946</v>
      </c>
      <c r="S390">
        <f t="shared" ca="1" si="111"/>
        <v>47070.034612431133</v>
      </c>
      <c r="T390">
        <f t="shared" ca="1" si="112"/>
        <v>296406.7797204706</v>
      </c>
      <c r="U390">
        <f t="shared" ca="1" si="113"/>
        <v>115071.8640094304</v>
      </c>
      <c r="V390">
        <f t="shared" ca="1" si="114"/>
        <v>181334.9157110402</v>
      </c>
      <c r="X390" s="7">
        <f ca="1">IF(Table2[[#This Row],[Gender]]="men",1,0)</f>
        <v>0</v>
      </c>
      <c r="Y390" s="1">
        <f ca="1">IF(Table2[[#This Row],[Gender]]="women",1,0)</f>
        <v>1</v>
      </c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>
        <f ca="1">IF(Table2[[#This Row],[Field of work]]="teaching",1,0)</f>
        <v>0</v>
      </c>
      <c r="AK390" s="1">
        <f ca="1">IF(Table2[[#This Row],[Field of work]]="health",1,0)</f>
        <v>0</v>
      </c>
      <c r="AL390" s="1">
        <f ca="1">IF(Table2[[#This Row],[Field of work]]="construction",1,0)</f>
        <v>0</v>
      </c>
      <c r="AM390" s="1">
        <f ca="1">IF(Table2[[#This Row],[Field of work]]="general work",1,0)</f>
        <v>0</v>
      </c>
      <c r="AN390" s="1">
        <f ca="1">IF(Table2[[#This Row],[Field of work]]="agriculture",1,0)</f>
        <v>0</v>
      </c>
      <c r="AO390" s="1">
        <f ca="1">IF(Table2[[#This Row],[Field of work]]="IT",1,0)</f>
        <v>1</v>
      </c>
      <c r="AP390" s="1"/>
      <c r="AQ390" s="1"/>
      <c r="AR390" s="1"/>
      <c r="AS390" s="1"/>
      <c r="AT390" s="1"/>
      <c r="AU390" s="1"/>
      <c r="AV390" s="1"/>
      <c r="AW390" s="1">
        <f ca="1">Table2[[#This Row],[Cars value]]/Table2[[#This Row],[Cars]]</f>
        <v>56765.184800514122</v>
      </c>
      <c r="AX390" s="1"/>
      <c r="AY390" s="1">
        <f ca="1">IF(Table2[[#This Row],[Value of debts of a person]]&gt;$AZ$4,1,0)</f>
        <v>1</v>
      </c>
      <c r="AZ390" s="1"/>
      <c r="BA390" s="1"/>
      <c r="BB390" s="9">
        <f ca="1">O390/Table2[[#This Row],[Value of house]]</f>
        <v>0.46164834809444771</v>
      </c>
      <c r="BC390" s="1">
        <f ca="1">IF(BB390&lt;$BD$4,1,0)</f>
        <v>0</v>
      </c>
      <c r="BD390" s="1"/>
      <c r="BE390" s="10"/>
      <c r="BF390">
        <f ca="1">IF(Table2[[#This Row],[Area]]="yukon",Table2[[#This Row],[Income]],0)</f>
        <v>0</v>
      </c>
    </row>
    <row r="391" spans="2:58" x14ac:dyDescent="0.3">
      <c r="B391">
        <f t="shared" ca="1" si="116"/>
        <v>2</v>
      </c>
      <c r="C391" t="str">
        <f t="shared" ca="1" si="117"/>
        <v>women</v>
      </c>
      <c r="D391">
        <f t="shared" ca="1" si="118"/>
        <v>26</v>
      </c>
      <c r="E391">
        <f t="shared" ca="1" si="119"/>
        <v>3</v>
      </c>
      <c r="F391" t="str">
        <f ca="1">VLOOKUP(E391,$AB$5:$AC$10,2)</f>
        <v>teaching</v>
      </c>
      <c r="G391">
        <f t="shared" ca="1" si="120"/>
        <v>1</v>
      </c>
      <c r="H391" t="str">
        <f ca="1">VLOOKUP(G391,$AD$5:$AE$9,2)</f>
        <v>High School</v>
      </c>
      <c r="I391">
        <f t="shared" ca="1" si="121"/>
        <v>3</v>
      </c>
      <c r="J391">
        <f t="shared" ca="1" si="115"/>
        <v>1</v>
      </c>
      <c r="K391">
        <f t="shared" ca="1" si="122"/>
        <v>55022</v>
      </c>
      <c r="L391">
        <f t="shared" ca="1" si="123"/>
        <v>7</v>
      </c>
      <c r="M391" t="str">
        <f ca="1">VLOOKUP(L391,$AF$5:$AG$17,2)</f>
        <v>Manitoba</v>
      </c>
      <c r="N391">
        <f t="shared" ca="1" si="108"/>
        <v>330132</v>
      </c>
      <c r="O391">
        <f t="shared" ca="1" si="124"/>
        <v>294690.72958252323</v>
      </c>
      <c r="P391">
        <f t="shared" ca="1" si="109"/>
        <v>5757.1405299500911</v>
      </c>
      <c r="Q391">
        <f t="shared" ca="1" si="125"/>
        <v>2335</v>
      </c>
      <c r="R391">
        <f t="shared" ca="1" si="110"/>
        <v>49109.270481168336</v>
      </c>
      <c r="S391">
        <f t="shared" ca="1" si="111"/>
        <v>58094.143457570302</v>
      </c>
      <c r="T391">
        <f t="shared" ca="1" si="112"/>
        <v>682916.87304009357</v>
      </c>
      <c r="U391">
        <f t="shared" ca="1" si="113"/>
        <v>346135.00006369158</v>
      </c>
      <c r="V391">
        <f t="shared" ca="1" si="114"/>
        <v>336781.872976402</v>
      </c>
      <c r="X391" s="7">
        <f ca="1">IF(Table2[[#This Row],[Gender]]="men",1,0)</f>
        <v>0</v>
      </c>
      <c r="Y391" s="1">
        <f ca="1">IF(Table2[[#This Row],[Gender]]="women",1,0)</f>
        <v>1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>
        <f ca="1">IF(Table2[[#This Row],[Field of work]]="teaching",1,0)</f>
        <v>1</v>
      </c>
      <c r="AK391" s="1">
        <f ca="1">IF(Table2[[#This Row],[Field of work]]="health",1,0)</f>
        <v>0</v>
      </c>
      <c r="AL391" s="1">
        <f ca="1">IF(Table2[[#This Row],[Field of work]]="construction",1,0)</f>
        <v>0</v>
      </c>
      <c r="AM391" s="1">
        <f ca="1">IF(Table2[[#This Row],[Field of work]]="general work",1,0)</f>
        <v>0</v>
      </c>
      <c r="AN391" s="1">
        <f ca="1">IF(Table2[[#This Row],[Field of work]]="agriculture",1,0)</f>
        <v>0</v>
      </c>
      <c r="AO391" s="1">
        <f ca="1">IF(Table2[[#This Row],[Field of work]]="IT",1,0)</f>
        <v>0</v>
      </c>
      <c r="AP391" s="1"/>
      <c r="AQ391" s="1"/>
      <c r="AR391" s="1"/>
      <c r="AS391" s="1"/>
      <c r="AT391" s="1"/>
      <c r="AU391" s="1"/>
      <c r="AV391" s="1"/>
      <c r="AW391" s="1">
        <f ca="1">Table2[[#This Row],[Cars value]]/Table2[[#This Row],[Cars]]</f>
        <v>5757.1405299500911</v>
      </c>
      <c r="AX391" s="1"/>
      <c r="AY391" s="1">
        <f ca="1">IF(Table2[[#This Row],[Value of debts of a person]]&gt;$AZ$4,1,0)</f>
        <v>1</v>
      </c>
      <c r="AZ391" s="1"/>
      <c r="BA391" s="1"/>
      <c r="BB391" s="9">
        <f ca="1">O391/Table2[[#This Row],[Value of house]]</f>
        <v>0.892645152795013</v>
      </c>
      <c r="BC391" s="1">
        <f ca="1">IF(BB391&lt;$BD$4,1,0)</f>
        <v>0</v>
      </c>
      <c r="BD391" s="1"/>
      <c r="BE391" s="10"/>
      <c r="BF391">
        <f ca="1">IF(Table2[[#This Row],[Area]]="yukon",Table2[[#This Row],[Income]],0)</f>
        <v>0</v>
      </c>
    </row>
    <row r="392" spans="2:58" x14ac:dyDescent="0.3">
      <c r="B392">
        <f t="shared" ca="1" si="116"/>
        <v>1</v>
      </c>
      <c r="C392" t="str">
        <f t="shared" ca="1" si="117"/>
        <v>men</v>
      </c>
      <c r="D392">
        <f t="shared" ca="1" si="118"/>
        <v>40</v>
      </c>
      <c r="E392">
        <f t="shared" ca="1" si="119"/>
        <v>1</v>
      </c>
      <c r="F392" t="str">
        <f ca="1">VLOOKUP(E392,$AB$5:$AC$10,2)</f>
        <v>health</v>
      </c>
      <c r="G392">
        <f t="shared" ca="1" si="120"/>
        <v>1</v>
      </c>
      <c r="H392" t="str">
        <f ca="1">VLOOKUP(G392,$AD$5:$AE$9,2)</f>
        <v>High School</v>
      </c>
      <c r="I392">
        <f t="shared" ca="1" si="121"/>
        <v>0</v>
      </c>
      <c r="J392">
        <f t="shared" ca="1" si="115"/>
        <v>2</v>
      </c>
      <c r="K392">
        <f t="shared" ca="1" si="122"/>
        <v>25769</v>
      </c>
      <c r="L392">
        <f t="shared" ca="1" si="123"/>
        <v>3</v>
      </c>
      <c r="M392" t="str">
        <f ca="1">VLOOKUP(L392,$AF$5:$AG$17,2)</f>
        <v>Northwest Tef</v>
      </c>
      <c r="N392">
        <f t="shared" ca="1" si="108"/>
        <v>128845</v>
      </c>
      <c r="O392">
        <f t="shared" ca="1" si="124"/>
        <v>45466.103995086516</v>
      </c>
      <c r="P392">
        <f t="shared" ca="1" si="109"/>
        <v>8878.1294431518618</v>
      </c>
      <c r="Q392">
        <f t="shared" ca="1" si="125"/>
        <v>5110</v>
      </c>
      <c r="R392">
        <f t="shared" ca="1" si="110"/>
        <v>13459.608962174145</v>
      </c>
      <c r="S392">
        <f t="shared" ca="1" si="111"/>
        <v>32213.335883360669</v>
      </c>
      <c r="T392">
        <f t="shared" ca="1" si="112"/>
        <v>206524.43987844719</v>
      </c>
      <c r="U392">
        <f t="shared" ca="1" si="113"/>
        <v>64035.712957260665</v>
      </c>
      <c r="V392">
        <f t="shared" ca="1" si="114"/>
        <v>142488.72692118652</v>
      </c>
      <c r="X392" s="7">
        <f ca="1">IF(Table2[[#This Row],[Gender]]="men",1,0)</f>
        <v>1</v>
      </c>
      <c r="Y392" s="1">
        <f ca="1">IF(Table2[[#This Row],[Gender]]="women",1,0)</f>
        <v>0</v>
      </c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>
        <f ca="1">IF(Table2[[#This Row],[Field of work]]="teaching",1,0)</f>
        <v>0</v>
      </c>
      <c r="AK392" s="1">
        <f ca="1">IF(Table2[[#This Row],[Field of work]]="health",1,0)</f>
        <v>1</v>
      </c>
      <c r="AL392" s="1">
        <f ca="1">IF(Table2[[#This Row],[Field of work]]="construction",1,0)</f>
        <v>0</v>
      </c>
      <c r="AM392" s="1">
        <f ca="1">IF(Table2[[#This Row],[Field of work]]="general work",1,0)</f>
        <v>0</v>
      </c>
      <c r="AN392" s="1">
        <f ca="1">IF(Table2[[#This Row],[Field of work]]="agriculture",1,0)</f>
        <v>0</v>
      </c>
      <c r="AO392" s="1">
        <f ca="1">IF(Table2[[#This Row],[Field of work]]="IT",1,0)</f>
        <v>0</v>
      </c>
      <c r="AP392" s="1"/>
      <c r="AQ392" s="1"/>
      <c r="AR392" s="1"/>
      <c r="AS392" s="1"/>
      <c r="AT392" s="1"/>
      <c r="AU392" s="1"/>
      <c r="AV392" s="1"/>
      <c r="AW392" s="1">
        <f ca="1">Table2[[#This Row],[Cars value]]/Table2[[#This Row],[Cars]]</f>
        <v>4439.0647215759309</v>
      </c>
      <c r="AX392" s="1"/>
      <c r="AY392" s="1">
        <f ca="1">IF(Table2[[#This Row],[Value of debts of a person]]&gt;$AZ$4,1,0)</f>
        <v>0</v>
      </c>
      <c r="AZ392" s="1"/>
      <c r="BA392" s="1"/>
      <c r="BB392" s="9">
        <f ca="1">O392/Table2[[#This Row],[Value of house]]</f>
        <v>0.3528744149566263</v>
      </c>
      <c r="BC392" s="1">
        <f ca="1">IF(BB392&lt;$BD$4,1,0)</f>
        <v>0</v>
      </c>
      <c r="BD392" s="1"/>
      <c r="BE392" s="10"/>
      <c r="BF392">
        <f ca="1">IF(Table2[[#This Row],[Area]]="yukon",Table2[[#This Row],[Income]],0)</f>
        <v>0</v>
      </c>
    </row>
    <row r="393" spans="2:58" x14ac:dyDescent="0.3">
      <c r="B393">
        <f t="shared" ca="1" si="116"/>
        <v>1</v>
      </c>
      <c r="C393" t="str">
        <f t="shared" ca="1" si="117"/>
        <v>men</v>
      </c>
      <c r="D393">
        <f t="shared" ca="1" si="118"/>
        <v>36</v>
      </c>
      <c r="E393">
        <f t="shared" ca="1" si="119"/>
        <v>5</v>
      </c>
      <c r="F393" t="str">
        <f ca="1">VLOOKUP(E393,$AB$5:$AC$10,2)</f>
        <v>general work</v>
      </c>
      <c r="G393">
        <f t="shared" ca="1" si="120"/>
        <v>1</v>
      </c>
      <c r="H393" t="str">
        <f ca="1">VLOOKUP(G393,$AD$5:$AE$9,2)</f>
        <v>High School</v>
      </c>
      <c r="I393">
        <f t="shared" ca="1" si="121"/>
        <v>2</v>
      </c>
      <c r="J393">
        <f t="shared" ca="1" si="115"/>
        <v>1</v>
      </c>
      <c r="K393">
        <f t="shared" ca="1" si="122"/>
        <v>81235</v>
      </c>
      <c r="L393">
        <f t="shared" ca="1" si="123"/>
        <v>2</v>
      </c>
      <c r="M393" t="str">
        <f ca="1">VLOOKUP(L393,$AF$5:$AG$17,2)</f>
        <v>BC</v>
      </c>
      <c r="N393">
        <f t="shared" ca="1" si="108"/>
        <v>406175</v>
      </c>
      <c r="O393">
        <f t="shared" ca="1" si="124"/>
        <v>41937.28180126306</v>
      </c>
      <c r="P393">
        <f t="shared" ca="1" si="109"/>
        <v>47089.695904590269</v>
      </c>
      <c r="Q393">
        <f t="shared" ca="1" si="125"/>
        <v>11885</v>
      </c>
      <c r="R393">
        <f t="shared" ca="1" si="110"/>
        <v>64728.16168146042</v>
      </c>
      <c r="S393">
        <f t="shared" ca="1" si="111"/>
        <v>82637.343579895198</v>
      </c>
      <c r="T393">
        <f t="shared" ca="1" si="112"/>
        <v>530749.6253811582</v>
      </c>
      <c r="U393">
        <f t="shared" ca="1" si="113"/>
        <v>118550.44348272348</v>
      </c>
      <c r="V393">
        <f t="shared" ca="1" si="114"/>
        <v>412199.1818984347</v>
      </c>
      <c r="X393" s="7">
        <f ca="1">IF(Table2[[#This Row],[Gender]]="men",1,0)</f>
        <v>1</v>
      </c>
      <c r="Y393" s="1">
        <f ca="1">IF(Table2[[#This Row],[Gender]]="women",1,0)</f>
        <v>0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>
        <f ca="1">IF(Table2[[#This Row],[Field of work]]="teaching",1,0)</f>
        <v>0</v>
      </c>
      <c r="AK393" s="1">
        <f ca="1">IF(Table2[[#This Row],[Field of work]]="health",1,0)</f>
        <v>0</v>
      </c>
      <c r="AL393" s="1">
        <f ca="1">IF(Table2[[#This Row],[Field of work]]="construction",1,0)</f>
        <v>0</v>
      </c>
      <c r="AM393" s="1">
        <f ca="1">IF(Table2[[#This Row],[Field of work]]="general work",1,0)</f>
        <v>1</v>
      </c>
      <c r="AN393" s="1">
        <f ca="1">IF(Table2[[#This Row],[Field of work]]="agriculture",1,0)</f>
        <v>0</v>
      </c>
      <c r="AO393" s="1">
        <f ca="1">IF(Table2[[#This Row],[Field of work]]="IT",1,0)</f>
        <v>0</v>
      </c>
      <c r="AP393" s="1"/>
      <c r="AQ393" s="1"/>
      <c r="AR393" s="1"/>
      <c r="AS393" s="1"/>
      <c r="AT393" s="1"/>
      <c r="AU393" s="1"/>
      <c r="AV393" s="1"/>
      <c r="AW393" s="1">
        <f ca="1">Table2[[#This Row],[Cars value]]/Table2[[#This Row],[Cars]]</f>
        <v>47089.695904590269</v>
      </c>
      <c r="AX393" s="1"/>
      <c r="AY393" s="1">
        <f ca="1">IF(Table2[[#This Row],[Value of debts of a person]]&gt;$AZ$4,1,0)</f>
        <v>1</v>
      </c>
      <c r="AZ393" s="1"/>
      <c r="BA393" s="1"/>
      <c r="BB393" s="9">
        <f ca="1">O393/Table2[[#This Row],[Value of house]]</f>
        <v>0.10324929353422307</v>
      </c>
      <c r="BC393" s="1">
        <f ca="1">IF(BB393&lt;$BD$4,1,0)</f>
        <v>1</v>
      </c>
      <c r="BD393" s="1"/>
      <c r="BE393" s="10"/>
      <c r="BF393">
        <f ca="1">IF(Table2[[#This Row],[Area]]="yukon",Table2[[#This Row],[Income]],0)</f>
        <v>0</v>
      </c>
    </row>
    <row r="394" spans="2:58" x14ac:dyDescent="0.3">
      <c r="B394">
        <f t="shared" ca="1" si="116"/>
        <v>1</v>
      </c>
      <c r="C394" t="str">
        <f t="shared" ca="1" si="117"/>
        <v>men</v>
      </c>
      <c r="D394">
        <f t="shared" ca="1" si="118"/>
        <v>42</v>
      </c>
      <c r="E394">
        <f t="shared" ca="1" si="119"/>
        <v>1</v>
      </c>
      <c r="F394" t="str">
        <f ca="1">VLOOKUP(E394,$AB$5:$AC$10,2)</f>
        <v>health</v>
      </c>
      <c r="G394">
        <f t="shared" ca="1" si="120"/>
        <v>1</v>
      </c>
      <c r="H394" t="str">
        <f ca="1">VLOOKUP(G394,$AD$5:$AE$9,2)</f>
        <v>High School</v>
      </c>
      <c r="I394">
        <f t="shared" ca="1" si="121"/>
        <v>0</v>
      </c>
      <c r="J394">
        <f t="shared" ca="1" si="115"/>
        <v>2</v>
      </c>
      <c r="K394">
        <f t="shared" ca="1" si="122"/>
        <v>60883</v>
      </c>
      <c r="L394">
        <f t="shared" ca="1" si="123"/>
        <v>2</v>
      </c>
      <c r="M394" t="str">
        <f ca="1">VLOOKUP(L394,$AF$5:$AG$17,2)</f>
        <v>BC</v>
      </c>
      <c r="N394">
        <f t="shared" ca="1" si="108"/>
        <v>365298</v>
      </c>
      <c r="O394">
        <f t="shared" ca="1" si="124"/>
        <v>322732.07325144211</v>
      </c>
      <c r="P394">
        <f t="shared" ca="1" si="109"/>
        <v>57351.262820352145</v>
      </c>
      <c r="Q394">
        <f t="shared" ca="1" si="125"/>
        <v>42373</v>
      </c>
      <c r="R394">
        <f t="shared" ca="1" si="110"/>
        <v>48438.120252103829</v>
      </c>
      <c r="S394">
        <f t="shared" ca="1" si="111"/>
        <v>29958.013245877562</v>
      </c>
      <c r="T394">
        <f t="shared" ca="1" si="112"/>
        <v>717988.08649731963</v>
      </c>
      <c r="U394">
        <f t="shared" ca="1" si="113"/>
        <v>413543.19350354595</v>
      </c>
      <c r="V394">
        <f t="shared" ca="1" si="114"/>
        <v>304444.89299377368</v>
      </c>
      <c r="X394" s="7">
        <f ca="1">IF(Table2[[#This Row],[Gender]]="men",1,0)</f>
        <v>1</v>
      </c>
      <c r="Y394" s="1">
        <f ca="1">IF(Table2[[#This Row],[Gender]]="women",1,0)</f>
        <v>0</v>
      </c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>
        <f ca="1">IF(Table2[[#This Row],[Field of work]]="teaching",1,0)</f>
        <v>0</v>
      </c>
      <c r="AK394" s="1">
        <f ca="1">IF(Table2[[#This Row],[Field of work]]="health",1,0)</f>
        <v>1</v>
      </c>
      <c r="AL394" s="1">
        <f ca="1">IF(Table2[[#This Row],[Field of work]]="construction",1,0)</f>
        <v>0</v>
      </c>
      <c r="AM394" s="1">
        <f ca="1">IF(Table2[[#This Row],[Field of work]]="general work",1,0)</f>
        <v>0</v>
      </c>
      <c r="AN394" s="1">
        <f ca="1">IF(Table2[[#This Row],[Field of work]]="agriculture",1,0)</f>
        <v>0</v>
      </c>
      <c r="AO394" s="1">
        <f ca="1">IF(Table2[[#This Row],[Field of work]]="IT",1,0)</f>
        <v>0</v>
      </c>
      <c r="AP394" s="1"/>
      <c r="AQ394" s="1"/>
      <c r="AR394" s="1"/>
      <c r="AS394" s="1"/>
      <c r="AT394" s="1"/>
      <c r="AU394" s="1"/>
      <c r="AV394" s="1"/>
      <c r="AW394" s="1">
        <f ca="1">Table2[[#This Row],[Cars value]]/Table2[[#This Row],[Cars]]</f>
        <v>28675.631410176073</v>
      </c>
      <c r="AX394" s="1"/>
      <c r="AY394" s="1">
        <f ca="1">IF(Table2[[#This Row],[Value of debts of a person]]&gt;$AZ$4,1,0)</f>
        <v>1</v>
      </c>
      <c r="AZ394" s="1"/>
      <c r="BA394" s="1"/>
      <c r="BB394" s="9">
        <f ca="1">O394/Table2[[#This Row],[Value of house]]</f>
        <v>0.88347615714140815</v>
      </c>
      <c r="BC394" s="1">
        <f ca="1">IF(BB394&lt;$BD$4,1,0)</f>
        <v>0</v>
      </c>
      <c r="BD394" s="1"/>
      <c r="BE394" s="10"/>
      <c r="BF394">
        <f ca="1">IF(Table2[[#This Row],[Area]]="yukon",Table2[[#This Row],[Income]],0)</f>
        <v>0</v>
      </c>
    </row>
    <row r="395" spans="2:58" x14ac:dyDescent="0.3">
      <c r="B395">
        <f t="shared" ca="1" si="116"/>
        <v>2</v>
      </c>
      <c r="C395" t="str">
        <f t="shared" ca="1" si="117"/>
        <v>women</v>
      </c>
      <c r="D395">
        <f t="shared" ca="1" si="118"/>
        <v>33</v>
      </c>
      <c r="E395">
        <f t="shared" ca="1" si="119"/>
        <v>6</v>
      </c>
      <c r="F395" t="str">
        <f ca="1">VLOOKUP(E395,$AB$5:$AC$10,2)</f>
        <v>agriculture</v>
      </c>
      <c r="G395">
        <f t="shared" ca="1" si="120"/>
        <v>4</v>
      </c>
      <c r="H395" t="str">
        <f ca="1">VLOOKUP(G395,$AD$5:$AE$9,2)</f>
        <v>technical</v>
      </c>
      <c r="I395">
        <f t="shared" ca="1" si="121"/>
        <v>2</v>
      </c>
      <c r="J395">
        <f t="shared" ca="1" si="115"/>
        <v>1</v>
      </c>
      <c r="K395">
        <f t="shared" ca="1" si="122"/>
        <v>66879</v>
      </c>
      <c r="L395">
        <f t="shared" ca="1" si="123"/>
        <v>10</v>
      </c>
      <c r="M395" t="str">
        <f ca="1">VLOOKUP(L395,$AF$5:$AG$17,2)</f>
        <v>Newfounland</v>
      </c>
      <c r="N395">
        <f t="shared" ca="1" si="108"/>
        <v>133758</v>
      </c>
      <c r="O395">
        <f t="shared" ca="1" si="124"/>
        <v>60872.605621584444</v>
      </c>
      <c r="P395">
        <f t="shared" ca="1" si="109"/>
        <v>39714.804997840423</v>
      </c>
      <c r="Q395">
        <f t="shared" ca="1" si="125"/>
        <v>34390</v>
      </c>
      <c r="R395">
        <f t="shared" ca="1" si="110"/>
        <v>12148.553453999284</v>
      </c>
      <c r="S395">
        <f t="shared" ca="1" si="111"/>
        <v>31610.480866993479</v>
      </c>
      <c r="T395">
        <f t="shared" ca="1" si="112"/>
        <v>226241.08648857794</v>
      </c>
      <c r="U395">
        <f t="shared" ca="1" si="113"/>
        <v>107411.15907558372</v>
      </c>
      <c r="V395">
        <f t="shared" ca="1" si="114"/>
        <v>118829.92741299422</v>
      </c>
      <c r="X395" s="7">
        <f ca="1">IF(Table2[[#This Row],[Gender]]="men",1,0)</f>
        <v>0</v>
      </c>
      <c r="Y395" s="1">
        <f ca="1">IF(Table2[[#This Row],[Gender]]="women",1,0)</f>
        <v>1</v>
      </c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>
        <f ca="1">IF(Table2[[#This Row],[Field of work]]="teaching",1,0)</f>
        <v>0</v>
      </c>
      <c r="AK395" s="1">
        <f ca="1">IF(Table2[[#This Row],[Field of work]]="health",1,0)</f>
        <v>0</v>
      </c>
      <c r="AL395" s="1">
        <f ca="1">IF(Table2[[#This Row],[Field of work]]="construction",1,0)</f>
        <v>0</v>
      </c>
      <c r="AM395" s="1">
        <f ca="1">IF(Table2[[#This Row],[Field of work]]="general work",1,0)</f>
        <v>0</v>
      </c>
      <c r="AN395" s="1">
        <f ca="1">IF(Table2[[#This Row],[Field of work]]="agriculture",1,0)</f>
        <v>1</v>
      </c>
      <c r="AO395" s="1">
        <f ca="1">IF(Table2[[#This Row],[Field of work]]="IT",1,0)</f>
        <v>0</v>
      </c>
      <c r="AP395" s="1"/>
      <c r="AQ395" s="1"/>
      <c r="AR395" s="1"/>
      <c r="AS395" s="1"/>
      <c r="AT395" s="1"/>
      <c r="AU395" s="1"/>
      <c r="AV395" s="1"/>
      <c r="AW395" s="1">
        <f ca="1">Table2[[#This Row],[Cars value]]/Table2[[#This Row],[Cars]]</f>
        <v>39714.804997840423</v>
      </c>
      <c r="AX395" s="1"/>
      <c r="AY395" s="1">
        <f ca="1">IF(Table2[[#This Row],[Value of debts of a person]]&gt;$AZ$4,1,0)</f>
        <v>1</v>
      </c>
      <c r="AZ395" s="1"/>
      <c r="BA395" s="1"/>
      <c r="BB395" s="9">
        <f ca="1">O395/Table2[[#This Row],[Value of house]]</f>
        <v>0.45509506438182723</v>
      </c>
      <c r="BC395" s="1">
        <f ca="1">IF(BB395&lt;$BD$4,1,0)</f>
        <v>0</v>
      </c>
      <c r="BD395" s="1"/>
      <c r="BE395" s="10"/>
      <c r="BF395">
        <f ca="1">IF(Table2[[#This Row],[Area]]="yukon",Table2[[#This Row],[Income]],0)</f>
        <v>0</v>
      </c>
    </row>
    <row r="396" spans="2:58" x14ac:dyDescent="0.3">
      <c r="B396">
        <f t="shared" ca="1" si="116"/>
        <v>2</v>
      </c>
      <c r="C396" t="str">
        <f t="shared" ca="1" si="117"/>
        <v>women</v>
      </c>
      <c r="D396">
        <f t="shared" ca="1" si="118"/>
        <v>43</v>
      </c>
      <c r="E396">
        <f t="shared" ca="1" si="119"/>
        <v>5</v>
      </c>
      <c r="F396" t="str">
        <f ca="1">VLOOKUP(E396,$AB$5:$AC$10,2)</f>
        <v>general work</v>
      </c>
      <c r="G396">
        <f t="shared" ca="1" si="120"/>
        <v>6</v>
      </c>
      <c r="H396" t="str">
        <f ca="1">VLOOKUP(G396,$AD$5:$AE$9,2)</f>
        <v>other</v>
      </c>
      <c r="I396">
        <f t="shared" ca="1" si="121"/>
        <v>2</v>
      </c>
      <c r="J396">
        <f t="shared" ca="1" si="115"/>
        <v>1</v>
      </c>
      <c r="K396">
        <f t="shared" ca="1" si="122"/>
        <v>86520</v>
      </c>
      <c r="L396">
        <f t="shared" ca="1" si="123"/>
        <v>8</v>
      </c>
      <c r="M396" t="str">
        <f ca="1">VLOOKUP(L396,$AF$5:$AG$17,2)</f>
        <v>Ontario</v>
      </c>
      <c r="N396">
        <f t="shared" ref="N396:N459" ca="1" si="126">K396*RANDBETWEEN(1,6)</f>
        <v>346080</v>
      </c>
      <c r="O396">
        <f t="shared" ca="1" si="124"/>
        <v>156747.25742767329</v>
      </c>
      <c r="P396">
        <f t="shared" ref="P396:P459" ca="1" si="127">J396*RAND()*K396</f>
        <v>65278.917111313196</v>
      </c>
      <c r="Q396">
        <f t="shared" ca="1" si="125"/>
        <v>29287</v>
      </c>
      <c r="R396">
        <f t="shared" ref="R396:R459" ca="1" si="128">RAND()*K396</f>
        <v>68631.396989258734</v>
      </c>
      <c r="S396">
        <f t="shared" ref="S396:S459" ca="1" si="129">RAND()*K396*1.5</f>
        <v>111760.57036403059</v>
      </c>
      <c r="T396">
        <f t="shared" ref="T396:T459" ca="1" si="130">N396+O396+S396</f>
        <v>614587.82779170386</v>
      </c>
      <c r="U396">
        <f t="shared" ref="U396:U459" ca="1" si="131">O396+Q396+R396</f>
        <v>254665.65441693203</v>
      </c>
      <c r="V396">
        <f t="shared" ref="V396:V459" ca="1" si="132">T396-U396</f>
        <v>359922.17337477184</v>
      </c>
      <c r="X396" s="7">
        <f ca="1">IF(Table2[[#This Row],[Gender]]="men",1,0)</f>
        <v>0</v>
      </c>
      <c r="Y396" s="1">
        <f ca="1">IF(Table2[[#This Row],[Gender]]="women",1,0)</f>
        <v>1</v>
      </c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>
        <f ca="1">IF(Table2[[#This Row],[Field of work]]="teaching",1,0)</f>
        <v>0</v>
      </c>
      <c r="AK396" s="1">
        <f ca="1">IF(Table2[[#This Row],[Field of work]]="health",1,0)</f>
        <v>0</v>
      </c>
      <c r="AL396" s="1">
        <f ca="1">IF(Table2[[#This Row],[Field of work]]="construction",1,0)</f>
        <v>0</v>
      </c>
      <c r="AM396" s="1">
        <f ca="1">IF(Table2[[#This Row],[Field of work]]="general work",1,0)</f>
        <v>1</v>
      </c>
      <c r="AN396" s="1">
        <f ca="1">IF(Table2[[#This Row],[Field of work]]="agriculture",1,0)</f>
        <v>0</v>
      </c>
      <c r="AO396" s="1">
        <f ca="1">IF(Table2[[#This Row],[Field of work]]="IT",1,0)</f>
        <v>0</v>
      </c>
      <c r="AP396" s="1"/>
      <c r="AQ396" s="1"/>
      <c r="AR396" s="1"/>
      <c r="AS396" s="1"/>
      <c r="AT396" s="1"/>
      <c r="AU396" s="1"/>
      <c r="AV396" s="1"/>
      <c r="AW396" s="1">
        <f ca="1">Table2[[#This Row],[Cars value]]/Table2[[#This Row],[Cars]]</f>
        <v>65278.917111313196</v>
      </c>
      <c r="AX396" s="1"/>
      <c r="AY396" s="1">
        <f ca="1">IF(Table2[[#This Row],[Value of debts of a person]]&gt;$AZ$4,1,0)</f>
        <v>1</v>
      </c>
      <c r="AZ396" s="1"/>
      <c r="BA396" s="1"/>
      <c r="BB396" s="9">
        <f ca="1">O396/Table2[[#This Row],[Value of house]]</f>
        <v>0.45292203371380402</v>
      </c>
      <c r="BC396" s="1">
        <f ca="1">IF(BB396&lt;$BD$4,1,0)</f>
        <v>0</v>
      </c>
      <c r="BD396" s="1"/>
      <c r="BE396" s="10"/>
      <c r="BF396">
        <f ca="1">IF(Table2[[#This Row],[Area]]="yukon",Table2[[#This Row],[Income]],0)</f>
        <v>0</v>
      </c>
    </row>
    <row r="397" spans="2:58" x14ac:dyDescent="0.3">
      <c r="B397">
        <f t="shared" ca="1" si="116"/>
        <v>2</v>
      </c>
      <c r="C397" t="str">
        <f t="shared" ca="1" si="117"/>
        <v>women</v>
      </c>
      <c r="D397">
        <f t="shared" ca="1" si="118"/>
        <v>42</v>
      </c>
      <c r="E397">
        <f t="shared" ca="1" si="119"/>
        <v>2</v>
      </c>
      <c r="F397" t="str">
        <f ca="1">VLOOKUP(E397,$AB$5:$AC$10,2)</f>
        <v>construction</v>
      </c>
      <c r="G397">
        <f t="shared" ca="1" si="120"/>
        <v>3</v>
      </c>
      <c r="H397" t="str">
        <f ca="1">VLOOKUP(G397,$AD$5:$AE$9,2)</f>
        <v>university</v>
      </c>
      <c r="I397">
        <f t="shared" ca="1" si="121"/>
        <v>2</v>
      </c>
      <c r="J397">
        <f t="shared" ca="1" si="115"/>
        <v>2</v>
      </c>
      <c r="K397">
        <f t="shared" ca="1" si="122"/>
        <v>42515</v>
      </c>
      <c r="L397">
        <f t="shared" ca="1" si="123"/>
        <v>10</v>
      </c>
      <c r="M397" t="str">
        <f ca="1">VLOOKUP(L397,$AF$5:$AG$17,2)</f>
        <v>Newfounland</v>
      </c>
      <c r="N397">
        <f t="shared" ca="1" si="126"/>
        <v>255090</v>
      </c>
      <c r="O397">
        <f t="shared" ca="1" si="124"/>
        <v>39628.557599309715</v>
      </c>
      <c r="P397">
        <f t="shared" ca="1" si="127"/>
        <v>79713.109260231402</v>
      </c>
      <c r="Q397">
        <f t="shared" ca="1" si="125"/>
        <v>6372</v>
      </c>
      <c r="R397">
        <f t="shared" ca="1" si="128"/>
        <v>1480.2744644335371</v>
      </c>
      <c r="S397">
        <f t="shared" ca="1" si="129"/>
        <v>3914.3127582339011</v>
      </c>
      <c r="T397">
        <f t="shared" ca="1" si="130"/>
        <v>298632.87035754364</v>
      </c>
      <c r="U397">
        <f t="shared" ca="1" si="131"/>
        <v>47480.832063743255</v>
      </c>
      <c r="V397">
        <f t="shared" ca="1" si="132"/>
        <v>251152.03829380037</v>
      </c>
      <c r="X397" s="7">
        <f ca="1">IF(Table2[[#This Row],[Gender]]="men",1,0)</f>
        <v>0</v>
      </c>
      <c r="Y397" s="1">
        <f ca="1">IF(Table2[[#This Row],[Gender]]="women",1,0)</f>
        <v>1</v>
      </c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>
        <f ca="1">IF(Table2[[#This Row],[Field of work]]="teaching",1,0)</f>
        <v>0</v>
      </c>
      <c r="AK397" s="1">
        <f ca="1">IF(Table2[[#This Row],[Field of work]]="health",1,0)</f>
        <v>0</v>
      </c>
      <c r="AL397" s="1">
        <f ca="1">IF(Table2[[#This Row],[Field of work]]="construction",1,0)</f>
        <v>1</v>
      </c>
      <c r="AM397" s="1">
        <f ca="1">IF(Table2[[#This Row],[Field of work]]="general work",1,0)</f>
        <v>0</v>
      </c>
      <c r="AN397" s="1">
        <f ca="1">IF(Table2[[#This Row],[Field of work]]="agriculture",1,0)</f>
        <v>0</v>
      </c>
      <c r="AO397" s="1">
        <f ca="1">IF(Table2[[#This Row],[Field of work]]="IT",1,0)</f>
        <v>0</v>
      </c>
      <c r="AP397" s="1"/>
      <c r="AQ397" s="1"/>
      <c r="AR397" s="1"/>
      <c r="AS397" s="1"/>
      <c r="AT397" s="1"/>
      <c r="AU397" s="1"/>
      <c r="AV397" s="1"/>
      <c r="AW397" s="1">
        <f ca="1">Table2[[#This Row],[Cars value]]/Table2[[#This Row],[Cars]]</f>
        <v>39856.554630115701</v>
      </c>
      <c r="AX397" s="1"/>
      <c r="AY397" s="1">
        <f ca="1">IF(Table2[[#This Row],[Value of debts of a person]]&gt;$AZ$4,1,0)</f>
        <v>0</v>
      </c>
      <c r="AZ397" s="1"/>
      <c r="BA397" s="1"/>
      <c r="BB397" s="9">
        <f ca="1">O397/Table2[[#This Row],[Value of house]]</f>
        <v>0.15535127836963314</v>
      </c>
      <c r="BC397" s="1">
        <f ca="1">IF(BB397&lt;$BD$4,1,0)</f>
        <v>1</v>
      </c>
      <c r="BD397" s="1"/>
      <c r="BE397" s="10"/>
      <c r="BF397">
        <f ca="1">IF(Table2[[#This Row],[Area]]="yukon",Table2[[#This Row],[Income]],0)</f>
        <v>0</v>
      </c>
    </row>
    <row r="398" spans="2:58" x14ac:dyDescent="0.3">
      <c r="B398">
        <f t="shared" ca="1" si="116"/>
        <v>1</v>
      </c>
      <c r="C398" t="str">
        <f t="shared" ca="1" si="117"/>
        <v>men</v>
      </c>
      <c r="D398">
        <f t="shared" ca="1" si="118"/>
        <v>27</v>
      </c>
      <c r="E398">
        <f t="shared" ca="1" si="119"/>
        <v>6</v>
      </c>
      <c r="F398" t="str">
        <f ca="1">VLOOKUP(E398,$AB$5:$AC$10,2)</f>
        <v>agriculture</v>
      </c>
      <c r="G398">
        <f t="shared" ca="1" si="120"/>
        <v>1</v>
      </c>
      <c r="H398" t="str">
        <f ca="1">VLOOKUP(G398,$AD$5:$AE$9,2)</f>
        <v>High School</v>
      </c>
      <c r="I398">
        <f t="shared" ca="1" si="121"/>
        <v>1</v>
      </c>
      <c r="J398">
        <f t="shared" ca="1" si="115"/>
        <v>2</v>
      </c>
      <c r="K398">
        <f t="shared" ca="1" si="122"/>
        <v>68126</v>
      </c>
      <c r="L398">
        <f t="shared" ca="1" si="123"/>
        <v>8</v>
      </c>
      <c r="M398" t="str">
        <f ca="1">VLOOKUP(L398,$AF$5:$AG$17,2)</f>
        <v>Ontario</v>
      </c>
      <c r="N398">
        <f t="shared" ca="1" si="126"/>
        <v>408756</v>
      </c>
      <c r="O398">
        <f t="shared" ca="1" si="124"/>
        <v>314053.25345609902</v>
      </c>
      <c r="P398">
        <f t="shared" ca="1" si="127"/>
        <v>19392.226631901936</v>
      </c>
      <c r="Q398">
        <f t="shared" ca="1" si="125"/>
        <v>5073</v>
      </c>
      <c r="R398">
        <f t="shared" ca="1" si="128"/>
        <v>20881.084375486174</v>
      </c>
      <c r="S398">
        <f t="shared" ca="1" si="129"/>
        <v>13176.127046429265</v>
      </c>
      <c r="T398">
        <f t="shared" ca="1" si="130"/>
        <v>735985.38050252828</v>
      </c>
      <c r="U398">
        <f t="shared" ca="1" si="131"/>
        <v>340007.3378315852</v>
      </c>
      <c r="V398">
        <f t="shared" ca="1" si="132"/>
        <v>395978.04267094308</v>
      </c>
      <c r="X398" s="7">
        <f ca="1">IF(Table2[[#This Row],[Gender]]="men",1,0)</f>
        <v>1</v>
      </c>
      <c r="Y398" s="1">
        <f ca="1">IF(Table2[[#This Row],[Gender]]="women",1,0)</f>
        <v>0</v>
      </c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>
        <f ca="1">IF(Table2[[#This Row],[Field of work]]="teaching",1,0)</f>
        <v>0</v>
      </c>
      <c r="AK398" s="1">
        <f ca="1">IF(Table2[[#This Row],[Field of work]]="health",1,0)</f>
        <v>0</v>
      </c>
      <c r="AL398" s="1">
        <f ca="1">IF(Table2[[#This Row],[Field of work]]="construction",1,0)</f>
        <v>0</v>
      </c>
      <c r="AM398" s="1">
        <f ca="1">IF(Table2[[#This Row],[Field of work]]="general work",1,0)</f>
        <v>0</v>
      </c>
      <c r="AN398" s="1">
        <f ca="1">IF(Table2[[#This Row],[Field of work]]="agriculture",1,0)</f>
        <v>1</v>
      </c>
      <c r="AO398" s="1">
        <f ca="1">IF(Table2[[#This Row],[Field of work]]="IT",1,0)</f>
        <v>0</v>
      </c>
      <c r="AP398" s="1"/>
      <c r="AQ398" s="1"/>
      <c r="AR398" s="1"/>
      <c r="AS398" s="1"/>
      <c r="AT398" s="1"/>
      <c r="AU398" s="1"/>
      <c r="AV398" s="1"/>
      <c r="AW398" s="1">
        <f ca="1">Table2[[#This Row],[Cars value]]/Table2[[#This Row],[Cars]]</f>
        <v>9696.1133159509682</v>
      </c>
      <c r="AX398" s="1"/>
      <c r="AY398" s="1">
        <f ca="1">IF(Table2[[#This Row],[Value of debts of a person]]&gt;$AZ$4,1,0)</f>
        <v>1</v>
      </c>
      <c r="AZ398" s="1"/>
      <c r="BA398" s="1"/>
      <c r="BB398" s="9">
        <f ca="1">O398/Table2[[#This Row],[Value of house]]</f>
        <v>0.7683147243247781</v>
      </c>
      <c r="BC398" s="1">
        <f ca="1">IF(BB398&lt;$BD$4,1,0)</f>
        <v>0</v>
      </c>
      <c r="BD398" s="1"/>
      <c r="BE398" s="10"/>
      <c r="BF398">
        <f ca="1">IF(Table2[[#This Row],[Area]]="yukon",Table2[[#This Row],[Income]],0)</f>
        <v>0</v>
      </c>
    </row>
    <row r="399" spans="2:58" x14ac:dyDescent="0.3">
      <c r="B399">
        <f t="shared" ca="1" si="116"/>
        <v>2</v>
      </c>
      <c r="C399" t="str">
        <f t="shared" ca="1" si="117"/>
        <v>women</v>
      </c>
      <c r="D399">
        <f t="shared" ca="1" si="118"/>
        <v>35</v>
      </c>
      <c r="E399">
        <f t="shared" ca="1" si="119"/>
        <v>5</v>
      </c>
      <c r="F399" t="str">
        <f ca="1">VLOOKUP(E399,$AB$5:$AC$10,2)</f>
        <v>general work</v>
      </c>
      <c r="G399">
        <f t="shared" ca="1" si="120"/>
        <v>3</v>
      </c>
      <c r="H399" t="str">
        <f ca="1">VLOOKUP(G399,$AD$5:$AE$9,2)</f>
        <v>university</v>
      </c>
      <c r="I399">
        <f t="shared" ca="1" si="121"/>
        <v>1</v>
      </c>
      <c r="J399">
        <f t="shared" ca="1" si="115"/>
        <v>1</v>
      </c>
      <c r="K399">
        <f t="shared" ca="1" si="122"/>
        <v>41685</v>
      </c>
      <c r="L399">
        <f t="shared" ca="1" si="123"/>
        <v>7</v>
      </c>
      <c r="M399" t="str">
        <f ca="1">VLOOKUP(L399,$AF$5:$AG$17,2)</f>
        <v>Manitoba</v>
      </c>
      <c r="N399">
        <f t="shared" ca="1" si="126"/>
        <v>125055</v>
      </c>
      <c r="O399">
        <f t="shared" ca="1" si="124"/>
        <v>71592.911360603335</v>
      </c>
      <c r="P399">
        <f t="shared" ca="1" si="127"/>
        <v>37147.047550987183</v>
      </c>
      <c r="Q399">
        <f t="shared" ca="1" si="125"/>
        <v>28896</v>
      </c>
      <c r="R399">
        <f t="shared" ca="1" si="128"/>
        <v>30120.732913391679</v>
      </c>
      <c r="S399">
        <f t="shared" ca="1" si="129"/>
        <v>62316.456414392203</v>
      </c>
      <c r="T399">
        <f t="shared" ca="1" si="130"/>
        <v>258964.36777499557</v>
      </c>
      <c r="U399">
        <f t="shared" ca="1" si="131"/>
        <v>130609.64427399501</v>
      </c>
      <c r="V399">
        <f t="shared" ca="1" si="132"/>
        <v>128354.72350100055</v>
      </c>
      <c r="X399" s="7">
        <f ca="1">IF(Table2[[#This Row],[Gender]]="men",1,0)</f>
        <v>0</v>
      </c>
      <c r="Y399" s="1">
        <f ca="1">IF(Table2[[#This Row],[Gender]]="women",1,0)</f>
        <v>1</v>
      </c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>
        <f ca="1">IF(Table2[[#This Row],[Field of work]]="teaching",1,0)</f>
        <v>0</v>
      </c>
      <c r="AK399" s="1">
        <f ca="1">IF(Table2[[#This Row],[Field of work]]="health",1,0)</f>
        <v>0</v>
      </c>
      <c r="AL399" s="1">
        <f ca="1">IF(Table2[[#This Row],[Field of work]]="construction",1,0)</f>
        <v>0</v>
      </c>
      <c r="AM399" s="1">
        <f ca="1">IF(Table2[[#This Row],[Field of work]]="general work",1,0)</f>
        <v>1</v>
      </c>
      <c r="AN399" s="1">
        <f ca="1">IF(Table2[[#This Row],[Field of work]]="agriculture",1,0)</f>
        <v>0</v>
      </c>
      <c r="AO399" s="1">
        <f ca="1">IF(Table2[[#This Row],[Field of work]]="IT",1,0)</f>
        <v>0</v>
      </c>
      <c r="AP399" s="1"/>
      <c r="AQ399" s="1"/>
      <c r="AR399" s="1"/>
      <c r="AS399" s="1"/>
      <c r="AT399" s="1"/>
      <c r="AU399" s="1"/>
      <c r="AV399" s="1"/>
      <c r="AW399" s="1">
        <f ca="1">Table2[[#This Row],[Cars value]]/Table2[[#This Row],[Cars]]</f>
        <v>37147.047550987183</v>
      </c>
      <c r="AX399" s="1"/>
      <c r="AY399" s="1">
        <f ca="1">IF(Table2[[#This Row],[Value of debts of a person]]&gt;$AZ$4,1,0)</f>
        <v>1</v>
      </c>
      <c r="AZ399" s="1"/>
      <c r="BA399" s="1"/>
      <c r="BB399" s="9">
        <f ca="1">O399/Table2[[#This Row],[Value of house]]</f>
        <v>0.57249139467117138</v>
      </c>
      <c r="BC399" s="1">
        <f ca="1">IF(BB399&lt;$BD$4,1,0)</f>
        <v>0</v>
      </c>
      <c r="BD399" s="1"/>
      <c r="BE399" s="10"/>
      <c r="BF399">
        <f ca="1">IF(Table2[[#This Row],[Area]]="yukon",Table2[[#This Row],[Income]],0)</f>
        <v>0</v>
      </c>
    </row>
    <row r="400" spans="2:58" x14ac:dyDescent="0.3">
      <c r="B400">
        <f t="shared" ca="1" si="116"/>
        <v>2</v>
      </c>
      <c r="C400" t="str">
        <f t="shared" ca="1" si="117"/>
        <v>women</v>
      </c>
      <c r="D400">
        <f t="shared" ca="1" si="118"/>
        <v>31</v>
      </c>
      <c r="E400">
        <f t="shared" ca="1" si="119"/>
        <v>4</v>
      </c>
      <c r="F400" t="str">
        <f ca="1">VLOOKUP(E400,$AB$5:$AC$10,2)</f>
        <v>IT</v>
      </c>
      <c r="G400">
        <f t="shared" ca="1" si="120"/>
        <v>5</v>
      </c>
      <c r="H400" t="str">
        <f ca="1">VLOOKUP(G400,$AD$5:$AE$9,2)</f>
        <v>other</v>
      </c>
      <c r="I400">
        <f t="shared" ca="1" si="121"/>
        <v>3</v>
      </c>
      <c r="J400">
        <f t="shared" ca="1" si="115"/>
        <v>2</v>
      </c>
      <c r="K400">
        <f t="shared" ca="1" si="122"/>
        <v>69964</v>
      </c>
      <c r="L400">
        <f t="shared" ca="1" si="123"/>
        <v>7</v>
      </c>
      <c r="M400" t="str">
        <f ca="1">VLOOKUP(L400,$AF$5:$AG$17,2)</f>
        <v>Manitoba</v>
      </c>
      <c r="N400">
        <f t="shared" ca="1" si="126"/>
        <v>279856</v>
      </c>
      <c r="O400">
        <f t="shared" ca="1" si="124"/>
        <v>207863.46898336749</v>
      </c>
      <c r="P400">
        <f t="shared" ca="1" si="127"/>
        <v>139898.35961312256</v>
      </c>
      <c r="Q400">
        <f t="shared" ca="1" si="125"/>
        <v>92372</v>
      </c>
      <c r="R400">
        <f t="shared" ca="1" si="128"/>
        <v>3042.3638920642461</v>
      </c>
      <c r="S400">
        <f t="shared" ca="1" si="129"/>
        <v>59892.791558531011</v>
      </c>
      <c r="T400">
        <f t="shared" ca="1" si="130"/>
        <v>547612.26054189855</v>
      </c>
      <c r="U400">
        <f t="shared" ca="1" si="131"/>
        <v>303277.83287543175</v>
      </c>
      <c r="V400">
        <f t="shared" ca="1" si="132"/>
        <v>244334.4276664668</v>
      </c>
      <c r="X400" s="7">
        <f ca="1">IF(Table2[[#This Row],[Gender]]="men",1,0)</f>
        <v>0</v>
      </c>
      <c r="Y400" s="1">
        <f ca="1">IF(Table2[[#This Row],[Gender]]="women",1,0)</f>
        <v>1</v>
      </c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>
        <f ca="1">IF(Table2[[#This Row],[Field of work]]="teaching",1,0)</f>
        <v>0</v>
      </c>
      <c r="AK400" s="1">
        <f ca="1">IF(Table2[[#This Row],[Field of work]]="health",1,0)</f>
        <v>0</v>
      </c>
      <c r="AL400" s="1">
        <f ca="1">IF(Table2[[#This Row],[Field of work]]="construction",1,0)</f>
        <v>0</v>
      </c>
      <c r="AM400" s="1">
        <f ca="1">IF(Table2[[#This Row],[Field of work]]="general work",1,0)</f>
        <v>0</v>
      </c>
      <c r="AN400" s="1">
        <f ca="1">IF(Table2[[#This Row],[Field of work]]="agriculture",1,0)</f>
        <v>0</v>
      </c>
      <c r="AO400" s="1">
        <f ca="1">IF(Table2[[#This Row],[Field of work]]="IT",1,0)</f>
        <v>1</v>
      </c>
      <c r="AP400" s="1"/>
      <c r="AQ400" s="1"/>
      <c r="AR400" s="1"/>
      <c r="AS400" s="1"/>
      <c r="AT400" s="1"/>
      <c r="AU400" s="1"/>
      <c r="AV400" s="1"/>
      <c r="AW400" s="1">
        <f ca="1">Table2[[#This Row],[Cars value]]/Table2[[#This Row],[Cars]]</f>
        <v>69949.179806561282</v>
      </c>
      <c r="AX400" s="1"/>
      <c r="AY400" s="1">
        <f ca="1">IF(Table2[[#This Row],[Value of debts of a person]]&gt;$AZ$4,1,0)</f>
        <v>1</v>
      </c>
      <c r="AZ400" s="1"/>
      <c r="BA400" s="1"/>
      <c r="BB400" s="9">
        <f ca="1">O400/Table2[[#This Row],[Value of house]]</f>
        <v>0.74275151857872435</v>
      </c>
      <c r="BC400" s="1">
        <f ca="1">IF(BB400&lt;$BD$4,1,0)</f>
        <v>0</v>
      </c>
      <c r="BD400" s="1"/>
      <c r="BE400" s="10"/>
      <c r="BF400">
        <f ca="1">IF(Table2[[#This Row],[Area]]="yukon",Table2[[#This Row],[Income]],0)</f>
        <v>0</v>
      </c>
    </row>
    <row r="401" spans="2:58" x14ac:dyDescent="0.3">
      <c r="B401">
        <f t="shared" ca="1" si="116"/>
        <v>1</v>
      </c>
      <c r="C401" t="str">
        <f t="shared" ca="1" si="117"/>
        <v>men</v>
      </c>
      <c r="D401">
        <f t="shared" ca="1" si="118"/>
        <v>28</v>
      </c>
      <c r="E401">
        <f t="shared" ca="1" si="119"/>
        <v>5</v>
      </c>
      <c r="F401" t="str">
        <f ca="1">VLOOKUP(E401,$AB$5:$AC$10,2)</f>
        <v>general work</v>
      </c>
      <c r="G401">
        <f t="shared" ca="1" si="120"/>
        <v>3</v>
      </c>
      <c r="H401" t="str">
        <f ca="1">VLOOKUP(G401,$AD$5:$AE$9,2)</f>
        <v>university</v>
      </c>
      <c r="I401">
        <f t="shared" ca="1" si="121"/>
        <v>0</v>
      </c>
      <c r="J401">
        <f t="shared" ca="1" si="115"/>
        <v>1</v>
      </c>
      <c r="K401">
        <f t="shared" ca="1" si="122"/>
        <v>51272</v>
      </c>
      <c r="L401">
        <f t="shared" ca="1" si="123"/>
        <v>1</v>
      </c>
      <c r="M401" t="str">
        <f ca="1">VLOOKUP(L401,$AF$5:$AG$17,2)</f>
        <v>yukon</v>
      </c>
      <c r="N401">
        <f t="shared" ca="1" si="126"/>
        <v>307632</v>
      </c>
      <c r="O401">
        <f t="shared" ca="1" si="124"/>
        <v>1205.4922405646762</v>
      </c>
      <c r="P401">
        <f t="shared" ca="1" si="127"/>
        <v>13126.795478168717</v>
      </c>
      <c r="Q401">
        <f t="shared" ca="1" si="125"/>
        <v>8950</v>
      </c>
      <c r="R401">
        <f t="shared" ca="1" si="128"/>
        <v>31457.722449847348</v>
      </c>
      <c r="S401">
        <f t="shared" ca="1" si="129"/>
        <v>25281.651254418197</v>
      </c>
      <c r="T401">
        <f t="shared" ca="1" si="130"/>
        <v>334119.14349498285</v>
      </c>
      <c r="U401">
        <f t="shared" ca="1" si="131"/>
        <v>41613.214690412024</v>
      </c>
      <c r="V401">
        <f t="shared" ca="1" si="132"/>
        <v>292505.92880457081</v>
      </c>
      <c r="X401" s="7">
        <f ca="1">IF(Table2[[#This Row],[Gender]]="men",1,0)</f>
        <v>1</v>
      </c>
      <c r="Y401" s="1">
        <f ca="1">IF(Table2[[#This Row],[Gender]]="women",1,0)</f>
        <v>0</v>
      </c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>
        <f ca="1">IF(Table2[[#This Row],[Field of work]]="teaching",1,0)</f>
        <v>0</v>
      </c>
      <c r="AK401" s="1">
        <f ca="1">IF(Table2[[#This Row],[Field of work]]="health",1,0)</f>
        <v>0</v>
      </c>
      <c r="AL401" s="1">
        <f ca="1">IF(Table2[[#This Row],[Field of work]]="construction",1,0)</f>
        <v>0</v>
      </c>
      <c r="AM401" s="1">
        <f ca="1">IF(Table2[[#This Row],[Field of work]]="general work",1,0)</f>
        <v>1</v>
      </c>
      <c r="AN401" s="1">
        <f ca="1">IF(Table2[[#This Row],[Field of work]]="agriculture",1,0)</f>
        <v>0</v>
      </c>
      <c r="AO401" s="1">
        <f ca="1">IF(Table2[[#This Row],[Field of work]]="IT",1,0)</f>
        <v>0</v>
      </c>
      <c r="AP401" s="1"/>
      <c r="AQ401" s="1"/>
      <c r="AR401" s="1"/>
      <c r="AS401" s="1"/>
      <c r="AT401" s="1"/>
      <c r="AU401" s="1"/>
      <c r="AV401" s="1"/>
      <c r="AW401" s="1">
        <f ca="1">Table2[[#This Row],[Cars value]]/Table2[[#This Row],[Cars]]</f>
        <v>13126.795478168717</v>
      </c>
      <c r="AX401" s="1"/>
      <c r="AY401" s="1">
        <f ca="1">IF(Table2[[#This Row],[Value of debts of a person]]&gt;$AZ$4,1,0)</f>
        <v>0</v>
      </c>
      <c r="AZ401" s="1"/>
      <c r="BA401" s="1"/>
      <c r="BB401" s="9">
        <f ca="1">O401/Table2[[#This Row],[Value of house]]</f>
        <v>3.9186178309300601E-3</v>
      </c>
      <c r="BC401" s="1">
        <f ca="1">IF(BB401&lt;$BD$4,1,0)</f>
        <v>1</v>
      </c>
      <c r="BD401" s="1"/>
      <c r="BE401" s="10"/>
      <c r="BF401">
        <f ca="1">IF(Table2[[#This Row],[Area]]="yukon",Table2[[#This Row],[Income]],0)</f>
        <v>51272</v>
      </c>
    </row>
    <row r="402" spans="2:58" x14ac:dyDescent="0.3">
      <c r="B402">
        <f t="shared" ca="1" si="116"/>
        <v>1</v>
      </c>
      <c r="C402" t="str">
        <f t="shared" ca="1" si="117"/>
        <v>men</v>
      </c>
      <c r="D402">
        <f t="shared" ca="1" si="118"/>
        <v>35</v>
      </c>
      <c r="E402">
        <f t="shared" ca="1" si="119"/>
        <v>6</v>
      </c>
      <c r="F402" t="str">
        <f ca="1">VLOOKUP(E402,$AB$5:$AC$10,2)</f>
        <v>agriculture</v>
      </c>
      <c r="G402">
        <f t="shared" ca="1" si="120"/>
        <v>4</v>
      </c>
      <c r="H402" t="str">
        <f ca="1">VLOOKUP(G402,$AD$5:$AE$9,2)</f>
        <v>technical</v>
      </c>
      <c r="I402">
        <f t="shared" ca="1" si="121"/>
        <v>2</v>
      </c>
      <c r="J402">
        <f t="shared" ca="1" si="115"/>
        <v>2</v>
      </c>
      <c r="K402">
        <f t="shared" ca="1" si="122"/>
        <v>42205</v>
      </c>
      <c r="L402">
        <f t="shared" ca="1" si="123"/>
        <v>6</v>
      </c>
      <c r="M402" t="str">
        <f ca="1">VLOOKUP(L402,$AF$5:$AG$17,2)</f>
        <v>Saskanchewan</v>
      </c>
      <c r="N402">
        <f t="shared" ca="1" si="126"/>
        <v>84410</v>
      </c>
      <c r="O402">
        <f t="shared" ca="1" si="124"/>
        <v>83067.659536537598</v>
      </c>
      <c r="P402">
        <f t="shared" ca="1" si="127"/>
        <v>49831.439838799386</v>
      </c>
      <c r="Q402">
        <f t="shared" ca="1" si="125"/>
        <v>5137</v>
      </c>
      <c r="R402">
        <f t="shared" ca="1" si="128"/>
        <v>37380.518321662428</v>
      </c>
      <c r="S402">
        <f t="shared" ca="1" si="129"/>
        <v>17031.235806530225</v>
      </c>
      <c r="T402">
        <f t="shared" ca="1" si="130"/>
        <v>184508.89534306782</v>
      </c>
      <c r="U402">
        <f t="shared" ca="1" si="131"/>
        <v>125585.17785820003</v>
      </c>
      <c r="V402">
        <f t="shared" ca="1" si="132"/>
        <v>58923.717484867797</v>
      </c>
      <c r="X402" s="7">
        <f ca="1">IF(Table2[[#This Row],[Gender]]="men",1,0)</f>
        <v>1</v>
      </c>
      <c r="Y402" s="1">
        <f ca="1">IF(Table2[[#This Row],[Gender]]="women",1,0)</f>
        <v>0</v>
      </c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>
        <f ca="1">IF(Table2[[#This Row],[Field of work]]="teaching",1,0)</f>
        <v>0</v>
      </c>
      <c r="AK402" s="1">
        <f ca="1">IF(Table2[[#This Row],[Field of work]]="health",1,0)</f>
        <v>0</v>
      </c>
      <c r="AL402" s="1">
        <f ca="1">IF(Table2[[#This Row],[Field of work]]="construction",1,0)</f>
        <v>0</v>
      </c>
      <c r="AM402" s="1">
        <f ca="1">IF(Table2[[#This Row],[Field of work]]="general work",1,0)</f>
        <v>0</v>
      </c>
      <c r="AN402" s="1">
        <f ca="1">IF(Table2[[#This Row],[Field of work]]="agriculture",1,0)</f>
        <v>1</v>
      </c>
      <c r="AO402" s="1">
        <f ca="1">IF(Table2[[#This Row],[Field of work]]="IT",1,0)</f>
        <v>0</v>
      </c>
      <c r="AP402" s="1"/>
      <c r="AQ402" s="1"/>
      <c r="AR402" s="1"/>
      <c r="AS402" s="1"/>
      <c r="AT402" s="1"/>
      <c r="AU402" s="1"/>
      <c r="AV402" s="1"/>
      <c r="AW402" s="1">
        <f ca="1">Table2[[#This Row],[Cars value]]/Table2[[#This Row],[Cars]]</f>
        <v>24915.719919399693</v>
      </c>
      <c r="AX402" s="1"/>
      <c r="AY402" s="1">
        <f ca="1">IF(Table2[[#This Row],[Value of debts of a person]]&gt;$AZ$4,1,0)</f>
        <v>1</v>
      </c>
      <c r="AZ402" s="1"/>
      <c r="BA402" s="1"/>
      <c r="BB402" s="9">
        <f ca="1">O402/Table2[[#This Row],[Value of house]]</f>
        <v>0.98409737633618766</v>
      </c>
      <c r="BC402" s="1">
        <f ca="1">IF(BB402&lt;$BD$4,1,0)</f>
        <v>0</v>
      </c>
      <c r="BD402" s="1"/>
      <c r="BE402" s="10"/>
      <c r="BF402">
        <f ca="1">IF(Table2[[#This Row],[Area]]="yukon",Table2[[#This Row],[Income]],0)</f>
        <v>0</v>
      </c>
    </row>
    <row r="403" spans="2:58" x14ac:dyDescent="0.3">
      <c r="B403">
        <f t="shared" ca="1" si="116"/>
        <v>1</v>
      </c>
      <c r="C403" t="str">
        <f t="shared" ca="1" si="117"/>
        <v>men</v>
      </c>
      <c r="D403">
        <f t="shared" ca="1" si="118"/>
        <v>31</v>
      </c>
      <c r="E403">
        <f t="shared" ca="1" si="119"/>
        <v>1</v>
      </c>
      <c r="F403" t="str">
        <f ca="1">VLOOKUP(E403,$AB$5:$AC$10,2)</f>
        <v>health</v>
      </c>
      <c r="G403">
        <f t="shared" ca="1" si="120"/>
        <v>6</v>
      </c>
      <c r="H403" t="str">
        <f ca="1">VLOOKUP(G403,$AD$5:$AE$9,2)</f>
        <v>other</v>
      </c>
      <c r="I403">
        <f t="shared" ca="1" si="121"/>
        <v>4</v>
      </c>
      <c r="J403">
        <f t="shared" ca="1" si="115"/>
        <v>1</v>
      </c>
      <c r="K403">
        <f t="shared" ca="1" si="122"/>
        <v>47588</v>
      </c>
      <c r="L403">
        <f t="shared" ca="1" si="123"/>
        <v>5</v>
      </c>
      <c r="M403" t="str">
        <f ca="1">VLOOKUP(L403,$AF$5:$AG$17,2)</f>
        <v>Nunavut</v>
      </c>
      <c r="N403">
        <f t="shared" ca="1" si="126"/>
        <v>142764</v>
      </c>
      <c r="O403">
        <f t="shared" ca="1" si="124"/>
        <v>2958.4684584567908</v>
      </c>
      <c r="P403">
        <f t="shared" ca="1" si="127"/>
        <v>5885.2195671972759</v>
      </c>
      <c r="Q403">
        <f t="shared" ca="1" si="125"/>
        <v>2998</v>
      </c>
      <c r="R403">
        <f t="shared" ca="1" si="128"/>
        <v>5263.9504205024868</v>
      </c>
      <c r="S403">
        <f t="shared" ca="1" si="129"/>
        <v>25816.997831437817</v>
      </c>
      <c r="T403">
        <f t="shared" ca="1" si="130"/>
        <v>171539.46628989463</v>
      </c>
      <c r="U403">
        <f t="shared" ca="1" si="131"/>
        <v>11220.418878959277</v>
      </c>
      <c r="V403">
        <f t="shared" ca="1" si="132"/>
        <v>160319.04741093534</v>
      </c>
      <c r="X403" s="7">
        <f ca="1">IF(Table2[[#This Row],[Gender]]="men",1,0)</f>
        <v>1</v>
      </c>
      <c r="Y403" s="1">
        <f ca="1">IF(Table2[[#This Row],[Gender]]="women",1,0)</f>
        <v>0</v>
      </c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>
        <f ca="1">IF(Table2[[#This Row],[Field of work]]="teaching",1,0)</f>
        <v>0</v>
      </c>
      <c r="AK403" s="1">
        <f ca="1">IF(Table2[[#This Row],[Field of work]]="health",1,0)</f>
        <v>1</v>
      </c>
      <c r="AL403" s="1">
        <f ca="1">IF(Table2[[#This Row],[Field of work]]="construction",1,0)</f>
        <v>0</v>
      </c>
      <c r="AM403" s="1">
        <f ca="1">IF(Table2[[#This Row],[Field of work]]="general work",1,0)</f>
        <v>0</v>
      </c>
      <c r="AN403" s="1">
        <f ca="1">IF(Table2[[#This Row],[Field of work]]="agriculture",1,0)</f>
        <v>0</v>
      </c>
      <c r="AO403" s="1">
        <f ca="1">IF(Table2[[#This Row],[Field of work]]="IT",1,0)</f>
        <v>0</v>
      </c>
      <c r="AP403" s="1"/>
      <c r="AQ403" s="1"/>
      <c r="AR403" s="1"/>
      <c r="AS403" s="1"/>
      <c r="AT403" s="1"/>
      <c r="AU403" s="1"/>
      <c r="AV403" s="1"/>
      <c r="AW403" s="1">
        <f ca="1">Table2[[#This Row],[Cars value]]/Table2[[#This Row],[Cars]]</f>
        <v>5885.2195671972759</v>
      </c>
      <c r="AX403" s="1"/>
      <c r="AY403" s="1">
        <f ca="1">IF(Table2[[#This Row],[Value of debts of a person]]&gt;$AZ$4,1,0)</f>
        <v>0</v>
      </c>
      <c r="AZ403" s="1"/>
      <c r="BA403" s="1"/>
      <c r="BB403" s="9">
        <f ca="1">O403/Table2[[#This Row],[Value of house]]</f>
        <v>2.0722790468583052E-2</v>
      </c>
      <c r="BC403" s="1">
        <f ca="1">IF(BB403&lt;$BD$4,1,0)</f>
        <v>1</v>
      </c>
      <c r="BD403" s="1"/>
      <c r="BE403" s="10"/>
      <c r="BF403">
        <f ca="1">IF(Table2[[#This Row],[Area]]="yukon",Table2[[#This Row],[Income]],0)</f>
        <v>0</v>
      </c>
    </row>
    <row r="404" spans="2:58" x14ac:dyDescent="0.3">
      <c r="B404">
        <f t="shared" ca="1" si="116"/>
        <v>1</v>
      </c>
      <c r="C404" t="str">
        <f t="shared" ca="1" si="117"/>
        <v>men</v>
      </c>
      <c r="D404">
        <f t="shared" ca="1" si="118"/>
        <v>41</v>
      </c>
      <c r="E404">
        <f t="shared" ca="1" si="119"/>
        <v>5</v>
      </c>
      <c r="F404" t="str">
        <f ca="1">VLOOKUP(E404,$AB$5:$AC$10,2)</f>
        <v>general work</v>
      </c>
      <c r="G404">
        <f t="shared" ca="1" si="120"/>
        <v>1</v>
      </c>
      <c r="H404" t="str">
        <f ca="1">VLOOKUP(G404,$AD$5:$AE$9,2)</f>
        <v>High School</v>
      </c>
      <c r="I404">
        <f t="shared" ca="1" si="121"/>
        <v>4</v>
      </c>
      <c r="J404">
        <f t="shared" ca="1" si="115"/>
        <v>1</v>
      </c>
      <c r="K404">
        <f t="shared" ca="1" si="122"/>
        <v>54431</v>
      </c>
      <c r="L404">
        <f t="shared" ca="1" si="123"/>
        <v>12</v>
      </c>
      <c r="M404" t="str">
        <f ca="1">VLOOKUP(L404,$AF$5:$AG$17,2)</f>
        <v>Nova scotia</v>
      </c>
      <c r="N404">
        <f t="shared" ca="1" si="126"/>
        <v>108862</v>
      </c>
      <c r="O404">
        <f t="shared" ca="1" si="124"/>
        <v>11445.636343240103</v>
      </c>
      <c r="P404">
        <f t="shared" ca="1" si="127"/>
        <v>37903.417104603024</v>
      </c>
      <c r="Q404">
        <f t="shared" ca="1" si="125"/>
        <v>34482</v>
      </c>
      <c r="R404">
        <f t="shared" ca="1" si="128"/>
        <v>44552.086565974198</v>
      </c>
      <c r="S404">
        <f t="shared" ca="1" si="129"/>
        <v>20742.481055428059</v>
      </c>
      <c r="T404">
        <f t="shared" ca="1" si="130"/>
        <v>141050.11739866817</v>
      </c>
      <c r="U404">
        <f t="shared" ca="1" si="131"/>
        <v>90479.722909214295</v>
      </c>
      <c r="V404">
        <f t="shared" ca="1" si="132"/>
        <v>50570.394489453873</v>
      </c>
      <c r="X404" s="7">
        <f ca="1">IF(Table2[[#This Row],[Gender]]="men",1,0)</f>
        <v>1</v>
      </c>
      <c r="Y404" s="1">
        <f ca="1">IF(Table2[[#This Row],[Gender]]="women",1,0)</f>
        <v>0</v>
      </c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f ca="1">IF(Table2[[#This Row],[Field of work]]="teaching",1,0)</f>
        <v>0</v>
      </c>
      <c r="AK404" s="1">
        <f ca="1">IF(Table2[[#This Row],[Field of work]]="health",1,0)</f>
        <v>0</v>
      </c>
      <c r="AL404" s="1">
        <f ca="1">IF(Table2[[#This Row],[Field of work]]="construction",1,0)</f>
        <v>0</v>
      </c>
      <c r="AM404" s="1">
        <f ca="1">IF(Table2[[#This Row],[Field of work]]="general work",1,0)</f>
        <v>1</v>
      </c>
      <c r="AN404" s="1">
        <f ca="1">IF(Table2[[#This Row],[Field of work]]="agriculture",1,0)</f>
        <v>0</v>
      </c>
      <c r="AO404" s="1">
        <f ca="1">IF(Table2[[#This Row],[Field of work]]="IT",1,0)</f>
        <v>0</v>
      </c>
      <c r="AP404" s="1"/>
      <c r="AQ404" s="1"/>
      <c r="AR404" s="1"/>
      <c r="AS404" s="1"/>
      <c r="AT404" s="1"/>
      <c r="AU404" s="1"/>
      <c r="AV404" s="1"/>
      <c r="AW404" s="1">
        <f ca="1">Table2[[#This Row],[Cars value]]/Table2[[#This Row],[Cars]]</f>
        <v>37903.417104603024</v>
      </c>
      <c r="AX404" s="1"/>
      <c r="AY404" s="1">
        <f ca="1">IF(Table2[[#This Row],[Value of debts of a person]]&gt;$AZ$4,1,0)</f>
        <v>0</v>
      </c>
      <c r="AZ404" s="1"/>
      <c r="BA404" s="1"/>
      <c r="BB404" s="9">
        <f ca="1">O404/Table2[[#This Row],[Value of house]]</f>
        <v>0.10513894970917403</v>
      </c>
      <c r="BC404" s="1">
        <f ca="1">IF(BB404&lt;$BD$4,1,0)</f>
        <v>1</v>
      </c>
      <c r="BD404" s="1"/>
      <c r="BE404" s="10"/>
      <c r="BF404">
        <f ca="1">IF(Table2[[#This Row],[Area]]="yukon",Table2[[#This Row],[Income]],0)</f>
        <v>0</v>
      </c>
    </row>
    <row r="405" spans="2:58" x14ac:dyDescent="0.3">
      <c r="B405">
        <f t="shared" ca="1" si="116"/>
        <v>2</v>
      </c>
      <c r="C405" t="str">
        <f t="shared" ca="1" si="117"/>
        <v>women</v>
      </c>
      <c r="D405">
        <f t="shared" ca="1" si="118"/>
        <v>42</v>
      </c>
      <c r="E405">
        <f t="shared" ca="1" si="119"/>
        <v>3</v>
      </c>
      <c r="F405" t="str">
        <f ca="1">VLOOKUP(E405,$AB$5:$AC$10,2)</f>
        <v>teaching</v>
      </c>
      <c r="G405">
        <f t="shared" ca="1" si="120"/>
        <v>5</v>
      </c>
      <c r="H405" t="str">
        <f ca="1">VLOOKUP(G405,$AD$5:$AE$9,2)</f>
        <v>other</v>
      </c>
      <c r="I405">
        <f t="shared" ca="1" si="121"/>
        <v>0</v>
      </c>
      <c r="J405">
        <f t="shared" ca="1" si="115"/>
        <v>1</v>
      </c>
      <c r="K405">
        <f t="shared" ca="1" si="122"/>
        <v>66757</v>
      </c>
      <c r="L405">
        <f t="shared" ca="1" si="123"/>
        <v>9</v>
      </c>
      <c r="M405" t="str">
        <f ca="1">VLOOKUP(L405,$AF$5:$AG$17,2)</f>
        <v>Quabac</v>
      </c>
      <c r="N405">
        <f t="shared" ca="1" si="126"/>
        <v>200271</v>
      </c>
      <c r="O405">
        <f t="shared" ca="1" si="124"/>
        <v>127841.44840123711</v>
      </c>
      <c r="P405">
        <f t="shared" ca="1" si="127"/>
        <v>5861.8621622607106</v>
      </c>
      <c r="Q405">
        <f t="shared" ca="1" si="125"/>
        <v>2210</v>
      </c>
      <c r="R405">
        <f t="shared" ca="1" si="128"/>
        <v>25952.299387538726</v>
      </c>
      <c r="S405">
        <f t="shared" ca="1" si="129"/>
        <v>53416.546787074738</v>
      </c>
      <c r="T405">
        <f t="shared" ca="1" si="130"/>
        <v>381528.99518831191</v>
      </c>
      <c r="U405">
        <f t="shared" ca="1" si="131"/>
        <v>156003.74778877583</v>
      </c>
      <c r="V405">
        <f t="shared" ca="1" si="132"/>
        <v>225525.24739953608</v>
      </c>
      <c r="X405" s="7">
        <f ca="1">IF(Table2[[#This Row],[Gender]]="men",1,0)</f>
        <v>0</v>
      </c>
      <c r="Y405" s="1">
        <f ca="1">IF(Table2[[#This Row],[Gender]]="women",1,0)</f>
        <v>1</v>
      </c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>
        <f ca="1">IF(Table2[[#This Row],[Field of work]]="teaching",1,0)</f>
        <v>1</v>
      </c>
      <c r="AK405" s="1">
        <f ca="1">IF(Table2[[#This Row],[Field of work]]="health",1,0)</f>
        <v>0</v>
      </c>
      <c r="AL405" s="1">
        <f ca="1">IF(Table2[[#This Row],[Field of work]]="construction",1,0)</f>
        <v>0</v>
      </c>
      <c r="AM405" s="1">
        <f ca="1">IF(Table2[[#This Row],[Field of work]]="general work",1,0)</f>
        <v>0</v>
      </c>
      <c r="AN405" s="1">
        <f ca="1">IF(Table2[[#This Row],[Field of work]]="agriculture",1,0)</f>
        <v>0</v>
      </c>
      <c r="AO405" s="1">
        <f ca="1">IF(Table2[[#This Row],[Field of work]]="IT",1,0)</f>
        <v>0</v>
      </c>
      <c r="AP405" s="1"/>
      <c r="AQ405" s="1"/>
      <c r="AR405" s="1"/>
      <c r="AS405" s="1"/>
      <c r="AT405" s="1"/>
      <c r="AU405" s="1"/>
      <c r="AV405" s="1"/>
      <c r="AW405" s="1">
        <f ca="1">Table2[[#This Row],[Cars value]]/Table2[[#This Row],[Cars]]</f>
        <v>5861.8621622607106</v>
      </c>
      <c r="AX405" s="1"/>
      <c r="AY405" s="1">
        <f ca="1">IF(Table2[[#This Row],[Value of debts of a person]]&gt;$AZ$4,1,0)</f>
        <v>1</v>
      </c>
      <c r="AZ405" s="1"/>
      <c r="BA405" s="1"/>
      <c r="BB405" s="9">
        <f ca="1">O405/Table2[[#This Row],[Value of house]]</f>
        <v>0.63834228820566685</v>
      </c>
      <c r="BC405" s="1">
        <f ca="1">IF(BB405&lt;$BD$4,1,0)</f>
        <v>0</v>
      </c>
      <c r="BD405" s="1"/>
      <c r="BE405" s="10"/>
      <c r="BF405">
        <f ca="1">IF(Table2[[#This Row],[Area]]="yukon",Table2[[#This Row],[Income]],0)</f>
        <v>0</v>
      </c>
    </row>
    <row r="406" spans="2:58" x14ac:dyDescent="0.3">
      <c r="B406">
        <f t="shared" ca="1" si="116"/>
        <v>2</v>
      </c>
      <c r="C406" t="str">
        <f t="shared" ca="1" si="117"/>
        <v>women</v>
      </c>
      <c r="D406">
        <f t="shared" ca="1" si="118"/>
        <v>28</v>
      </c>
      <c r="E406">
        <f t="shared" ca="1" si="119"/>
        <v>2</v>
      </c>
      <c r="F406" t="str">
        <f ca="1">VLOOKUP(E406,$AB$5:$AC$10,2)</f>
        <v>construction</v>
      </c>
      <c r="G406">
        <f t="shared" ca="1" si="120"/>
        <v>6</v>
      </c>
      <c r="H406" t="str">
        <f ca="1">VLOOKUP(G406,$AD$5:$AE$9,2)</f>
        <v>other</v>
      </c>
      <c r="I406">
        <f t="shared" ca="1" si="121"/>
        <v>0</v>
      </c>
      <c r="J406">
        <f t="shared" ca="1" si="115"/>
        <v>1</v>
      </c>
      <c r="K406">
        <f t="shared" ca="1" si="122"/>
        <v>88768</v>
      </c>
      <c r="L406">
        <f t="shared" ca="1" si="123"/>
        <v>9</v>
      </c>
      <c r="M406" t="str">
        <f ca="1">VLOOKUP(L406,$AF$5:$AG$17,2)</f>
        <v>Quabac</v>
      </c>
      <c r="N406">
        <f t="shared" ca="1" si="126"/>
        <v>266304</v>
      </c>
      <c r="O406">
        <f t="shared" ca="1" si="124"/>
        <v>73877.498123923709</v>
      </c>
      <c r="P406">
        <f t="shared" ca="1" si="127"/>
        <v>10611.306765343239</v>
      </c>
      <c r="Q406">
        <f t="shared" ca="1" si="125"/>
        <v>8302</v>
      </c>
      <c r="R406">
        <f t="shared" ca="1" si="128"/>
        <v>11037.21692563282</v>
      </c>
      <c r="S406">
        <f t="shared" ca="1" si="129"/>
        <v>79917.275943866814</v>
      </c>
      <c r="T406">
        <f t="shared" ca="1" si="130"/>
        <v>420098.77406779054</v>
      </c>
      <c r="U406">
        <f t="shared" ca="1" si="131"/>
        <v>93216.715049556529</v>
      </c>
      <c r="V406">
        <f t="shared" ca="1" si="132"/>
        <v>326882.05901823402</v>
      </c>
      <c r="X406" s="7">
        <f ca="1">IF(Table2[[#This Row],[Gender]]="men",1,0)</f>
        <v>0</v>
      </c>
      <c r="Y406" s="1">
        <f ca="1">IF(Table2[[#This Row],[Gender]]="women",1,0)</f>
        <v>1</v>
      </c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>
        <f ca="1">IF(Table2[[#This Row],[Field of work]]="teaching",1,0)</f>
        <v>0</v>
      </c>
      <c r="AK406" s="1">
        <f ca="1">IF(Table2[[#This Row],[Field of work]]="health",1,0)</f>
        <v>0</v>
      </c>
      <c r="AL406" s="1">
        <f ca="1">IF(Table2[[#This Row],[Field of work]]="construction",1,0)</f>
        <v>1</v>
      </c>
      <c r="AM406" s="1">
        <f ca="1">IF(Table2[[#This Row],[Field of work]]="general work",1,0)</f>
        <v>0</v>
      </c>
      <c r="AN406" s="1">
        <f ca="1">IF(Table2[[#This Row],[Field of work]]="agriculture",1,0)</f>
        <v>0</v>
      </c>
      <c r="AO406" s="1">
        <f ca="1">IF(Table2[[#This Row],[Field of work]]="IT",1,0)</f>
        <v>0</v>
      </c>
      <c r="AP406" s="1"/>
      <c r="AQ406" s="1"/>
      <c r="AR406" s="1"/>
      <c r="AS406" s="1"/>
      <c r="AT406" s="1"/>
      <c r="AU406" s="1"/>
      <c r="AV406" s="1"/>
      <c r="AW406" s="1">
        <f ca="1">Table2[[#This Row],[Cars value]]/Table2[[#This Row],[Cars]]</f>
        <v>10611.306765343239</v>
      </c>
      <c r="AX406" s="1"/>
      <c r="AY406" s="1">
        <f ca="1">IF(Table2[[#This Row],[Value of debts of a person]]&gt;$AZ$4,1,0)</f>
        <v>0</v>
      </c>
      <c r="AZ406" s="1"/>
      <c r="BA406" s="1"/>
      <c r="BB406" s="9">
        <f ca="1">O406/Table2[[#This Row],[Value of house]]</f>
        <v>0.27741790631730545</v>
      </c>
      <c r="BC406" s="1">
        <f ca="1">IF(BB406&lt;$BD$4,1,0)</f>
        <v>1</v>
      </c>
      <c r="BD406" s="1"/>
      <c r="BE406" s="10"/>
      <c r="BF406">
        <f ca="1">IF(Table2[[#This Row],[Area]]="yukon",Table2[[#This Row],[Income]],0)</f>
        <v>0</v>
      </c>
    </row>
    <row r="407" spans="2:58" x14ac:dyDescent="0.3">
      <c r="B407">
        <f t="shared" ca="1" si="116"/>
        <v>1</v>
      </c>
      <c r="C407" t="str">
        <f t="shared" ca="1" si="117"/>
        <v>men</v>
      </c>
      <c r="D407">
        <f t="shared" ca="1" si="118"/>
        <v>26</v>
      </c>
      <c r="E407">
        <f t="shared" ca="1" si="119"/>
        <v>6</v>
      </c>
      <c r="F407" t="str">
        <f ca="1">VLOOKUP(E407,$AB$5:$AC$10,2)</f>
        <v>agriculture</v>
      </c>
      <c r="G407">
        <f t="shared" ca="1" si="120"/>
        <v>4</v>
      </c>
      <c r="H407" t="str">
        <f ca="1">VLOOKUP(G407,$AD$5:$AE$9,2)</f>
        <v>technical</v>
      </c>
      <c r="I407">
        <f t="shared" ca="1" si="121"/>
        <v>1</v>
      </c>
      <c r="J407">
        <f t="shared" ca="1" si="115"/>
        <v>2</v>
      </c>
      <c r="K407">
        <f t="shared" ca="1" si="122"/>
        <v>48496</v>
      </c>
      <c r="L407">
        <f t="shared" ca="1" si="123"/>
        <v>11</v>
      </c>
      <c r="M407" t="str">
        <f ca="1">VLOOKUP(L407,$AF$5:$AG$17,2)</f>
        <v>New truncwick</v>
      </c>
      <c r="N407">
        <f t="shared" ca="1" si="126"/>
        <v>193984</v>
      </c>
      <c r="O407">
        <f t="shared" ca="1" si="124"/>
        <v>78049.883497796385</v>
      </c>
      <c r="P407">
        <f t="shared" ca="1" si="127"/>
        <v>75535.930412458605</v>
      </c>
      <c r="Q407">
        <f t="shared" ca="1" si="125"/>
        <v>70459</v>
      </c>
      <c r="R407">
        <f t="shared" ca="1" si="128"/>
        <v>26042.070104994462</v>
      </c>
      <c r="S407">
        <f t="shared" ca="1" si="129"/>
        <v>72211.579922277568</v>
      </c>
      <c r="T407">
        <f t="shared" ca="1" si="130"/>
        <v>344245.46342007397</v>
      </c>
      <c r="U407">
        <f t="shared" ca="1" si="131"/>
        <v>174550.95360279083</v>
      </c>
      <c r="V407">
        <f t="shared" ca="1" si="132"/>
        <v>169694.50981728313</v>
      </c>
      <c r="X407" s="7">
        <f ca="1">IF(Table2[[#This Row],[Gender]]="men",1,0)</f>
        <v>1</v>
      </c>
      <c r="Y407" s="1">
        <f ca="1">IF(Table2[[#This Row],[Gender]]="women",1,0)</f>
        <v>0</v>
      </c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>
        <f ca="1">IF(Table2[[#This Row],[Field of work]]="teaching",1,0)</f>
        <v>0</v>
      </c>
      <c r="AK407" s="1">
        <f ca="1">IF(Table2[[#This Row],[Field of work]]="health",1,0)</f>
        <v>0</v>
      </c>
      <c r="AL407" s="1">
        <f ca="1">IF(Table2[[#This Row],[Field of work]]="construction",1,0)</f>
        <v>0</v>
      </c>
      <c r="AM407" s="1">
        <f ca="1">IF(Table2[[#This Row],[Field of work]]="general work",1,0)</f>
        <v>0</v>
      </c>
      <c r="AN407" s="1">
        <f ca="1">IF(Table2[[#This Row],[Field of work]]="agriculture",1,0)</f>
        <v>1</v>
      </c>
      <c r="AO407" s="1">
        <f ca="1">IF(Table2[[#This Row],[Field of work]]="IT",1,0)</f>
        <v>0</v>
      </c>
      <c r="AP407" s="1"/>
      <c r="AQ407" s="1"/>
      <c r="AR407" s="1"/>
      <c r="AS407" s="1"/>
      <c r="AT407" s="1"/>
      <c r="AU407" s="1"/>
      <c r="AV407" s="1"/>
      <c r="AW407" s="1">
        <f ca="1">Table2[[#This Row],[Cars value]]/Table2[[#This Row],[Cars]]</f>
        <v>37767.965206229303</v>
      </c>
      <c r="AX407" s="1"/>
      <c r="AY407" s="1">
        <f ca="1">IF(Table2[[#This Row],[Value of debts of a person]]&gt;$AZ$4,1,0)</f>
        <v>1</v>
      </c>
      <c r="AZ407" s="1"/>
      <c r="BA407" s="1"/>
      <c r="BB407" s="9">
        <f ca="1">O407/Table2[[#This Row],[Value of house]]</f>
        <v>0.40235217078623176</v>
      </c>
      <c r="BC407" s="1">
        <f ca="1">IF(BB407&lt;$BD$4,1,0)</f>
        <v>0</v>
      </c>
      <c r="BD407" s="1"/>
      <c r="BE407" s="10"/>
      <c r="BF407">
        <f ca="1">IF(Table2[[#This Row],[Area]]="yukon",Table2[[#This Row],[Income]],0)</f>
        <v>0</v>
      </c>
    </row>
    <row r="408" spans="2:58" x14ac:dyDescent="0.3">
      <c r="B408">
        <f t="shared" ca="1" si="116"/>
        <v>1</v>
      </c>
      <c r="C408" t="str">
        <f t="shared" ca="1" si="117"/>
        <v>men</v>
      </c>
      <c r="D408">
        <f t="shared" ca="1" si="118"/>
        <v>35</v>
      </c>
      <c r="E408">
        <f t="shared" ca="1" si="119"/>
        <v>2</v>
      </c>
      <c r="F408" t="str">
        <f ca="1">VLOOKUP(E408,$AB$5:$AC$10,2)</f>
        <v>construction</v>
      </c>
      <c r="G408">
        <f t="shared" ca="1" si="120"/>
        <v>3</v>
      </c>
      <c r="H408" t="str">
        <f ca="1">VLOOKUP(G408,$AD$5:$AE$9,2)</f>
        <v>university</v>
      </c>
      <c r="I408">
        <f t="shared" ca="1" si="121"/>
        <v>2</v>
      </c>
      <c r="J408">
        <f t="shared" ca="1" si="115"/>
        <v>1</v>
      </c>
      <c r="K408">
        <f t="shared" ca="1" si="122"/>
        <v>84764</v>
      </c>
      <c r="L408">
        <f t="shared" ca="1" si="123"/>
        <v>4</v>
      </c>
      <c r="M408" t="str">
        <f ca="1">VLOOKUP(L408,$AF$5:$AG$17,2)</f>
        <v>Alberta</v>
      </c>
      <c r="N408">
        <f t="shared" ca="1" si="126"/>
        <v>508584</v>
      </c>
      <c r="O408">
        <f t="shared" ca="1" si="124"/>
        <v>271926.7790938752</v>
      </c>
      <c r="P408">
        <f t="shared" ca="1" si="127"/>
        <v>43536.448889292638</v>
      </c>
      <c r="Q408">
        <f t="shared" ca="1" si="125"/>
        <v>18349</v>
      </c>
      <c r="R408">
        <f t="shared" ca="1" si="128"/>
        <v>17889.510801344564</v>
      </c>
      <c r="S408">
        <f t="shared" ca="1" si="129"/>
        <v>60907.607861312397</v>
      </c>
      <c r="T408">
        <f t="shared" ca="1" si="130"/>
        <v>841418.38695518766</v>
      </c>
      <c r="U408">
        <f t="shared" ca="1" si="131"/>
        <v>308165.28989521979</v>
      </c>
      <c r="V408">
        <f t="shared" ca="1" si="132"/>
        <v>533253.09705996793</v>
      </c>
      <c r="X408" s="7">
        <f ca="1">IF(Table2[[#This Row],[Gender]]="men",1,0)</f>
        <v>1</v>
      </c>
      <c r="Y408" s="1">
        <f ca="1">IF(Table2[[#This Row],[Gender]]="women",1,0)</f>
        <v>0</v>
      </c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>
        <f ca="1">IF(Table2[[#This Row],[Field of work]]="teaching",1,0)</f>
        <v>0</v>
      </c>
      <c r="AK408" s="1">
        <f ca="1">IF(Table2[[#This Row],[Field of work]]="health",1,0)</f>
        <v>0</v>
      </c>
      <c r="AL408" s="1">
        <f ca="1">IF(Table2[[#This Row],[Field of work]]="construction",1,0)</f>
        <v>1</v>
      </c>
      <c r="AM408" s="1">
        <f ca="1">IF(Table2[[#This Row],[Field of work]]="general work",1,0)</f>
        <v>0</v>
      </c>
      <c r="AN408" s="1">
        <f ca="1">IF(Table2[[#This Row],[Field of work]]="agriculture",1,0)</f>
        <v>0</v>
      </c>
      <c r="AO408" s="1">
        <f ca="1">IF(Table2[[#This Row],[Field of work]]="IT",1,0)</f>
        <v>0</v>
      </c>
      <c r="AP408" s="1"/>
      <c r="AQ408" s="1"/>
      <c r="AR408" s="1"/>
      <c r="AS408" s="1"/>
      <c r="AT408" s="1"/>
      <c r="AU408" s="1"/>
      <c r="AV408" s="1"/>
      <c r="AW408" s="1">
        <f ca="1">Table2[[#This Row],[Cars value]]/Table2[[#This Row],[Cars]]</f>
        <v>43536.448889292638</v>
      </c>
      <c r="AX408" s="1"/>
      <c r="AY408" s="1">
        <f ca="1">IF(Table2[[#This Row],[Value of debts of a person]]&gt;$AZ$4,1,0)</f>
        <v>1</v>
      </c>
      <c r="AZ408" s="1"/>
      <c r="BA408" s="1"/>
      <c r="BB408" s="9">
        <f ca="1">O408/Table2[[#This Row],[Value of house]]</f>
        <v>0.53467427031498282</v>
      </c>
      <c r="BC408" s="1">
        <f ca="1">IF(BB408&lt;$BD$4,1,0)</f>
        <v>0</v>
      </c>
      <c r="BD408" s="1"/>
      <c r="BE408" s="10"/>
      <c r="BF408">
        <f ca="1">IF(Table2[[#This Row],[Area]]="yukon",Table2[[#This Row],[Income]],0)</f>
        <v>0</v>
      </c>
    </row>
    <row r="409" spans="2:58" x14ac:dyDescent="0.3">
      <c r="B409">
        <f t="shared" ca="1" si="116"/>
        <v>1</v>
      </c>
      <c r="C409" t="str">
        <f t="shared" ca="1" si="117"/>
        <v>men</v>
      </c>
      <c r="D409">
        <f t="shared" ca="1" si="118"/>
        <v>39</v>
      </c>
      <c r="E409">
        <f t="shared" ca="1" si="119"/>
        <v>2</v>
      </c>
      <c r="F409" t="str">
        <f ca="1">VLOOKUP(E409,$AB$5:$AC$10,2)</f>
        <v>construction</v>
      </c>
      <c r="G409">
        <f t="shared" ca="1" si="120"/>
        <v>4</v>
      </c>
      <c r="H409" t="str">
        <f ca="1">VLOOKUP(G409,$AD$5:$AE$9,2)</f>
        <v>technical</v>
      </c>
      <c r="I409">
        <f t="shared" ca="1" si="121"/>
        <v>2</v>
      </c>
      <c r="J409">
        <f t="shared" ca="1" si="115"/>
        <v>1</v>
      </c>
      <c r="K409">
        <f t="shared" ca="1" si="122"/>
        <v>25616</v>
      </c>
      <c r="L409">
        <f t="shared" ca="1" si="123"/>
        <v>5</v>
      </c>
      <c r="M409" t="str">
        <f ca="1">VLOOKUP(L409,$AF$5:$AG$17,2)</f>
        <v>Nunavut</v>
      </c>
      <c r="N409">
        <f t="shared" ca="1" si="126"/>
        <v>51232</v>
      </c>
      <c r="O409">
        <f t="shared" ca="1" si="124"/>
        <v>25363.889595991688</v>
      </c>
      <c r="P409">
        <f t="shared" ca="1" si="127"/>
        <v>23014.738730025732</v>
      </c>
      <c r="Q409">
        <f t="shared" ca="1" si="125"/>
        <v>18318</v>
      </c>
      <c r="R409">
        <f t="shared" ca="1" si="128"/>
        <v>7941.4534458886128</v>
      </c>
      <c r="S409">
        <f t="shared" ca="1" si="129"/>
        <v>2199.8500859939777</v>
      </c>
      <c r="T409">
        <f t="shared" ca="1" si="130"/>
        <v>78795.739681985666</v>
      </c>
      <c r="U409">
        <f t="shared" ca="1" si="131"/>
        <v>51623.343041880296</v>
      </c>
      <c r="V409">
        <f t="shared" ca="1" si="132"/>
        <v>27172.396640105369</v>
      </c>
      <c r="X409" s="7">
        <f ca="1">IF(Table2[[#This Row],[Gender]]="men",1,0)</f>
        <v>1</v>
      </c>
      <c r="Y409" s="1">
        <f ca="1">IF(Table2[[#This Row],[Gender]]="women",1,0)</f>
        <v>0</v>
      </c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>
        <f ca="1">IF(Table2[[#This Row],[Field of work]]="teaching",1,0)</f>
        <v>0</v>
      </c>
      <c r="AK409" s="1">
        <f ca="1">IF(Table2[[#This Row],[Field of work]]="health",1,0)</f>
        <v>0</v>
      </c>
      <c r="AL409" s="1">
        <f ca="1">IF(Table2[[#This Row],[Field of work]]="construction",1,0)</f>
        <v>1</v>
      </c>
      <c r="AM409" s="1">
        <f ca="1">IF(Table2[[#This Row],[Field of work]]="general work",1,0)</f>
        <v>0</v>
      </c>
      <c r="AN409" s="1">
        <f ca="1">IF(Table2[[#This Row],[Field of work]]="agriculture",1,0)</f>
        <v>0</v>
      </c>
      <c r="AO409" s="1">
        <f ca="1">IF(Table2[[#This Row],[Field of work]]="IT",1,0)</f>
        <v>0</v>
      </c>
      <c r="AP409" s="1"/>
      <c r="AQ409" s="1"/>
      <c r="AR409" s="1"/>
      <c r="AS409" s="1"/>
      <c r="AT409" s="1"/>
      <c r="AU409" s="1"/>
      <c r="AV409" s="1"/>
      <c r="AW409" s="1">
        <f ca="1">Table2[[#This Row],[Cars value]]/Table2[[#This Row],[Cars]]</f>
        <v>23014.738730025732</v>
      </c>
      <c r="AX409" s="1"/>
      <c r="AY409" s="1">
        <f ca="1">IF(Table2[[#This Row],[Value of debts of a person]]&gt;$AZ$4,1,0)</f>
        <v>0</v>
      </c>
      <c r="AZ409" s="1"/>
      <c r="BA409" s="1"/>
      <c r="BB409" s="9">
        <f ca="1">O409/Table2[[#This Row],[Value of house]]</f>
        <v>0.49507904426904453</v>
      </c>
      <c r="BC409" s="1">
        <f ca="1">IF(BB409&lt;$BD$4,1,0)</f>
        <v>0</v>
      </c>
      <c r="BD409" s="1"/>
      <c r="BE409" s="10"/>
      <c r="BF409">
        <f ca="1">IF(Table2[[#This Row],[Area]]="yukon",Table2[[#This Row],[Income]],0)</f>
        <v>0</v>
      </c>
    </row>
    <row r="410" spans="2:58" x14ac:dyDescent="0.3">
      <c r="B410">
        <f t="shared" ca="1" si="116"/>
        <v>2</v>
      </c>
      <c r="C410" t="str">
        <f t="shared" ca="1" si="117"/>
        <v>women</v>
      </c>
      <c r="D410">
        <f t="shared" ca="1" si="118"/>
        <v>44</v>
      </c>
      <c r="E410">
        <f t="shared" ca="1" si="119"/>
        <v>5</v>
      </c>
      <c r="F410" t="str">
        <f ca="1">VLOOKUP(E410,$AB$5:$AC$10,2)</f>
        <v>general work</v>
      </c>
      <c r="G410">
        <f t="shared" ca="1" si="120"/>
        <v>4</v>
      </c>
      <c r="H410" t="str">
        <f ca="1">VLOOKUP(G410,$AD$5:$AE$9,2)</f>
        <v>technical</v>
      </c>
      <c r="I410">
        <f t="shared" ca="1" si="121"/>
        <v>2</v>
      </c>
      <c r="J410">
        <f t="shared" ca="1" si="115"/>
        <v>2</v>
      </c>
      <c r="K410">
        <f t="shared" ca="1" si="122"/>
        <v>84678</v>
      </c>
      <c r="L410">
        <f t="shared" ca="1" si="123"/>
        <v>3</v>
      </c>
      <c r="M410" t="str">
        <f ca="1">VLOOKUP(L410,$AF$5:$AG$17,2)</f>
        <v>Northwest Tef</v>
      </c>
      <c r="N410">
        <f t="shared" ca="1" si="126"/>
        <v>169356</v>
      </c>
      <c r="O410">
        <f t="shared" ca="1" si="124"/>
        <v>118767.56183928763</v>
      </c>
      <c r="P410">
        <f t="shared" ca="1" si="127"/>
        <v>25460.022675289707</v>
      </c>
      <c r="Q410">
        <f t="shared" ca="1" si="125"/>
        <v>25321</v>
      </c>
      <c r="R410">
        <f t="shared" ca="1" si="128"/>
        <v>66498.051437432383</v>
      </c>
      <c r="S410">
        <f t="shared" ca="1" si="129"/>
        <v>56117.339495691529</v>
      </c>
      <c r="T410">
        <f t="shared" ca="1" si="130"/>
        <v>344240.90133497916</v>
      </c>
      <c r="U410">
        <f t="shared" ca="1" si="131"/>
        <v>210586.61327672002</v>
      </c>
      <c r="V410">
        <f t="shared" ca="1" si="132"/>
        <v>133654.28805825915</v>
      </c>
      <c r="X410" s="7">
        <f ca="1">IF(Table2[[#This Row],[Gender]]="men",1,0)</f>
        <v>0</v>
      </c>
      <c r="Y410" s="1">
        <f ca="1">IF(Table2[[#This Row],[Gender]]="women",1,0)</f>
        <v>1</v>
      </c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>
        <f ca="1">IF(Table2[[#This Row],[Field of work]]="teaching",1,0)</f>
        <v>0</v>
      </c>
      <c r="AK410" s="1">
        <f ca="1">IF(Table2[[#This Row],[Field of work]]="health",1,0)</f>
        <v>0</v>
      </c>
      <c r="AL410" s="1">
        <f ca="1">IF(Table2[[#This Row],[Field of work]]="construction",1,0)</f>
        <v>0</v>
      </c>
      <c r="AM410" s="1">
        <f ca="1">IF(Table2[[#This Row],[Field of work]]="general work",1,0)</f>
        <v>1</v>
      </c>
      <c r="AN410" s="1">
        <f ca="1">IF(Table2[[#This Row],[Field of work]]="agriculture",1,0)</f>
        <v>0</v>
      </c>
      <c r="AO410" s="1">
        <f ca="1">IF(Table2[[#This Row],[Field of work]]="IT",1,0)</f>
        <v>0</v>
      </c>
      <c r="AP410" s="1"/>
      <c r="AQ410" s="1"/>
      <c r="AR410" s="1"/>
      <c r="AS410" s="1"/>
      <c r="AT410" s="1"/>
      <c r="AU410" s="1"/>
      <c r="AV410" s="1"/>
      <c r="AW410" s="1">
        <f ca="1">Table2[[#This Row],[Cars value]]/Table2[[#This Row],[Cars]]</f>
        <v>12730.011337644853</v>
      </c>
      <c r="AX410" s="1"/>
      <c r="AY410" s="1">
        <f ca="1">IF(Table2[[#This Row],[Value of debts of a person]]&gt;$AZ$4,1,0)</f>
        <v>1</v>
      </c>
      <c r="AZ410" s="1"/>
      <c r="BA410" s="1"/>
      <c r="BB410" s="9">
        <f ca="1">O410/Table2[[#This Row],[Value of house]]</f>
        <v>0.70128936582871371</v>
      </c>
      <c r="BC410" s="1">
        <f ca="1">IF(BB410&lt;$BD$4,1,0)</f>
        <v>0</v>
      </c>
      <c r="BD410" s="1"/>
      <c r="BE410" s="10"/>
      <c r="BF410">
        <f ca="1">IF(Table2[[#This Row],[Area]]="yukon",Table2[[#This Row],[Income]],0)</f>
        <v>0</v>
      </c>
    </row>
    <row r="411" spans="2:58" x14ac:dyDescent="0.3">
      <c r="B411">
        <f t="shared" ca="1" si="116"/>
        <v>2</v>
      </c>
      <c r="C411" t="str">
        <f t="shared" ca="1" si="117"/>
        <v>women</v>
      </c>
      <c r="D411">
        <f t="shared" ca="1" si="118"/>
        <v>44</v>
      </c>
      <c r="E411">
        <f t="shared" ca="1" si="119"/>
        <v>4</v>
      </c>
      <c r="F411" t="str">
        <f ca="1">VLOOKUP(E411,$AB$5:$AC$10,2)</f>
        <v>IT</v>
      </c>
      <c r="G411">
        <f t="shared" ca="1" si="120"/>
        <v>3</v>
      </c>
      <c r="H411" t="str">
        <f ca="1">VLOOKUP(G411,$AD$5:$AE$9,2)</f>
        <v>university</v>
      </c>
      <c r="I411">
        <f t="shared" ca="1" si="121"/>
        <v>3</v>
      </c>
      <c r="J411">
        <f t="shared" ca="1" si="115"/>
        <v>1</v>
      </c>
      <c r="K411">
        <f t="shared" ca="1" si="122"/>
        <v>57842</v>
      </c>
      <c r="L411">
        <f t="shared" ca="1" si="123"/>
        <v>11</v>
      </c>
      <c r="M411" t="str">
        <f ca="1">VLOOKUP(L411,$AF$5:$AG$17,2)</f>
        <v>New truncwick</v>
      </c>
      <c r="N411">
        <f t="shared" ca="1" si="126"/>
        <v>57842</v>
      </c>
      <c r="O411">
        <f t="shared" ca="1" si="124"/>
        <v>31296.458325558182</v>
      </c>
      <c r="P411">
        <f t="shared" ca="1" si="127"/>
        <v>55289.072063353378</v>
      </c>
      <c r="Q411">
        <f t="shared" ca="1" si="125"/>
        <v>6828</v>
      </c>
      <c r="R411">
        <f t="shared" ca="1" si="128"/>
        <v>16381.91847588545</v>
      </c>
      <c r="S411">
        <f t="shared" ca="1" si="129"/>
        <v>19091.927463786418</v>
      </c>
      <c r="T411">
        <f t="shared" ca="1" si="130"/>
        <v>108230.3857893446</v>
      </c>
      <c r="U411">
        <f t="shared" ca="1" si="131"/>
        <v>54506.376801443635</v>
      </c>
      <c r="V411">
        <f t="shared" ca="1" si="132"/>
        <v>53724.008987900961</v>
      </c>
      <c r="X411" s="7">
        <f ca="1">IF(Table2[[#This Row],[Gender]]="men",1,0)</f>
        <v>0</v>
      </c>
      <c r="Y411" s="1">
        <f ca="1">IF(Table2[[#This Row],[Gender]]="women",1,0)</f>
        <v>1</v>
      </c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>
        <f ca="1">IF(Table2[[#This Row],[Field of work]]="teaching",1,0)</f>
        <v>0</v>
      </c>
      <c r="AK411" s="1">
        <f ca="1">IF(Table2[[#This Row],[Field of work]]="health",1,0)</f>
        <v>0</v>
      </c>
      <c r="AL411" s="1">
        <f ca="1">IF(Table2[[#This Row],[Field of work]]="construction",1,0)</f>
        <v>0</v>
      </c>
      <c r="AM411" s="1">
        <f ca="1">IF(Table2[[#This Row],[Field of work]]="general work",1,0)</f>
        <v>0</v>
      </c>
      <c r="AN411" s="1">
        <f ca="1">IF(Table2[[#This Row],[Field of work]]="agriculture",1,0)</f>
        <v>0</v>
      </c>
      <c r="AO411" s="1">
        <f ca="1">IF(Table2[[#This Row],[Field of work]]="IT",1,0)</f>
        <v>1</v>
      </c>
      <c r="AP411" s="1"/>
      <c r="AQ411" s="1"/>
      <c r="AR411" s="1"/>
      <c r="AS411" s="1"/>
      <c r="AT411" s="1"/>
      <c r="AU411" s="1"/>
      <c r="AV411" s="1"/>
      <c r="AW411" s="1">
        <f ca="1">Table2[[#This Row],[Cars value]]/Table2[[#This Row],[Cars]]</f>
        <v>55289.072063353378</v>
      </c>
      <c r="AX411" s="1"/>
      <c r="AY411" s="1">
        <f ca="1">IF(Table2[[#This Row],[Value of debts of a person]]&gt;$AZ$4,1,0)</f>
        <v>0</v>
      </c>
      <c r="AZ411" s="1"/>
      <c r="BA411" s="1"/>
      <c r="BB411" s="9">
        <f ca="1">O411/Table2[[#This Row],[Value of house]]</f>
        <v>0.54106805306798145</v>
      </c>
      <c r="BC411" s="1">
        <f ca="1">IF(BB411&lt;$BD$4,1,0)</f>
        <v>0</v>
      </c>
      <c r="BD411" s="1"/>
      <c r="BE411" s="10"/>
      <c r="BF411">
        <f ca="1">IF(Table2[[#This Row],[Area]]="yukon",Table2[[#This Row],[Income]],0)</f>
        <v>0</v>
      </c>
    </row>
    <row r="412" spans="2:58" x14ac:dyDescent="0.3">
      <c r="B412">
        <f t="shared" ca="1" si="116"/>
        <v>1</v>
      </c>
      <c r="C412" t="str">
        <f t="shared" ca="1" si="117"/>
        <v>men</v>
      </c>
      <c r="D412">
        <f t="shared" ca="1" si="118"/>
        <v>30</v>
      </c>
      <c r="E412">
        <f t="shared" ca="1" si="119"/>
        <v>1</v>
      </c>
      <c r="F412" t="str">
        <f ca="1">VLOOKUP(E412,$AB$5:$AC$10,2)</f>
        <v>health</v>
      </c>
      <c r="G412">
        <f t="shared" ca="1" si="120"/>
        <v>4</v>
      </c>
      <c r="H412" t="str">
        <f ca="1">VLOOKUP(G412,$AD$5:$AE$9,2)</f>
        <v>technical</v>
      </c>
      <c r="I412">
        <f t="shared" ca="1" si="121"/>
        <v>1</v>
      </c>
      <c r="J412">
        <f t="shared" ca="1" si="115"/>
        <v>1</v>
      </c>
      <c r="K412">
        <f t="shared" ca="1" si="122"/>
        <v>72453</v>
      </c>
      <c r="L412">
        <f t="shared" ca="1" si="123"/>
        <v>1</v>
      </c>
      <c r="M412" t="str">
        <f ca="1">VLOOKUP(L412,$AF$5:$AG$17,2)</f>
        <v>yukon</v>
      </c>
      <c r="N412">
        <f t="shared" ca="1" si="126"/>
        <v>362265</v>
      </c>
      <c r="O412">
        <f t="shared" ca="1" si="124"/>
        <v>309424.35382172785</v>
      </c>
      <c r="P412">
        <f t="shared" ca="1" si="127"/>
        <v>25387.847637836621</v>
      </c>
      <c r="Q412">
        <f t="shared" ca="1" si="125"/>
        <v>23478</v>
      </c>
      <c r="R412">
        <f t="shared" ca="1" si="128"/>
        <v>72214.047198410743</v>
      </c>
      <c r="S412">
        <f t="shared" ca="1" si="129"/>
        <v>106678.55146739676</v>
      </c>
      <c r="T412">
        <f t="shared" ca="1" si="130"/>
        <v>778367.9052891247</v>
      </c>
      <c r="U412">
        <f t="shared" ca="1" si="131"/>
        <v>405116.40102013858</v>
      </c>
      <c r="V412">
        <f t="shared" ca="1" si="132"/>
        <v>373251.50426898611</v>
      </c>
      <c r="X412" s="7">
        <f ca="1">IF(Table2[[#This Row],[Gender]]="men",1,0)</f>
        <v>1</v>
      </c>
      <c r="Y412" s="1">
        <f ca="1">IF(Table2[[#This Row],[Gender]]="women",1,0)</f>
        <v>0</v>
      </c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>
        <f ca="1">IF(Table2[[#This Row],[Field of work]]="teaching",1,0)</f>
        <v>0</v>
      </c>
      <c r="AK412" s="1">
        <f ca="1">IF(Table2[[#This Row],[Field of work]]="health",1,0)</f>
        <v>1</v>
      </c>
      <c r="AL412" s="1">
        <f ca="1">IF(Table2[[#This Row],[Field of work]]="construction",1,0)</f>
        <v>0</v>
      </c>
      <c r="AM412" s="1">
        <f ca="1">IF(Table2[[#This Row],[Field of work]]="general work",1,0)</f>
        <v>0</v>
      </c>
      <c r="AN412" s="1">
        <f ca="1">IF(Table2[[#This Row],[Field of work]]="agriculture",1,0)</f>
        <v>0</v>
      </c>
      <c r="AO412" s="1">
        <f ca="1">IF(Table2[[#This Row],[Field of work]]="IT",1,0)</f>
        <v>0</v>
      </c>
      <c r="AP412" s="1"/>
      <c r="AQ412" s="1"/>
      <c r="AR412" s="1"/>
      <c r="AS412" s="1"/>
      <c r="AT412" s="1"/>
      <c r="AU412" s="1"/>
      <c r="AV412" s="1"/>
      <c r="AW412" s="1">
        <f ca="1">Table2[[#This Row],[Cars value]]/Table2[[#This Row],[Cars]]</f>
        <v>25387.847637836621</v>
      </c>
      <c r="AX412" s="1"/>
      <c r="AY412" s="1">
        <f ca="1">IF(Table2[[#This Row],[Value of debts of a person]]&gt;$AZ$4,1,0)</f>
        <v>1</v>
      </c>
      <c r="AZ412" s="1"/>
      <c r="BA412" s="1"/>
      <c r="BB412" s="9">
        <f ca="1">O412/Table2[[#This Row],[Value of house]]</f>
        <v>0.85413814147579215</v>
      </c>
      <c r="BC412" s="1">
        <f ca="1">IF(BB412&lt;$BD$4,1,0)</f>
        <v>0</v>
      </c>
      <c r="BD412" s="1"/>
      <c r="BE412" s="10"/>
      <c r="BF412">
        <f ca="1">IF(Table2[[#This Row],[Area]]="yukon",Table2[[#This Row],[Income]],0)</f>
        <v>72453</v>
      </c>
    </row>
    <row r="413" spans="2:58" x14ac:dyDescent="0.3">
      <c r="B413">
        <f t="shared" ca="1" si="116"/>
        <v>1</v>
      </c>
      <c r="C413" t="str">
        <f t="shared" ca="1" si="117"/>
        <v>men</v>
      </c>
      <c r="D413">
        <f t="shared" ca="1" si="118"/>
        <v>31</v>
      </c>
      <c r="E413">
        <f t="shared" ca="1" si="119"/>
        <v>2</v>
      </c>
      <c r="F413" t="str">
        <f ca="1">VLOOKUP(E413,$AB$5:$AC$10,2)</f>
        <v>construction</v>
      </c>
      <c r="G413">
        <f t="shared" ca="1" si="120"/>
        <v>6</v>
      </c>
      <c r="H413" t="str">
        <f ca="1">VLOOKUP(G413,$AD$5:$AE$9,2)</f>
        <v>other</v>
      </c>
      <c r="I413">
        <f t="shared" ca="1" si="121"/>
        <v>0</v>
      </c>
      <c r="J413">
        <f t="shared" ca="1" si="115"/>
        <v>1</v>
      </c>
      <c r="K413">
        <f t="shared" ca="1" si="122"/>
        <v>86781</v>
      </c>
      <c r="L413">
        <f t="shared" ca="1" si="123"/>
        <v>5</v>
      </c>
      <c r="M413" t="str">
        <f ca="1">VLOOKUP(L413,$AF$5:$AG$17,2)</f>
        <v>Nunavut</v>
      </c>
      <c r="N413">
        <f t="shared" ca="1" si="126"/>
        <v>260343</v>
      </c>
      <c r="O413">
        <f t="shared" ca="1" si="124"/>
        <v>223337.70470436706</v>
      </c>
      <c r="P413">
        <f t="shared" ca="1" si="127"/>
        <v>55941.207942956578</v>
      </c>
      <c r="Q413">
        <f t="shared" ca="1" si="125"/>
        <v>31092</v>
      </c>
      <c r="R413">
        <f t="shared" ca="1" si="128"/>
        <v>8781.6457617235665</v>
      </c>
      <c r="S413">
        <f t="shared" ca="1" si="129"/>
        <v>35280.85563335428</v>
      </c>
      <c r="T413">
        <f t="shared" ca="1" si="130"/>
        <v>518961.56033772137</v>
      </c>
      <c r="U413">
        <f t="shared" ca="1" si="131"/>
        <v>263211.3504660906</v>
      </c>
      <c r="V413">
        <f t="shared" ca="1" si="132"/>
        <v>255750.20987163077</v>
      </c>
      <c r="X413" s="7">
        <f ca="1">IF(Table2[[#This Row],[Gender]]="men",1,0)</f>
        <v>1</v>
      </c>
      <c r="Y413" s="1">
        <f ca="1">IF(Table2[[#This Row],[Gender]]="women",1,0)</f>
        <v>0</v>
      </c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>
        <f ca="1">IF(Table2[[#This Row],[Field of work]]="teaching",1,0)</f>
        <v>0</v>
      </c>
      <c r="AK413" s="1">
        <f ca="1">IF(Table2[[#This Row],[Field of work]]="health",1,0)</f>
        <v>0</v>
      </c>
      <c r="AL413" s="1">
        <f ca="1">IF(Table2[[#This Row],[Field of work]]="construction",1,0)</f>
        <v>1</v>
      </c>
      <c r="AM413" s="1">
        <f ca="1">IF(Table2[[#This Row],[Field of work]]="general work",1,0)</f>
        <v>0</v>
      </c>
      <c r="AN413" s="1">
        <f ca="1">IF(Table2[[#This Row],[Field of work]]="agriculture",1,0)</f>
        <v>0</v>
      </c>
      <c r="AO413" s="1">
        <f ca="1">IF(Table2[[#This Row],[Field of work]]="IT",1,0)</f>
        <v>0</v>
      </c>
      <c r="AP413" s="1"/>
      <c r="AQ413" s="1"/>
      <c r="AR413" s="1"/>
      <c r="AS413" s="1"/>
      <c r="AT413" s="1"/>
      <c r="AU413" s="1"/>
      <c r="AV413" s="1"/>
      <c r="AW413" s="1">
        <f ca="1">Table2[[#This Row],[Cars value]]/Table2[[#This Row],[Cars]]</f>
        <v>55941.207942956578</v>
      </c>
      <c r="AX413" s="1"/>
      <c r="AY413" s="1">
        <f ca="1">IF(Table2[[#This Row],[Value of debts of a person]]&gt;$AZ$4,1,0)</f>
        <v>1</v>
      </c>
      <c r="AZ413" s="1"/>
      <c r="BA413" s="1"/>
      <c r="BB413" s="9">
        <f ca="1">O413/Table2[[#This Row],[Value of house]]</f>
        <v>0.85785945734806412</v>
      </c>
      <c r="BC413" s="1">
        <f ca="1">IF(BB413&lt;$BD$4,1,0)</f>
        <v>0</v>
      </c>
      <c r="BD413" s="1"/>
      <c r="BE413" s="10"/>
      <c r="BF413">
        <f ca="1">IF(Table2[[#This Row],[Area]]="yukon",Table2[[#This Row],[Income]],0)</f>
        <v>0</v>
      </c>
    </row>
    <row r="414" spans="2:58" x14ac:dyDescent="0.3">
      <c r="B414">
        <f t="shared" ca="1" si="116"/>
        <v>2</v>
      </c>
      <c r="C414" t="str">
        <f t="shared" ca="1" si="117"/>
        <v>women</v>
      </c>
      <c r="D414">
        <f t="shared" ca="1" si="118"/>
        <v>26</v>
      </c>
      <c r="E414">
        <f t="shared" ca="1" si="119"/>
        <v>5</v>
      </c>
      <c r="F414" t="str">
        <f ca="1">VLOOKUP(E414,$AB$5:$AC$10,2)</f>
        <v>general work</v>
      </c>
      <c r="G414">
        <f t="shared" ca="1" si="120"/>
        <v>2</v>
      </c>
      <c r="H414" t="str">
        <f ca="1">VLOOKUP(G414,$AD$5:$AE$9,2)</f>
        <v>college</v>
      </c>
      <c r="I414">
        <f t="shared" ca="1" si="121"/>
        <v>4</v>
      </c>
      <c r="J414">
        <f t="shared" ca="1" si="115"/>
        <v>2</v>
      </c>
      <c r="K414">
        <f t="shared" ca="1" si="122"/>
        <v>37880</v>
      </c>
      <c r="L414">
        <f t="shared" ca="1" si="123"/>
        <v>4</v>
      </c>
      <c r="M414" t="str">
        <f ca="1">VLOOKUP(L414,$AF$5:$AG$17,2)</f>
        <v>Alberta</v>
      </c>
      <c r="N414">
        <f t="shared" ca="1" si="126"/>
        <v>113640</v>
      </c>
      <c r="O414">
        <f t="shared" ca="1" si="124"/>
        <v>109543.53491780713</v>
      </c>
      <c r="P414">
        <f t="shared" ca="1" si="127"/>
        <v>61383.573824097388</v>
      </c>
      <c r="Q414">
        <f t="shared" ca="1" si="125"/>
        <v>33928</v>
      </c>
      <c r="R414">
        <f t="shared" ca="1" si="128"/>
        <v>15568.344903973732</v>
      </c>
      <c r="S414">
        <f t="shared" ca="1" si="129"/>
        <v>16581.621994892917</v>
      </c>
      <c r="T414">
        <f t="shared" ca="1" si="130"/>
        <v>239765.15691270007</v>
      </c>
      <c r="U414">
        <f t="shared" ca="1" si="131"/>
        <v>159039.87982178089</v>
      </c>
      <c r="V414">
        <f t="shared" ca="1" si="132"/>
        <v>80725.277090919175</v>
      </c>
      <c r="X414" s="7">
        <f ca="1">IF(Table2[[#This Row],[Gender]]="men",1,0)</f>
        <v>0</v>
      </c>
      <c r="Y414" s="1">
        <f ca="1">IF(Table2[[#This Row],[Gender]]="women",1,0)</f>
        <v>1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>
        <f ca="1">IF(Table2[[#This Row],[Field of work]]="teaching",1,0)</f>
        <v>0</v>
      </c>
      <c r="AK414" s="1">
        <f ca="1">IF(Table2[[#This Row],[Field of work]]="health",1,0)</f>
        <v>0</v>
      </c>
      <c r="AL414" s="1">
        <f ca="1">IF(Table2[[#This Row],[Field of work]]="construction",1,0)</f>
        <v>0</v>
      </c>
      <c r="AM414" s="1">
        <f ca="1">IF(Table2[[#This Row],[Field of work]]="general work",1,0)</f>
        <v>1</v>
      </c>
      <c r="AN414" s="1">
        <f ca="1">IF(Table2[[#This Row],[Field of work]]="agriculture",1,0)</f>
        <v>0</v>
      </c>
      <c r="AO414" s="1">
        <f ca="1">IF(Table2[[#This Row],[Field of work]]="IT",1,0)</f>
        <v>0</v>
      </c>
      <c r="AP414" s="1"/>
      <c r="AQ414" s="1"/>
      <c r="AR414" s="1"/>
      <c r="AS414" s="1"/>
      <c r="AT414" s="1"/>
      <c r="AU414" s="1"/>
      <c r="AV414" s="1"/>
      <c r="AW414" s="1">
        <f ca="1">Table2[[#This Row],[Cars value]]/Table2[[#This Row],[Cars]]</f>
        <v>30691.786912048694</v>
      </c>
      <c r="AX414" s="1"/>
      <c r="AY414" s="1">
        <f ca="1">IF(Table2[[#This Row],[Value of debts of a person]]&gt;$AZ$4,1,0)</f>
        <v>1</v>
      </c>
      <c r="AZ414" s="1"/>
      <c r="BA414" s="1"/>
      <c r="BB414" s="9">
        <f ca="1">O414/Table2[[#This Row],[Value of house]]</f>
        <v>0.96395226080435703</v>
      </c>
      <c r="BC414" s="1">
        <f ca="1">IF(BB414&lt;$BD$4,1,0)</f>
        <v>0</v>
      </c>
      <c r="BD414" s="1"/>
      <c r="BE414" s="10"/>
      <c r="BF414">
        <f ca="1">IF(Table2[[#This Row],[Area]]="yukon",Table2[[#This Row],[Income]],0)</f>
        <v>0</v>
      </c>
    </row>
    <row r="415" spans="2:58" x14ac:dyDescent="0.3">
      <c r="B415">
        <f t="shared" ca="1" si="116"/>
        <v>2</v>
      </c>
      <c r="C415" t="str">
        <f t="shared" ca="1" si="117"/>
        <v>women</v>
      </c>
      <c r="D415">
        <f t="shared" ca="1" si="118"/>
        <v>30</v>
      </c>
      <c r="E415">
        <f t="shared" ca="1" si="119"/>
        <v>4</v>
      </c>
      <c r="F415" t="str">
        <f ca="1">VLOOKUP(E415,$AB$5:$AC$10,2)</f>
        <v>IT</v>
      </c>
      <c r="G415">
        <f t="shared" ca="1" si="120"/>
        <v>3</v>
      </c>
      <c r="H415" t="str">
        <f ca="1">VLOOKUP(G415,$AD$5:$AE$9,2)</f>
        <v>university</v>
      </c>
      <c r="I415">
        <f t="shared" ca="1" si="121"/>
        <v>3</v>
      </c>
      <c r="J415">
        <f t="shared" ca="1" si="115"/>
        <v>2</v>
      </c>
      <c r="K415">
        <f t="shared" ca="1" si="122"/>
        <v>38352</v>
      </c>
      <c r="L415">
        <f t="shared" ca="1" si="123"/>
        <v>1</v>
      </c>
      <c r="M415" t="str">
        <f ca="1">VLOOKUP(L415,$AF$5:$AG$17,2)</f>
        <v>yukon</v>
      </c>
      <c r="N415">
        <f t="shared" ca="1" si="126"/>
        <v>191760</v>
      </c>
      <c r="O415">
        <f t="shared" ca="1" si="124"/>
        <v>140819.56824773547</v>
      </c>
      <c r="P415">
        <f t="shared" ca="1" si="127"/>
        <v>42544.001058359674</v>
      </c>
      <c r="Q415">
        <f t="shared" ca="1" si="125"/>
        <v>37807</v>
      </c>
      <c r="R415">
        <f t="shared" ca="1" si="128"/>
        <v>29123.363733106678</v>
      </c>
      <c r="S415">
        <f t="shared" ca="1" si="129"/>
        <v>26455.000828697099</v>
      </c>
      <c r="T415">
        <f t="shared" ca="1" si="130"/>
        <v>359034.56907643261</v>
      </c>
      <c r="U415">
        <f t="shared" ca="1" si="131"/>
        <v>207749.93198084214</v>
      </c>
      <c r="V415">
        <f t="shared" ca="1" si="132"/>
        <v>151284.63709559047</v>
      </c>
      <c r="X415" s="7">
        <f ca="1">IF(Table2[[#This Row],[Gender]]="men",1,0)</f>
        <v>0</v>
      </c>
      <c r="Y415" s="1">
        <f ca="1">IF(Table2[[#This Row],[Gender]]="women",1,0)</f>
        <v>1</v>
      </c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f ca="1">IF(Table2[[#This Row],[Field of work]]="teaching",1,0)</f>
        <v>0</v>
      </c>
      <c r="AK415" s="1">
        <f ca="1">IF(Table2[[#This Row],[Field of work]]="health",1,0)</f>
        <v>0</v>
      </c>
      <c r="AL415" s="1">
        <f ca="1">IF(Table2[[#This Row],[Field of work]]="construction",1,0)</f>
        <v>0</v>
      </c>
      <c r="AM415" s="1">
        <f ca="1">IF(Table2[[#This Row],[Field of work]]="general work",1,0)</f>
        <v>0</v>
      </c>
      <c r="AN415" s="1">
        <f ca="1">IF(Table2[[#This Row],[Field of work]]="agriculture",1,0)</f>
        <v>0</v>
      </c>
      <c r="AO415" s="1">
        <f ca="1">IF(Table2[[#This Row],[Field of work]]="IT",1,0)</f>
        <v>1</v>
      </c>
      <c r="AP415" s="1"/>
      <c r="AQ415" s="1"/>
      <c r="AR415" s="1"/>
      <c r="AS415" s="1"/>
      <c r="AT415" s="1"/>
      <c r="AU415" s="1"/>
      <c r="AV415" s="1"/>
      <c r="AW415" s="1">
        <f ca="1">Table2[[#This Row],[Cars value]]/Table2[[#This Row],[Cars]]</f>
        <v>21272.000529179837</v>
      </c>
      <c r="AX415" s="1"/>
      <c r="AY415" s="1">
        <f ca="1">IF(Table2[[#This Row],[Value of debts of a person]]&gt;$AZ$4,1,0)</f>
        <v>1</v>
      </c>
      <c r="AZ415" s="1"/>
      <c r="BA415" s="1"/>
      <c r="BB415" s="9">
        <f ca="1">O415/Table2[[#This Row],[Value of house]]</f>
        <v>0.73435319278126554</v>
      </c>
      <c r="BC415" s="1">
        <f ca="1">IF(BB415&lt;$BD$4,1,0)</f>
        <v>0</v>
      </c>
      <c r="BD415" s="1"/>
      <c r="BE415" s="10"/>
      <c r="BF415">
        <f ca="1">IF(Table2[[#This Row],[Area]]="yukon",Table2[[#This Row],[Income]],0)</f>
        <v>38352</v>
      </c>
    </row>
    <row r="416" spans="2:58" x14ac:dyDescent="0.3">
      <c r="B416">
        <f t="shared" ca="1" si="116"/>
        <v>2</v>
      </c>
      <c r="C416" t="str">
        <f t="shared" ca="1" si="117"/>
        <v>women</v>
      </c>
      <c r="D416">
        <f t="shared" ca="1" si="118"/>
        <v>36</v>
      </c>
      <c r="E416">
        <f t="shared" ca="1" si="119"/>
        <v>5</v>
      </c>
      <c r="F416" t="str">
        <f ca="1">VLOOKUP(E416,$AB$5:$AC$10,2)</f>
        <v>general work</v>
      </c>
      <c r="G416">
        <f t="shared" ca="1" si="120"/>
        <v>4</v>
      </c>
      <c r="H416" t="str">
        <f ca="1">VLOOKUP(G416,$AD$5:$AE$9,2)</f>
        <v>technical</v>
      </c>
      <c r="I416">
        <f t="shared" ca="1" si="121"/>
        <v>4</v>
      </c>
      <c r="J416">
        <f t="shared" ca="1" si="115"/>
        <v>1</v>
      </c>
      <c r="K416">
        <f t="shared" ca="1" si="122"/>
        <v>86463</v>
      </c>
      <c r="L416">
        <f t="shared" ca="1" si="123"/>
        <v>8</v>
      </c>
      <c r="M416" t="str">
        <f ca="1">VLOOKUP(L416,$AF$5:$AG$17,2)</f>
        <v>Ontario</v>
      </c>
      <c r="N416">
        <f t="shared" ca="1" si="126"/>
        <v>86463</v>
      </c>
      <c r="O416">
        <f t="shared" ca="1" si="124"/>
        <v>10572.685367638465</v>
      </c>
      <c r="P416">
        <f t="shared" ca="1" si="127"/>
        <v>50657.83439117884</v>
      </c>
      <c r="Q416">
        <f t="shared" ca="1" si="125"/>
        <v>32246</v>
      </c>
      <c r="R416">
        <f t="shared" ca="1" si="128"/>
        <v>57799.897033850772</v>
      </c>
      <c r="S416">
        <f t="shared" ca="1" si="129"/>
        <v>21912.815073444643</v>
      </c>
      <c r="T416">
        <f t="shared" ca="1" si="130"/>
        <v>118948.5004410831</v>
      </c>
      <c r="U416">
        <f t="shared" ca="1" si="131"/>
        <v>100618.58240148923</v>
      </c>
      <c r="V416">
        <f t="shared" ca="1" si="132"/>
        <v>18329.918039593875</v>
      </c>
      <c r="X416" s="7">
        <f ca="1">IF(Table2[[#This Row],[Gender]]="men",1,0)</f>
        <v>0</v>
      </c>
      <c r="Y416" s="1">
        <f ca="1">IF(Table2[[#This Row],[Gender]]="women",1,0)</f>
        <v>1</v>
      </c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f ca="1">IF(Table2[[#This Row],[Field of work]]="teaching",1,0)</f>
        <v>0</v>
      </c>
      <c r="AK416" s="1">
        <f ca="1">IF(Table2[[#This Row],[Field of work]]="health",1,0)</f>
        <v>0</v>
      </c>
      <c r="AL416" s="1">
        <f ca="1">IF(Table2[[#This Row],[Field of work]]="construction",1,0)</f>
        <v>0</v>
      </c>
      <c r="AM416" s="1">
        <f ca="1">IF(Table2[[#This Row],[Field of work]]="general work",1,0)</f>
        <v>1</v>
      </c>
      <c r="AN416" s="1">
        <f ca="1">IF(Table2[[#This Row],[Field of work]]="agriculture",1,0)</f>
        <v>0</v>
      </c>
      <c r="AO416" s="1">
        <f ca="1">IF(Table2[[#This Row],[Field of work]]="IT",1,0)</f>
        <v>0</v>
      </c>
      <c r="AP416" s="1"/>
      <c r="AQ416" s="1"/>
      <c r="AR416" s="1"/>
      <c r="AS416" s="1"/>
      <c r="AT416" s="1"/>
      <c r="AU416" s="1"/>
      <c r="AV416" s="1"/>
      <c r="AW416" s="1">
        <f ca="1">Table2[[#This Row],[Cars value]]/Table2[[#This Row],[Cars]]</f>
        <v>50657.83439117884</v>
      </c>
      <c r="AX416" s="1"/>
      <c r="AY416" s="1">
        <f ca="1">IF(Table2[[#This Row],[Value of debts of a person]]&gt;$AZ$4,1,0)</f>
        <v>1</v>
      </c>
      <c r="AZ416" s="1"/>
      <c r="BA416" s="1"/>
      <c r="BB416" s="9">
        <f ca="1">O416/Table2[[#This Row],[Value of house]]</f>
        <v>0.12227988119355639</v>
      </c>
      <c r="BC416" s="1">
        <f ca="1">IF(BB416&lt;$BD$4,1,0)</f>
        <v>1</v>
      </c>
      <c r="BD416" s="1"/>
      <c r="BE416" s="10"/>
      <c r="BF416">
        <f ca="1">IF(Table2[[#This Row],[Area]]="yukon",Table2[[#This Row],[Income]],0)</f>
        <v>0</v>
      </c>
    </row>
    <row r="417" spans="2:58" x14ac:dyDescent="0.3">
      <c r="B417">
        <f t="shared" ca="1" si="116"/>
        <v>1</v>
      </c>
      <c r="C417" t="str">
        <f t="shared" ca="1" si="117"/>
        <v>men</v>
      </c>
      <c r="D417">
        <f t="shared" ca="1" si="118"/>
        <v>25</v>
      </c>
      <c r="E417">
        <f t="shared" ca="1" si="119"/>
        <v>6</v>
      </c>
      <c r="F417" t="str">
        <f ca="1">VLOOKUP(E417,$AB$5:$AC$10,2)</f>
        <v>agriculture</v>
      </c>
      <c r="G417">
        <f t="shared" ca="1" si="120"/>
        <v>6</v>
      </c>
      <c r="H417" t="str">
        <f ca="1">VLOOKUP(G417,$AD$5:$AE$9,2)</f>
        <v>other</v>
      </c>
      <c r="I417">
        <f t="shared" ca="1" si="121"/>
        <v>0</v>
      </c>
      <c r="J417">
        <f t="shared" ca="1" si="115"/>
        <v>2</v>
      </c>
      <c r="K417">
        <f t="shared" ca="1" si="122"/>
        <v>73819</v>
      </c>
      <c r="L417">
        <f t="shared" ca="1" si="123"/>
        <v>9</v>
      </c>
      <c r="M417" t="str">
        <f ca="1">VLOOKUP(L417,$AF$5:$AG$17,2)</f>
        <v>Quabac</v>
      </c>
      <c r="N417">
        <f t="shared" ca="1" si="126"/>
        <v>147638</v>
      </c>
      <c r="O417">
        <f t="shared" ca="1" si="124"/>
        <v>104843.84747712075</v>
      </c>
      <c r="P417">
        <f t="shared" ca="1" si="127"/>
        <v>15336.93002763792</v>
      </c>
      <c r="Q417">
        <f t="shared" ca="1" si="125"/>
        <v>1762</v>
      </c>
      <c r="R417">
        <f t="shared" ca="1" si="128"/>
        <v>25552.083473688326</v>
      </c>
      <c r="S417">
        <f t="shared" ca="1" si="129"/>
        <v>14153.620967851466</v>
      </c>
      <c r="T417">
        <f t="shared" ca="1" si="130"/>
        <v>266635.46844497224</v>
      </c>
      <c r="U417">
        <f t="shared" ca="1" si="131"/>
        <v>132157.9309508091</v>
      </c>
      <c r="V417">
        <f t="shared" ca="1" si="132"/>
        <v>134477.53749416315</v>
      </c>
      <c r="X417" s="7">
        <f ca="1">IF(Table2[[#This Row],[Gender]]="men",1,0)</f>
        <v>1</v>
      </c>
      <c r="Y417" s="1">
        <f ca="1">IF(Table2[[#This Row],[Gender]]="women",1,0)</f>
        <v>0</v>
      </c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f ca="1">IF(Table2[[#This Row],[Field of work]]="teaching",1,0)</f>
        <v>0</v>
      </c>
      <c r="AK417" s="1">
        <f ca="1">IF(Table2[[#This Row],[Field of work]]="health",1,0)</f>
        <v>0</v>
      </c>
      <c r="AL417" s="1">
        <f ca="1">IF(Table2[[#This Row],[Field of work]]="construction",1,0)</f>
        <v>0</v>
      </c>
      <c r="AM417" s="1">
        <f ca="1">IF(Table2[[#This Row],[Field of work]]="general work",1,0)</f>
        <v>0</v>
      </c>
      <c r="AN417" s="1">
        <f ca="1">IF(Table2[[#This Row],[Field of work]]="agriculture",1,0)</f>
        <v>1</v>
      </c>
      <c r="AO417" s="1">
        <f ca="1">IF(Table2[[#This Row],[Field of work]]="IT",1,0)</f>
        <v>0</v>
      </c>
      <c r="AP417" s="1"/>
      <c r="AQ417" s="1"/>
      <c r="AR417" s="1"/>
      <c r="AS417" s="1"/>
      <c r="AT417" s="1"/>
      <c r="AU417" s="1"/>
      <c r="AV417" s="1"/>
      <c r="AW417" s="1">
        <f ca="1">Table2[[#This Row],[Cars value]]/Table2[[#This Row],[Cars]]</f>
        <v>7668.46501381896</v>
      </c>
      <c r="AX417" s="1"/>
      <c r="AY417" s="1">
        <f ca="1">IF(Table2[[#This Row],[Value of debts of a person]]&gt;$AZ$4,1,0)</f>
        <v>1</v>
      </c>
      <c r="AZ417" s="1"/>
      <c r="BA417" s="1"/>
      <c r="BB417" s="9">
        <f ca="1">O417/Table2[[#This Row],[Value of house]]</f>
        <v>0.71014134218237013</v>
      </c>
      <c r="BC417" s="1">
        <f ca="1">IF(BB417&lt;$BD$4,1,0)</f>
        <v>0</v>
      </c>
      <c r="BD417" s="1"/>
      <c r="BE417" s="10"/>
      <c r="BF417">
        <f ca="1">IF(Table2[[#This Row],[Area]]="yukon",Table2[[#This Row],[Income]],0)</f>
        <v>0</v>
      </c>
    </row>
    <row r="418" spans="2:58" x14ac:dyDescent="0.3">
      <c r="B418">
        <f t="shared" ca="1" si="116"/>
        <v>2</v>
      </c>
      <c r="C418" t="str">
        <f t="shared" ca="1" si="117"/>
        <v>women</v>
      </c>
      <c r="D418">
        <f t="shared" ca="1" si="118"/>
        <v>45</v>
      </c>
      <c r="E418">
        <f t="shared" ca="1" si="119"/>
        <v>6</v>
      </c>
      <c r="F418" t="str">
        <f ca="1">VLOOKUP(E418,$AB$5:$AC$10,2)</f>
        <v>agriculture</v>
      </c>
      <c r="G418">
        <f t="shared" ca="1" si="120"/>
        <v>6</v>
      </c>
      <c r="H418" t="str">
        <f ca="1">VLOOKUP(G418,$AD$5:$AE$9,2)</f>
        <v>other</v>
      </c>
      <c r="I418">
        <f t="shared" ca="1" si="121"/>
        <v>1</v>
      </c>
      <c r="J418">
        <f t="shared" ca="1" si="115"/>
        <v>2</v>
      </c>
      <c r="K418">
        <f t="shared" ca="1" si="122"/>
        <v>25094</v>
      </c>
      <c r="L418">
        <f t="shared" ca="1" si="123"/>
        <v>7</v>
      </c>
      <c r="M418" t="str">
        <f ca="1">VLOOKUP(L418,$AF$5:$AG$17,2)</f>
        <v>Manitoba</v>
      </c>
      <c r="N418">
        <f t="shared" ca="1" si="126"/>
        <v>100376</v>
      </c>
      <c r="O418">
        <f t="shared" ca="1" si="124"/>
        <v>1521.2941129845444</v>
      </c>
      <c r="P418">
        <f t="shared" ca="1" si="127"/>
        <v>19723.491377285682</v>
      </c>
      <c r="Q418">
        <f t="shared" ca="1" si="125"/>
        <v>14086</v>
      </c>
      <c r="R418">
        <f t="shared" ca="1" si="128"/>
        <v>13192.6721374727</v>
      </c>
      <c r="S418">
        <f t="shared" ca="1" si="129"/>
        <v>11062.396901699049</v>
      </c>
      <c r="T418">
        <f t="shared" ca="1" si="130"/>
        <v>112959.69101468359</v>
      </c>
      <c r="U418">
        <f t="shared" ca="1" si="131"/>
        <v>28799.966250457244</v>
      </c>
      <c r="V418">
        <f t="shared" ca="1" si="132"/>
        <v>84159.724764226339</v>
      </c>
      <c r="X418" s="7">
        <f ca="1">IF(Table2[[#This Row],[Gender]]="men",1,0)</f>
        <v>0</v>
      </c>
      <c r="Y418" s="1">
        <f ca="1">IF(Table2[[#This Row],[Gender]]="women",1,0)</f>
        <v>1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>
        <f ca="1">IF(Table2[[#This Row],[Field of work]]="teaching",1,0)</f>
        <v>0</v>
      </c>
      <c r="AK418" s="1">
        <f ca="1">IF(Table2[[#This Row],[Field of work]]="health",1,0)</f>
        <v>0</v>
      </c>
      <c r="AL418" s="1">
        <f ca="1">IF(Table2[[#This Row],[Field of work]]="construction",1,0)</f>
        <v>0</v>
      </c>
      <c r="AM418" s="1">
        <f ca="1">IF(Table2[[#This Row],[Field of work]]="general work",1,0)</f>
        <v>0</v>
      </c>
      <c r="AN418" s="1">
        <f ca="1">IF(Table2[[#This Row],[Field of work]]="agriculture",1,0)</f>
        <v>1</v>
      </c>
      <c r="AO418" s="1">
        <f ca="1">IF(Table2[[#This Row],[Field of work]]="IT",1,0)</f>
        <v>0</v>
      </c>
      <c r="AP418" s="1"/>
      <c r="AQ418" s="1"/>
      <c r="AR418" s="1"/>
      <c r="AS418" s="1"/>
      <c r="AT418" s="1"/>
      <c r="AU418" s="1"/>
      <c r="AV418" s="1"/>
      <c r="AW418" s="1">
        <f ca="1">Table2[[#This Row],[Cars value]]/Table2[[#This Row],[Cars]]</f>
        <v>9861.7456886428408</v>
      </c>
      <c r="AX418" s="1"/>
      <c r="AY418" s="1">
        <f ca="1">IF(Table2[[#This Row],[Value of debts of a person]]&gt;$AZ$4,1,0)</f>
        <v>0</v>
      </c>
      <c r="AZ418" s="1"/>
      <c r="BA418" s="1"/>
      <c r="BB418" s="9">
        <f ca="1">O418/Table2[[#This Row],[Value of house]]</f>
        <v>1.5155954740022957E-2</v>
      </c>
      <c r="BC418" s="1">
        <f ca="1">IF(BB418&lt;$BD$4,1,0)</f>
        <v>1</v>
      </c>
      <c r="BD418" s="1"/>
      <c r="BE418" s="10"/>
      <c r="BF418">
        <f ca="1">IF(Table2[[#This Row],[Area]]="yukon",Table2[[#This Row],[Income]],0)</f>
        <v>0</v>
      </c>
    </row>
    <row r="419" spans="2:58" x14ac:dyDescent="0.3">
      <c r="B419">
        <f t="shared" ca="1" si="116"/>
        <v>2</v>
      </c>
      <c r="C419" t="str">
        <f t="shared" ca="1" si="117"/>
        <v>women</v>
      </c>
      <c r="D419">
        <f t="shared" ca="1" si="118"/>
        <v>45</v>
      </c>
      <c r="E419">
        <f t="shared" ca="1" si="119"/>
        <v>6</v>
      </c>
      <c r="F419" t="str">
        <f ca="1">VLOOKUP(E419,$AB$5:$AC$10,2)</f>
        <v>agriculture</v>
      </c>
      <c r="G419">
        <f t="shared" ca="1" si="120"/>
        <v>3</v>
      </c>
      <c r="H419" t="str">
        <f ca="1">VLOOKUP(G419,$AD$5:$AE$9,2)</f>
        <v>university</v>
      </c>
      <c r="I419">
        <f t="shared" ca="1" si="121"/>
        <v>4</v>
      </c>
      <c r="J419">
        <f t="shared" ca="1" si="115"/>
        <v>1</v>
      </c>
      <c r="K419">
        <f t="shared" ca="1" si="122"/>
        <v>66399</v>
      </c>
      <c r="L419">
        <f t="shared" ca="1" si="123"/>
        <v>6</v>
      </c>
      <c r="M419" t="str">
        <f ca="1">VLOOKUP(L419,$AF$5:$AG$17,2)</f>
        <v>Saskanchewan</v>
      </c>
      <c r="N419">
        <f t="shared" ca="1" si="126"/>
        <v>331995</v>
      </c>
      <c r="O419">
        <f t="shared" ca="1" si="124"/>
        <v>164886.25562395877</v>
      </c>
      <c r="P419">
        <f t="shared" ca="1" si="127"/>
        <v>36507.801910387592</v>
      </c>
      <c r="Q419">
        <f t="shared" ca="1" si="125"/>
        <v>18414</v>
      </c>
      <c r="R419">
        <f t="shared" ca="1" si="128"/>
        <v>54953.712592688164</v>
      </c>
      <c r="S419">
        <f t="shared" ca="1" si="129"/>
        <v>81107.358456547256</v>
      </c>
      <c r="T419">
        <f t="shared" ca="1" si="130"/>
        <v>577988.61408050603</v>
      </c>
      <c r="U419">
        <f t="shared" ca="1" si="131"/>
        <v>238253.96821664693</v>
      </c>
      <c r="V419">
        <f t="shared" ca="1" si="132"/>
        <v>339734.6458638591</v>
      </c>
      <c r="X419" s="7">
        <f ca="1">IF(Table2[[#This Row],[Gender]]="men",1,0)</f>
        <v>0</v>
      </c>
      <c r="Y419" s="1">
        <f ca="1">IF(Table2[[#This Row],[Gender]]="women",1,0)</f>
        <v>1</v>
      </c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>
        <f ca="1">IF(Table2[[#This Row],[Field of work]]="teaching",1,0)</f>
        <v>0</v>
      </c>
      <c r="AK419" s="1">
        <f ca="1">IF(Table2[[#This Row],[Field of work]]="health",1,0)</f>
        <v>0</v>
      </c>
      <c r="AL419" s="1">
        <f ca="1">IF(Table2[[#This Row],[Field of work]]="construction",1,0)</f>
        <v>0</v>
      </c>
      <c r="AM419" s="1">
        <f ca="1">IF(Table2[[#This Row],[Field of work]]="general work",1,0)</f>
        <v>0</v>
      </c>
      <c r="AN419" s="1">
        <f ca="1">IF(Table2[[#This Row],[Field of work]]="agriculture",1,0)</f>
        <v>1</v>
      </c>
      <c r="AO419" s="1">
        <f ca="1">IF(Table2[[#This Row],[Field of work]]="IT",1,0)</f>
        <v>0</v>
      </c>
      <c r="AP419" s="1"/>
      <c r="AQ419" s="1"/>
      <c r="AR419" s="1"/>
      <c r="AS419" s="1"/>
      <c r="AT419" s="1"/>
      <c r="AU419" s="1"/>
      <c r="AV419" s="1"/>
      <c r="AW419" s="1">
        <f ca="1">Table2[[#This Row],[Cars value]]/Table2[[#This Row],[Cars]]</f>
        <v>36507.801910387592</v>
      </c>
      <c r="AX419" s="1"/>
      <c r="AY419" s="1">
        <f ca="1">IF(Table2[[#This Row],[Value of debts of a person]]&gt;$AZ$4,1,0)</f>
        <v>1</v>
      </c>
      <c r="AZ419" s="1"/>
      <c r="BA419" s="1"/>
      <c r="BB419" s="9">
        <f ca="1">O419/Table2[[#This Row],[Value of house]]</f>
        <v>0.49665282797620075</v>
      </c>
      <c r="BC419" s="1">
        <f ca="1">IF(BB419&lt;$BD$4,1,0)</f>
        <v>0</v>
      </c>
      <c r="BD419" s="1"/>
      <c r="BE419" s="10"/>
      <c r="BF419">
        <f ca="1">IF(Table2[[#This Row],[Area]]="yukon",Table2[[#This Row],[Income]],0)</f>
        <v>0</v>
      </c>
    </row>
    <row r="420" spans="2:58" x14ac:dyDescent="0.3">
      <c r="B420">
        <f t="shared" ca="1" si="116"/>
        <v>1</v>
      </c>
      <c r="C420" t="str">
        <f t="shared" ca="1" si="117"/>
        <v>men</v>
      </c>
      <c r="D420">
        <f t="shared" ca="1" si="118"/>
        <v>26</v>
      </c>
      <c r="E420">
        <f t="shared" ca="1" si="119"/>
        <v>1</v>
      </c>
      <c r="F420" t="str">
        <f ca="1">VLOOKUP(E420,$AB$5:$AC$10,2)</f>
        <v>health</v>
      </c>
      <c r="G420">
        <f t="shared" ca="1" si="120"/>
        <v>2</v>
      </c>
      <c r="H420" t="str">
        <f ca="1">VLOOKUP(G420,$AD$5:$AE$9,2)</f>
        <v>college</v>
      </c>
      <c r="I420">
        <f t="shared" ca="1" si="121"/>
        <v>4</v>
      </c>
      <c r="J420">
        <f t="shared" ca="1" si="115"/>
        <v>1</v>
      </c>
      <c r="K420">
        <f t="shared" ca="1" si="122"/>
        <v>50843</v>
      </c>
      <c r="L420">
        <f t="shared" ca="1" si="123"/>
        <v>10</v>
      </c>
      <c r="M420" t="str">
        <f ca="1">VLOOKUP(L420,$AF$5:$AG$17,2)</f>
        <v>Newfounland</v>
      </c>
      <c r="N420">
        <f t="shared" ca="1" si="126"/>
        <v>152529</v>
      </c>
      <c r="O420">
        <f t="shared" ca="1" si="124"/>
        <v>37737.02200718649</v>
      </c>
      <c r="P420">
        <f t="shared" ca="1" si="127"/>
        <v>316.67615593344118</v>
      </c>
      <c r="Q420">
        <f t="shared" ca="1" si="125"/>
        <v>110</v>
      </c>
      <c r="R420">
        <f t="shared" ca="1" si="128"/>
        <v>10453.199265972698</v>
      </c>
      <c r="S420">
        <f t="shared" ca="1" si="129"/>
        <v>40666.958246430528</v>
      </c>
      <c r="T420">
        <f t="shared" ca="1" si="130"/>
        <v>230932.98025361702</v>
      </c>
      <c r="U420">
        <f t="shared" ca="1" si="131"/>
        <v>48300.221273159186</v>
      </c>
      <c r="V420">
        <f t="shared" ca="1" si="132"/>
        <v>182632.75898045785</v>
      </c>
      <c r="X420" s="7">
        <f ca="1">IF(Table2[[#This Row],[Gender]]="men",1,0)</f>
        <v>1</v>
      </c>
      <c r="Y420" s="1">
        <f ca="1">IF(Table2[[#This Row],[Gender]]="women",1,0)</f>
        <v>0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>
        <f ca="1">IF(Table2[[#This Row],[Field of work]]="teaching",1,0)</f>
        <v>0</v>
      </c>
      <c r="AK420" s="1">
        <f ca="1">IF(Table2[[#This Row],[Field of work]]="health",1,0)</f>
        <v>1</v>
      </c>
      <c r="AL420" s="1">
        <f ca="1">IF(Table2[[#This Row],[Field of work]]="construction",1,0)</f>
        <v>0</v>
      </c>
      <c r="AM420" s="1">
        <f ca="1">IF(Table2[[#This Row],[Field of work]]="general work",1,0)</f>
        <v>0</v>
      </c>
      <c r="AN420" s="1">
        <f ca="1">IF(Table2[[#This Row],[Field of work]]="agriculture",1,0)</f>
        <v>0</v>
      </c>
      <c r="AO420" s="1">
        <f ca="1">IF(Table2[[#This Row],[Field of work]]="IT",1,0)</f>
        <v>0</v>
      </c>
      <c r="AP420" s="1"/>
      <c r="AQ420" s="1"/>
      <c r="AR420" s="1"/>
      <c r="AS420" s="1"/>
      <c r="AT420" s="1"/>
      <c r="AU420" s="1"/>
      <c r="AV420" s="1"/>
      <c r="AW420" s="1">
        <f ca="1">Table2[[#This Row],[Cars value]]/Table2[[#This Row],[Cars]]</f>
        <v>316.67615593344118</v>
      </c>
      <c r="AX420" s="1"/>
      <c r="AY420" s="1">
        <f ca="1">IF(Table2[[#This Row],[Value of debts of a person]]&gt;$AZ$4,1,0)</f>
        <v>0</v>
      </c>
      <c r="AZ420" s="1"/>
      <c r="BA420" s="1"/>
      <c r="BB420" s="9">
        <f ca="1">O420/Table2[[#This Row],[Value of house]]</f>
        <v>0.24740883377709477</v>
      </c>
      <c r="BC420" s="1">
        <f ca="1">IF(BB420&lt;$BD$4,1,0)</f>
        <v>1</v>
      </c>
      <c r="BD420" s="1"/>
      <c r="BE420" s="10"/>
      <c r="BF420">
        <f ca="1">IF(Table2[[#This Row],[Area]]="yukon",Table2[[#This Row],[Income]],0)</f>
        <v>0</v>
      </c>
    </row>
    <row r="421" spans="2:58" x14ac:dyDescent="0.3">
      <c r="B421">
        <f t="shared" ca="1" si="116"/>
        <v>1</v>
      </c>
      <c r="C421" t="str">
        <f t="shared" ca="1" si="117"/>
        <v>men</v>
      </c>
      <c r="D421">
        <f t="shared" ca="1" si="118"/>
        <v>38</v>
      </c>
      <c r="E421">
        <f t="shared" ca="1" si="119"/>
        <v>3</v>
      </c>
      <c r="F421" t="str">
        <f ca="1">VLOOKUP(E421,$AB$5:$AC$10,2)</f>
        <v>teaching</v>
      </c>
      <c r="G421">
        <f t="shared" ca="1" si="120"/>
        <v>5</v>
      </c>
      <c r="H421" t="str">
        <f ca="1">VLOOKUP(G421,$AD$5:$AE$9,2)</f>
        <v>other</v>
      </c>
      <c r="I421">
        <f t="shared" ca="1" si="121"/>
        <v>3</v>
      </c>
      <c r="J421">
        <f t="shared" ca="1" si="115"/>
        <v>2</v>
      </c>
      <c r="K421">
        <f t="shared" ca="1" si="122"/>
        <v>89562</v>
      </c>
      <c r="L421">
        <f t="shared" ca="1" si="123"/>
        <v>3</v>
      </c>
      <c r="M421" t="str">
        <f ca="1">VLOOKUP(L421,$AF$5:$AG$17,2)</f>
        <v>Northwest Tef</v>
      </c>
      <c r="N421">
        <f t="shared" ca="1" si="126"/>
        <v>179124</v>
      </c>
      <c r="O421">
        <f t="shared" ca="1" si="124"/>
        <v>28878.204882540947</v>
      </c>
      <c r="P421">
        <f t="shared" ca="1" si="127"/>
        <v>167938.07768742493</v>
      </c>
      <c r="Q421">
        <f t="shared" ca="1" si="125"/>
        <v>135510</v>
      </c>
      <c r="R421">
        <f t="shared" ca="1" si="128"/>
        <v>64168.996560961124</v>
      </c>
      <c r="S421">
        <f t="shared" ca="1" si="129"/>
        <v>23996.629087754372</v>
      </c>
      <c r="T421">
        <f t="shared" ca="1" si="130"/>
        <v>231998.83397029532</v>
      </c>
      <c r="U421">
        <f t="shared" ca="1" si="131"/>
        <v>228557.20144350207</v>
      </c>
      <c r="V421">
        <f t="shared" ca="1" si="132"/>
        <v>3441.6325267932552</v>
      </c>
      <c r="X421" s="7">
        <f ca="1">IF(Table2[[#This Row],[Gender]]="men",1,0)</f>
        <v>1</v>
      </c>
      <c r="Y421" s="1">
        <f ca="1">IF(Table2[[#This Row],[Gender]]="women",1,0)</f>
        <v>0</v>
      </c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>
        <f ca="1">IF(Table2[[#This Row],[Field of work]]="teaching",1,0)</f>
        <v>1</v>
      </c>
      <c r="AK421" s="1">
        <f ca="1">IF(Table2[[#This Row],[Field of work]]="health",1,0)</f>
        <v>0</v>
      </c>
      <c r="AL421" s="1">
        <f ca="1">IF(Table2[[#This Row],[Field of work]]="construction",1,0)</f>
        <v>0</v>
      </c>
      <c r="AM421" s="1">
        <f ca="1">IF(Table2[[#This Row],[Field of work]]="general work",1,0)</f>
        <v>0</v>
      </c>
      <c r="AN421" s="1">
        <f ca="1">IF(Table2[[#This Row],[Field of work]]="agriculture",1,0)</f>
        <v>0</v>
      </c>
      <c r="AO421" s="1">
        <f ca="1">IF(Table2[[#This Row],[Field of work]]="IT",1,0)</f>
        <v>0</v>
      </c>
      <c r="AP421" s="1"/>
      <c r="AQ421" s="1"/>
      <c r="AR421" s="1"/>
      <c r="AS421" s="1"/>
      <c r="AT421" s="1"/>
      <c r="AU421" s="1"/>
      <c r="AV421" s="1"/>
      <c r="AW421" s="1">
        <f ca="1">Table2[[#This Row],[Cars value]]/Table2[[#This Row],[Cars]]</f>
        <v>83969.038843712464</v>
      </c>
      <c r="AX421" s="1"/>
      <c r="AY421" s="1">
        <f ca="1">IF(Table2[[#This Row],[Value of debts of a person]]&gt;$AZ$4,1,0)</f>
        <v>1</v>
      </c>
      <c r="AZ421" s="1"/>
      <c r="BA421" s="1"/>
      <c r="BB421" s="9">
        <f ca="1">O421/Table2[[#This Row],[Value of house]]</f>
        <v>0.16121907104877597</v>
      </c>
      <c r="BC421" s="1">
        <f ca="1">IF(BB421&lt;$BD$4,1,0)</f>
        <v>1</v>
      </c>
      <c r="BD421" s="1"/>
      <c r="BE421" s="10"/>
      <c r="BF421">
        <f ca="1">IF(Table2[[#This Row],[Area]]="yukon",Table2[[#This Row],[Income]],0)</f>
        <v>0</v>
      </c>
    </row>
    <row r="422" spans="2:58" x14ac:dyDescent="0.3">
      <c r="B422">
        <f t="shared" ca="1" si="116"/>
        <v>1</v>
      </c>
      <c r="C422" t="str">
        <f t="shared" ca="1" si="117"/>
        <v>men</v>
      </c>
      <c r="D422">
        <f t="shared" ca="1" si="118"/>
        <v>28</v>
      </c>
      <c r="E422">
        <f t="shared" ca="1" si="119"/>
        <v>5</v>
      </c>
      <c r="F422" t="str">
        <f ca="1">VLOOKUP(E422,$AB$5:$AC$10,2)</f>
        <v>general work</v>
      </c>
      <c r="G422">
        <f t="shared" ca="1" si="120"/>
        <v>3</v>
      </c>
      <c r="H422" t="str">
        <f ca="1">VLOOKUP(G422,$AD$5:$AE$9,2)</f>
        <v>university</v>
      </c>
      <c r="I422">
        <f t="shared" ca="1" si="121"/>
        <v>4</v>
      </c>
      <c r="J422">
        <f t="shared" ca="1" si="115"/>
        <v>1</v>
      </c>
      <c r="K422">
        <f t="shared" ca="1" si="122"/>
        <v>75040</v>
      </c>
      <c r="L422">
        <f t="shared" ca="1" si="123"/>
        <v>8</v>
      </c>
      <c r="M422" t="str">
        <f ca="1">VLOOKUP(L422,$AF$5:$AG$17,2)</f>
        <v>Ontario</v>
      </c>
      <c r="N422">
        <f t="shared" ca="1" si="126"/>
        <v>150080</v>
      </c>
      <c r="O422">
        <f t="shared" ca="1" si="124"/>
        <v>48517.013716469752</v>
      </c>
      <c r="P422">
        <f t="shared" ca="1" si="127"/>
        <v>1082.4018371762893</v>
      </c>
      <c r="Q422">
        <f t="shared" ca="1" si="125"/>
        <v>426</v>
      </c>
      <c r="R422">
        <f t="shared" ca="1" si="128"/>
        <v>22798.708753201321</v>
      </c>
      <c r="S422">
        <f t="shared" ca="1" si="129"/>
        <v>110428.91361678086</v>
      </c>
      <c r="T422">
        <f t="shared" ca="1" si="130"/>
        <v>309025.92733325064</v>
      </c>
      <c r="U422">
        <f t="shared" ca="1" si="131"/>
        <v>71741.722469671076</v>
      </c>
      <c r="V422">
        <f t="shared" ca="1" si="132"/>
        <v>237284.20486357957</v>
      </c>
      <c r="X422" s="7">
        <f ca="1">IF(Table2[[#This Row],[Gender]]="men",1,0)</f>
        <v>1</v>
      </c>
      <c r="Y422" s="1">
        <f ca="1">IF(Table2[[#This Row],[Gender]]="women",1,0)</f>
        <v>0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>
        <f ca="1">IF(Table2[[#This Row],[Field of work]]="teaching",1,0)</f>
        <v>0</v>
      </c>
      <c r="AK422" s="1">
        <f ca="1">IF(Table2[[#This Row],[Field of work]]="health",1,0)</f>
        <v>0</v>
      </c>
      <c r="AL422" s="1">
        <f ca="1">IF(Table2[[#This Row],[Field of work]]="construction",1,0)</f>
        <v>0</v>
      </c>
      <c r="AM422" s="1">
        <f ca="1">IF(Table2[[#This Row],[Field of work]]="general work",1,0)</f>
        <v>1</v>
      </c>
      <c r="AN422" s="1">
        <f ca="1">IF(Table2[[#This Row],[Field of work]]="agriculture",1,0)</f>
        <v>0</v>
      </c>
      <c r="AO422" s="1">
        <f ca="1">IF(Table2[[#This Row],[Field of work]]="IT",1,0)</f>
        <v>0</v>
      </c>
      <c r="AP422" s="1"/>
      <c r="AQ422" s="1"/>
      <c r="AR422" s="1"/>
      <c r="AS422" s="1"/>
      <c r="AT422" s="1"/>
      <c r="AU422" s="1"/>
      <c r="AV422" s="1"/>
      <c r="AW422" s="1">
        <f ca="1">Table2[[#This Row],[Cars value]]/Table2[[#This Row],[Cars]]</f>
        <v>1082.4018371762893</v>
      </c>
      <c r="AX422" s="1"/>
      <c r="AY422" s="1">
        <f ca="1">IF(Table2[[#This Row],[Value of debts of a person]]&gt;$AZ$4,1,0)</f>
        <v>0</v>
      </c>
      <c r="AZ422" s="1"/>
      <c r="BA422" s="1"/>
      <c r="BB422" s="9">
        <f ca="1">O422/Table2[[#This Row],[Value of house]]</f>
        <v>0.32327434512573128</v>
      </c>
      <c r="BC422" s="1">
        <f ca="1">IF(BB422&lt;$BD$4,1,0)</f>
        <v>0</v>
      </c>
      <c r="BD422" s="1"/>
      <c r="BE422" s="10"/>
      <c r="BF422">
        <f ca="1">IF(Table2[[#This Row],[Area]]="yukon",Table2[[#This Row],[Income]],0)</f>
        <v>0</v>
      </c>
    </row>
    <row r="423" spans="2:58" x14ac:dyDescent="0.3">
      <c r="B423">
        <f t="shared" ca="1" si="116"/>
        <v>2</v>
      </c>
      <c r="C423" t="str">
        <f t="shared" ca="1" si="117"/>
        <v>women</v>
      </c>
      <c r="D423">
        <f t="shared" ca="1" si="118"/>
        <v>40</v>
      </c>
      <c r="E423">
        <f t="shared" ca="1" si="119"/>
        <v>4</v>
      </c>
      <c r="F423" t="str">
        <f ca="1">VLOOKUP(E423,$AB$5:$AC$10,2)</f>
        <v>IT</v>
      </c>
      <c r="G423">
        <f t="shared" ca="1" si="120"/>
        <v>2</v>
      </c>
      <c r="H423" t="str">
        <f ca="1">VLOOKUP(G423,$AD$5:$AE$9,2)</f>
        <v>college</v>
      </c>
      <c r="I423">
        <f t="shared" ca="1" si="121"/>
        <v>0</v>
      </c>
      <c r="J423">
        <f t="shared" ca="1" si="115"/>
        <v>2</v>
      </c>
      <c r="K423">
        <f t="shared" ca="1" si="122"/>
        <v>42424</v>
      </c>
      <c r="L423">
        <f t="shared" ca="1" si="123"/>
        <v>5</v>
      </c>
      <c r="M423" t="str">
        <f ca="1">VLOOKUP(L423,$AF$5:$AG$17,2)</f>
        <v>Nunavut</v>
      </c>
      <c r="N423">
        <f t="shared" ca="1" si="126"/>
        <v>127272</v>
      </c>
      <c r="O423">
        <f t="shared" ca="1" si="124"/>
        <v>84150.379620375534</v>
      </c>
      <c r="P423">
        <f t="shared" ca="1" si="127"/>
        <v>42731.399247570094</v>
      </c>
      <c r="Q423">
        <f t="shared" ca="1" si="125"/>
        <v>22115</v>
      </c>
      <c r="R423">
        <f t="shared" ca="1" si="128"/>
        <v>39207.701576616273</v>
      </c>
      <c r="S423">
        <f t="shared" ca="1" si="129"/>
        <v>25552.67825236651</v>
      </c>
      <c r="T423">
        <f t="shared" ca="1" si="130"/>
        <v>236975.05787274204</v>
      </c>
      <c r="U423">
        <f t="shared" ca="1" si="131"/>
        <v>145473.08119699181</v>
      </c>
      <c r="V423">
        <f t="shared" ca="1" si="132"/>
        <v>91501.976675750222</v>
      </c>
      <c r="X423" s="7">
        <f ca="1">IF(Table2[[#This Row],[Gender]]="men",1,0)</f>
        <v>0</v>
      </c>
      <c r="Y423" s="1">
        <f ca="1">IF(Table2[[#This Row],[Gender]]="women",1,0)</f>
        <v>1</v>
      </c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>
        <f ca="1">IF(Table2[[#This Row],[Field of work]]="teaching",1,0)</f>
        <v>0</v>
      </c>
      <c r="AK423" s="1">
        <f ca="1">IF(Table2[[#This Row],[Field of work]]="health",1,0)</f>
        <v>0</v>
      </c>
      <c r="AL423" s="1">
        <f ca="1">IF(Table2[[#This Row],[Field of work]]="construction",1,0)</f>
        <v>0</v>
      </c>
      <c r="AM423" s="1">
        <f ca="1">IF(Table2[[#This Row],[Field of work]]="general work",1,0)</f>
        <v>0</v>
      </c>
      <c r="AN423" s="1">
        <f ca="1">IF(Table2[[#This Row],[Field of work]]="agriculture",1,0)</f>
        <v>0</v>
      </c>
      <c r="AO423" s="1">
        <f ca="1">IF(Table2[[#This Row],[Field of work]]="IT",1,0)</f>
        <v>1</v>
      </c>
      <c r="AP423" s="1"/>
      <c r="AQ423" s="1"/>
      <c r="AR423" s="1"/>
      <c r="AS423" s="1"/>
      <c r="AT423" s="1"/>
      <c r="AU423" s="1"/>
      <c r="AV423" s="1"/>
      <c r="AW423" s="1">
        <f ca="1">Table2[[#This Row],[Cars value]]/Table2[[#This Row],[Cars]]</f>
        <v>21365.699623785047</v>
      </c>
      <c r="AX423" s="1"/>
      <c r="AY423" s="1">
        <f ca="1">IF(Table2[[#This Row],[Value of debts of a person]]&gt;$AZ$4,1,0)</f>
        <v>1</v>
      </c>
      <c r="AZ423" s="1"/>
      <c r="BA423" s="1"/>
      <c r="BB423" s="9">
        <f ca="1">O423/Table2[[#This Row],[Value of house]]</f>
        <v>0.66118533236199273</v>
      </c>
      <c r="BC423" s="1">
        <f ca="1">IF(BB423&lt;$BD$4,1,0)</f>
        <v>0</v>
      </c>
      <c r="BD423" s="1"/>
      <c r="BE423" s="10"/>
      <c r="BF423">
        <f ca="1">IF(Table2[[#This Row],[Area]]="yukon",Table2[[#This Row],[Income]],0)</f>
        <v>0</v>
      </c>
    </row>
    <row r="424" spans="2:58" x14ac:dyDescent="0.3">
      <c r="B424">
        <f t="shared" ca="1" si="116"/>
        <v>2</v>
      </c>
      <c r="C424" t="str">
        <f t="shared" ca="1" si="117"/>
        <v>women</v>
      </c>
      <c r="D424">
        <f t="shared" ca="1" si="118"/>
        <v>45</v>
      </c>
      <c r="E424">
        <f t="shared" ca="1" si="119"/>
        <v>1</v>
      </c>
      <c r="F424" t="str">
        <f ca="1">VLOOKUP(E424,$AB$5:$AC$10,2)</f>
        <v>health</v>
      </c>
      <c r="G424">
        <f t="shared" ca="1" si="120"/>
        <v>2</v>
      </c>
      <c r="H424" t="str">
        <f ca="1">VLOOKUP(G424,$AD$5:$AE$9,2)</f>
        <v>college</v>
      </c>
      <c r="I424">
        <f t="shared" ca="1" si="121"/>
        <v>0</v>
      </c>
      <c r="J424">
        <f t="shared" ca="1" si="115"/>
        <v>2</v>
      </c>
      <c r="K424">
        <f t="shared" ca="1" si="122"/>
        <v>35322</v>
      </c>
      <c r="L424">
        <f t="shared" ca="1" si="123"/>
        <v>8</v>
      </c>
      <c r="M424" t="str">
        <f ca="1">VLOOKUP(L424,$AF$5:$AG$17,2)</f>
        <v>Ontario</v>
      </c>
      <c r="N424">
        <f t="shared" ca="1" si="126"/>
        <v>211932</v>
      </c>
      <c r="O424">
        <f t="shared" ca="1" si="124"/>
        <v>134673.60939110987</v>
      </c>
      <c r="P424">
        <f t="shared" ca="1" si="127"/>
        <v>66386.32959457791</v>
      </c>
      <c r="Q424">
        <f t="shared" ca="1" si="125"/>
        <v>2090</v>
      </c>
      <c r="R424">
        <f t="shared" ca="1" si="128"/>
        <v>33524.843388072892</v>
      </c>
      <c r="S424">
        <f t="shared" ca="1" si="129"/>
        <v>12354.425802808339</v>
      </c>
      <c r="T424">
        <f t="shared" ca="1" si="130"/>
        <v>358960.03519391821</v>
      </c>
      <c r="U424">
        <f t="shared" ca="1" si="131"/>
        <v>170288.45277918276</v>
      </c>
      <c r="V424">
        <f t="shared" ca="1" si="132"/>
        <v>188671.58241473546</v>
      </c>
      <c r="X424" s="7">
        <f ca="1">IF(Table2[[#This Row],[Gender]]="men",1,0)</f>
        <v>0</v>
      </c>
      <c r="Y424" s="1">
        <f ca="1">IF(Table2[[#This Row],[Gender]]="women",1,0)</f>
        <v>1</v>
      </c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>
        <f ca="1">IF(Table2[[#This Row],[Field of work]]="teaching",1,0)</f>
        <v>0</v>
      </c>
      <c r="AK424" s="1">
        <f ca="1">IF(Table2[[#This Row],[Field of work]]="health",1,0)</f>
        <v>1</v>
      </c>
      <c r="AL424" s="1">
        <f ca="1">IF(Table2[[#This Row],[Field of work]]="construction",1,0)</f>
        <v>0</v>
      </c>
      <c r="AM424" s="1">
        <f ca="1">IF(Table2[[#This Row],[Field of work]]="general work",1,0)</f>
        <v>0</v>
      </c>
      <c r="AN424" s="1">
        <f ca="1">IF(Table2[[#This Row],[Field of work]]="agriculture",1,0)</f>
        <v>0</v>
      </c>
      <c r="AO424" s="1">
        <f ca="1">IF(Table2[[#This Row],[Field of work]]="IT",1,0)</f>
        <v>0</v>
      </c>
      <c r="AP424" s="1"/>
      <c r="AQ424" s="1"/>
      <c r="AR424" s="1"/>
      <c r="AS424" s="1"/>
      <c r="AT424" s="1"/>
      <c r="AU424" s="1"/>
      <c r="AV424" s="1"/>
      <c r="AW424" s="1">
        <f ca="1">Table2[[#This Row],[Cars value]]/Table2[[#This Row],[Cars]]</f>
        <v>33193.164797288955</v>
      </c>
      <c r="AX424" s="1"/>
      <c r="AY424" s="1">
        <f ca="1">IF(Table2[[#This Row],[Value of debts of a person]]&gt;$AZ$4,1,0)</f>
        <v>1</v>
      </c>
      <c r="AZ424" s="1"/>
      <c r="BA424" s="1"/>
      <c r="BB424" s="9">
        <f ca="1">O424/Table2[[#This Row],[Value of house]]</f>
        <v>0.63545670022040024</v>
      </c>
      <c r="BC424" s="1">
        <f ca="1">IF(BB424&lt;$BD$4,1,0)</f>
        <v>0</v>
      </c>
      <c r="BD424" s="1"/>
      <c r="BE424" s="10"/>
      <c r="BF424">
        <f ca="1">IF(Table2[[#This Row],[Area]]="yukon",Table2[[#This Row],[Income]],0)</f>
        <v>0</v>
      </c>
    </row>
    <row r="425" spans="2:58" x14ac:dyDescent="0.3">
      <c r="B425">
        <f t="shared" ca="1" si="116"/>
        <v>2</v>
      </c>
      <c r="C425" t="str">
        <f t="shared" ca="1" si="117"/>
        <v>women</v>
      </c>
      <c r="D425">
        <f t="shared" ca="1" si="118"/>
        <v>39</v>
      </c>
      <c r="E425">
        <f t="shared" ca="1" si="119"/>
        <v>2</v>
      </c>
      <c r="F425" t="str">
        <f ca="1">VLOOKUP(E425,$AB$5:$AC$10,2)</f>
        <v>construction</v>
      </c>
      <c r="G425">
        <f t="shared" ca="1" si="120"/>
        <v>1</v>
      </c>
      <c r="H425" t="str">
        <f ca="1">VLOOKUP(G425,$AD$5:$AE$9,2)</f>
        <v>High School</v>
      </c>
      <c r="I425">
        <f t="shared" ca="1" si="121"/>
        <v>3</v>
      </c>
      <c r="J425">
        <f t="shared" ca="1" si="115"/>
        <v>2</v>
      </c>
      <c r="K425">
        <f t="shared" ca="1" si="122"/>
        <v>76629</v>
      </c>
      <c r="L425">
        <f t="shared" ca="1" si="123"/>
        <v>2</v>
      </c>
      <c r="M425" t="str">
        <f ca="1">VLOOKUP(L425,$AF$5:$AG$17,2)</f>
        <v>BC</v>
      </c>
      <c r="N425">
        <f t="shared" ca="1" si="126"/>
        <v>153258</v>
      </c>
      <c r="O425">
        <f t="shared" ca="1" si="124"/>
        <v>11651.311502951934</v>
      </c>
      <c r="P425">
        <f t="shared" ca="1" si="127"/>
        <v>53331.357724876856</v>
      </c>
      <c r="Q425">
        <f t="shared" ca="1" si="125"/>
        <v>31877</v>
      </c>
      <c r="R425">
        <f t="shared" ca="1" si="128"/>
        <v>39369.824638041646</v>
      </c>
      <c r="S425">
        <f t="shared" ca="1" si="129"/>
        <v>59540.122215530675</v>
      </c>
      <c r="T425">
        <f t="shared" ca="1" si="130"/>
        <v>224449.43371848261</v>
      </c>
      <c r="U425">
        <f t="shared" ca="1" si="131"/>
        <v>82898.136140993578</v>
      </c>
      <c r="V425">
        <f t="shared" ca="1" si="132"/>
        <v>141551.29757748905</v>
      </c>
      <c r="X425" s="7">
        <f ca="1">IF(Table2[[#This Row],[Gender]]="men",1,0)</f>
        <v>0</v>
      </c>
      <c r="Y425" s="1">
        <f ca="1">IF(Table2[[#This Row],[Gender]]="women",1,0)</f>
        <v>1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>
        <f ca="1">IF(Table2[[#This Row],[Field of work]]="teaching",1,0)</f>
        <v>0</v>
      </c>
      <c r="AK425" s="1">
        <f ca="1">IF(Table2[[#This Row],[Field of work]]="health",1,0)</f>
        <v>0</v>
      </c>
      <c r="AL425" s="1">
        <f ca="1">IF(Table2[[#This Row],[Field of work]]="construction",1,0)</f>
        <v>1</v>
      </c>
      <c r="AM425" s="1">
        <f ca="1">IF(Table2[[#This Row],[Field of work]]="general work",1,0)</f>
        <v>0</v>
      </c>
      <c r="AN425" s="1">
        <f ca="1">IF(Table2[[#This Row],[Field of work]]="agriculture",1,0)</f>
        <v>0</v>
      </c>
      <c r="AO425" s="1">
        <f ca="1">IF(Table2[[#This Row],[Field of work]]="IT",1,0)</f>
        <v>0</v>
      </c>
      <c r="AP425" s="1"/>
      <c r="AQ425" s="1"/>
      <c r="AR425" s="1"/>
      <c r="AS425" s="1"/>
      <c r="AT425" s="1"/>
      <c r="AU425" s="1"/>
      <c r="AV425" s="1"/>
      <c r="AW425" s="1">
        <f ca="1">Table2[[#This Row],[Cars value]]/Table2[[#This Row],[Cars]]</f>
        <v>26665.678862438428</v>
      </c>
      <c r="AX425" s="1"/>
      <c r="AY425" s="1">
        <f ca="1">IF(Table2[[#This Row],[Value of debts of a person]]&gt;$AZ$4,1,0)</f>
        <v>0</v>
      </c>
      <c r="AZ425" s="1"/>
      <c r="BA425" s="1"/>
      <c r="BB425" s="9">
        <f ca="1">O425/Table2[[#This Row],[Value of house]]</f>
        <v>7.6024165152565826E-2</v>
      </c>
      <c r="BC425" s="1">
        <f ca="1">IF(BB425&lt;$BD$4,1,0)</f>
        <v>1</v>
      </c>
      <c r="BD425" s="1"/>
      <c r="BE425" s="10"/>
      <c r="BF425">
        <f ca="1">IF(Table2[[#This Row],[Area]]="yukon",Table2[[#This Row],[Income]],0)</f>
        <v>0</v>
      </c>
    </row>
    <row r="426" spans="2:58" x14ac:dyDescent="0.3">
      <c r="B426">
        <f t="shared" ca="1" si="116"/>
        <v>2</v>
      </c>
      <c r="C426" t="str">
        <f t="shared" ca="1" si="117"/>
        <v>women</v>
      </c>
      <c r="D426">
        <f t="shared" ca="1" si="118"/>
        <v>42</v>
      </c>
      <c r="E426">
        <f t="shared" ca="1" si="119"/>
        <v>3</v>
      </c>
      <c r="F426" t="str">
        <f ca="1">VLOOKUP(E426,$AB$5:$AC$10,2)</f>
        <v>teaching</v>
      </c>
      <c r="G426">
        <f t="shared" ca="1" si="120"/>
        <v>2</v>
      </c>
      <c r="H426" t="str">
        <f ca="1">VLOOKUP(G426,$AD$5:$AE$9,2)</f>
        <v>college</v>
      </c>
      <c r="I426">
        <f t="shared" ca="1" si="121"/>
        <v>0</v>
      </c>
      <c r="J426">
        <f t="shared" ca="1" si="115"/>
        <v>1</v>
      </c>
      <c r="K426">
        <f t="shared" ca="1" si="122"/>
        <v>84750</v>
      </c>
      <c r="L426">
        <f t="shared" ca="1" si="123"/>
        <v>6</v>
      </c>
      <c r="M426" t="str">
        <f ca="1">VLOOKUP(L426,$AF$5:$AG$17,2)</f>
        <v>Saskanchewan</v>
      </c>
      <c r="N426">
        <f t="shared" ca="1" si="126"/>
        <v>84750</v>
      </c>
      <c r="O426">
        <f t="shared" ca="1" si="124"/>
        <v>63133.540484335594</v>
      </c>
      <c r="P426">
        <f t="shared" ca="1" si="127"/>
        <v>74028.352148905178</v>
      </c>
      <c r="Q426">
        <f t="shared" ca="1" si="125"/>
        <v>62034</v>
      </c>
      <c r="R426">
        <f t="shared" ca="1" si="128"/>
        <v>36763.114601689158</v>
      </c>
      <c r="S426">
        <f t="shared" ca="1" si="129"/>
        <v>51041.269411282876</v>
      </c>
      <c r="T426">
        <f t="shared" ca="1" si="130"/>
        <v>198924.80989561847</v>
      </c>
      <c r="U426">
        <f t="shared" ca="1" si="131"/>
        <v>161930.65508602475</v>
      </c>
      <c r="V426">
        <f t="shared" ca="1" si="132"/>
        <v>36994.154809593718</v>
      </c>
      <c r="X426" s="7">
        <f ca="1">IF(Table2[[#This Row],[Gender]]="men",1,0)</f>
        <v>0</v>
      </c>
      <c r="Y426" s="1">
        <f ca="1">IF(Table2[[#This Row],[Gender]]="women",1,0)</f>
        <v>1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>
        <f ca="1">IF(Table2[[#This Row],[Field of work]]="teaching",1,0)</f>
        <v>1</v>
      </c>
      <c r="AK426" s="1">
        <f ca="1">IF(Table2[[#This Row],[Field of work]]="health",1,0)</f>
        <v>0</v>
      </c>
      <c r="AL426" s="1">
        <f ca="1">IF(Table2[[#This Row],[Field of work]]="construction",1,0)</f>
        <v>0</v>
      </c>
      <c r="AM426" s="1">
        <f ca="1">IF(Table2[[#This Row],[Field of work]]="general work",1,0)</f>
        <v>0</v>
      </c>
      <c r="AN426" s="1">
        <f ca="1">IF(Table2[[#This Row],[Field of work]]="agriculture",1,0)</f>
        <v>0</v>
      </c>
      <c r="AO426" s="1">
        <f ca="1">IF(Table2[[#This Row],[Field of work]]="IT",1,0)</f>
        <v>0</v>
      </c>
      <c r="AP426" s="1"/>
      <c r="AQ426" s="1"/>
      <c r="AR426" s="1"/>
      <c r="AS426" s="1"/>
      <c r="AT426" s="1"/>
      <c r="AU426" s="1"/>
      <c r="AV426" s="1"/>
      <c r="AW426" s="1">
        <f ca="1">Table2[[#This Row],[Cars value]]/Table2[[#This Row],[Cars]]</f>
        <v>74028.352148905178</v>
      </c>
      <c r="AX426" s="1"/>
      <c r="AY426" s="1">
        <f ca="1">IF(Table2[[#This Row],[Value of debts of a person]]&gt;$AZ$4,1,0)</f>
        <v>1</v>
      </c>
      <c r="AZ426" s="1"/>
      <c r="BA426" s="1"/>
      <c r="BB426" s="9">
        <f ca="1">O426/Table2[[#This Row],[Value of house]]</f>
        <v>0.7449385307886206</v>
      </c>
      <c r="BC426" s="1">
        <f ca="1">IF(BB426&lt;$BD$4,1,0)</f>
        <v>0</v>
      </c>
      <c r="BD426" s="1"/>
      <c r="BE426" s="10"/>
      <c r="BF426">
        <f ca="1">IF(Table2[[#This Row],[Area]]="yukon",Table2[[#This Row],[Income]],0)</f>
        <v>0</v>
      </c>
    </row>
    <row r="427" spans="2:58" x14ac:dyDescent="0.3">
      <c r="B427">
        <f t="shared" ca="1" si="116"/>
        <v>2</v>
      </c>
      <c r="C427" t="str">
        <f t="shared" ca="1" si="117"/>
        <v>women</v>
      </c>
      <c r="D427">
        <f t="shared" ca="1" si="118"/>
        <v>30</v>
      </c>
      <c r="E427">
        <f t="shared" ca="1" si="119"/>
        <v>6</v>
      </c>
      <c r="F427" t="str">
        <f ca="1">VLOOKUP(E427,$AB$5:$AC$10,2)</f>
        <v>agriculture</v>
      </c>
      <c r="G427">
        <f t="shared" ca="1" si="120"/>
        <v>4</v>
      </c>
      <c r="H427" t="str">
        <f ca="1">VLOOKUP(G427,$AD$5:$AE$9,2)</f>
        <v>technical</v>
      </c>
      <c r="I427">
        <f t="shared" ca="1" si="121"/>
        <v>3</v>
      </c>
      <c r="J427">
        <f t="shared" ca="1" si="115"/>
        <v>1</v>
      </c>
      <c r="K427">
        <f t="shared" ca="1" si="122"/>
        <v>46791</v>
      </c>
      <c r="L427">
        <f t="shared" ca="1" si="123"/>
        <v>3</v>
      </c>
      <c r="M427" t="str">
        <f ca="1">VLOOKUP(L427,$AF$5:$AG$17,2)</f>
        <v>Northwest Tef</v>
      </c>
      <c r="N427">
        <f t="shared" ca="1" si="126"/>
        <v>46791</v>
      </c>
      <c r="O427">
        <f t="shared" ca="1" si="124"/>
        <v>2409.0108308122772</v>
      </c>
      <c r="P427">
        <f t="shared" ca="1" si="127"/>
        <v>17074.417081150204</v>
      </c>
      <c r="Q427">
        <f t="shared" ca="1" si="125"/>
        <v>15963</v>
      </c>
      <c r="R427">
        <f t="shared" ca="1" si="128"/>
        <v>18337.190992998014</v>
      </c>
      <c r="S427">
        <f t="shared" ca="1" si="129"/>
        <v>22149.746535325809</v>
      </c>
      <c r="T427">
        <f t="shared" ca="1" si="130"/>
        <v>71349.757366138088</v>
      </c>
      <c r="U427">
        <f t="shared" ca="1" si="131"/>
        <v>36709.20182381029</v>
      </c>
      <c r="V427">
        <f t="shared" ca="1" si="132"/>
        <v>34640.555542327798</v>
      </c>
      <c r="X427" s="7">
        <f ca="1">IF(Table2[[#This Row],[Gender]]="men",1,0)</f>
        <v>0</v>
      </c>
      <c r="Y427" s="1">
        <f ca="1">IF(Table2[[#This Row],[Gender]]="women",1,0)</f>
        <v>1</v>
      </c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>
        <f ca="1">IF(Table2[[#This Row],[Field of work]]="teaching",1,0)</f>
        <v>0</v>
      </c>
      <c r="AK427" s="1">
        <f ca="1">IF(Table2[[#This Row],[Field of work]]="health",1,0)</f>
        <v>0</v>
      </c>
      <c r="AL427" s="1">
        <f ca="1">IF(Table2[[#This Row],[Field of work]]="construction",1,0)</f>
        <v>0</v>
      </c>
      <c r="AM427" s="1">
        <f ca="1">IF(Table2[[#This Row],[Field of work]]="general work",1,0)</f>
        <v>0</v>
      </c>
      <c r="AN427" s="1">
        <f ca="1">IF(Table2[[#This Row],[Field of work]]="agriculture",1,0)</f>
        <v>1</v>
      </c>
      <c r="AO427" s="1">
        <f ca="1">IF(Table2[[#This Row],[Field of work]]="IT",1,0)</f>
        <v>0</v>
      </c>
      <c r="AP427" s="1"/>
      <c r="AQ427" s="1"/>
      <c r="AR427" s="1"/>
      <c r="AS427" s="1"/>
      <c r="AT427" s="1"/>
      <c r="AU427" s="1"/>
      <c r="AV427" s="1"/>
      <c r="AW427" s="1">
        <f ca="1">Table2[[#This Row],[Cars value]]/Table2[[#This Row],[Cars]]</f>
        <v>17074.417081150204</v>
      </c>
      <c r="AX427" s="1"/>
      <c r="AY427" s="1">
        <f ca="1">IF(Table2[[#This Row],[Value of debts of a person]]&gt;$AZ$4,1,0)</f>
        <v>0</v>
      </c>
      <c r="AZ427" s="1"/>
      <c r="BA427" s="1"/>
      <c r="BB427" s="9">
        <f ca="1">O427/Table2[[#This Row],[Value of house]]</f>
        <v>5.1484491265676675E-2</v>
      </c>
      <c r="BC427" s="1">
        <f ca="1">IF(BB427&lt;$BD$4,1,0)</f>
        <v>1</v>
      </c>
      <c r="BD427" s="1"/>
      <c r="BE427" s="10"/>
      <c r="BF427">
        <f ca="1">IF(Table2[[#This Row],[Area]]="yukon",Table2[[#This Row],[Income]],0)</f>
        <v>0</v>
      </c>
    </row>
    <row r="428" spans="2:58" x14ac:dyDescent="0.3">
      <c r="B428">
        <f t="shared" ca="1" si="116"/>
        <v>1</v>
      </c>
      <c r="C428" t="str">
        <f t="shared" ca="1" si="117"/>
        <v>men</v>
      </c>
      <c r="D428">
        <f t="shared" ca="1" si="118"/>
        <v>34</v>
      </c>
      <c r="E428">
        <f t="shared" ca="1" si="119"/>
        <v>2</v>
      </c>
      <c r="F428" t="str">
        <f ca="1">VLOOKUP(E428,$AB$5:$AC$10,2)</f>
        <v>construction</v>
      </c>
      <c r="G428">
        <f t="shared" ca="1" si="120"/>
        <v>6</v>
      </c>
      <c r="H428" t="str">
        <f ca="1">VLOOKUP(G428,$AD$5:$AE$9,2)</f>
        <v>other</v>
      </c>
      <c r="I428">
        <f t="shared" ca="1" si="121"/>
        <v>3</v>
      </c>
      <c r="J428">
        <f t="shared" ca="1" si="115"/>
        <v>2</v>
      </c>
      <c r="K428">
        <f t="shared" ca="1" si="122"/>
        <v>36435</v>
      </c>
      <c r="L428">
        <f t="shared" ca="1" si="123"/>
        <v>2</v>
      </c>
      <c r="M428" t="str">
        <f ca="1">VLOOKUP(L428,$AF$5:$AG$17,2)</f>
        <v>BC</v>
      </c>
      <c r="N428">
        <f t="shared" ca="1" si="126"/>
        <v>36435</v>
      </c>
      <c r="O428">
        <f t="shared" ca="1" si="124"/>
        <v>17200.804249485649</v>
      </c>
      <c r="P428">
        <f t="shared" ca="1" si="127"/>
        <v>47968.42973222641</v>
      </c>
      <c r="Q428">
        <f t="shared" ca="1" si="125"/>
        <v>7166</v>
      </c>
      <c r="R428">
        <f t="shared" ca="1" si="128"/>
        <v>27299.492116706733</v>
      </c>
      <c r="S428">
        <f t="shared" ca="1" si="129"/>
        <v>11391.312829840466</v>
      </c>
      <c r="T428">
        <f t="shared" ca="1" si="130"/>
        <v>65027.117079326112</v>
      </c>
      <c r="U428">
        <f t="shared" ca="1" si="131"/>
        <v>51666.296366192386</v>
      </c>
      <c r="V428">
        <f t="shared" ca="1" si="132"/>
        <v>13360.820713133726</v>
      </c>
      <c r="X428" s="7">
        <f ca="1">IF(Table2[[#This Row],[Gender]]="men",1,0)</f>
        <v>1</v>
      </c>
      <c r="Y428" s="1">
        <f ca="1">IF(Table2[[#This Row],[Gender]]="women",1,0)</f>
        <v>0</v>
      </c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>
        <f ca="1">IF(Table2[[#This Row],[Field of work]]="teaching",1,0)</f>
        <v>0</v>
      </c>
      <c r="AK428" s="1">
        <f ca="1">IF(Table2[[#This Row],[Field of work]]="health",1,0)</f>
        <v>0</v>
      </c>
      <c r="AL428" s="1">
        <f ca="1">IF(Table2[[#This Row],[Field of work]]="construction",1,0)</f>
        <v>1</v>
      </c>
      <c r="AM428" s="1">
        <f ca="1">IF(Table2[[#This Row],[Field of work]]="general work",1,0)</f>
        <v>0</v>
      </c>
      <c r="AN428" s="1">
        <f ca="1">IF(Table2[[#This Row],[Field of work]]="agriculture",1,0)</f>
        <v>0</v>
      </c>
      <c r="AO428" s="1">
        <f ca="1">IF(Table2[[#This Row],[Field of work]]="IT",1,0)</f>
        <v>0</v>
      </c>
      <c r="AP428" s="1"/>
      <c r="AQ428" s="1"/>
      <c r="AR428" s="1"/>
      <c r="AS428" s="1"/>
      <c r="AT428" s="1"/>
      <c r="AU428" s="1"/>
      <c r="AV428" s="1"/>
      <c r="AW428" s="1">
        <f ca="1">Table2[[#This Row],[Cars value]]/Table2[[#This Row],[Cars]]</f>
        <v>23984.214866113205</v>
      </c>
      <c r="AX428" s="1"/>
      <c r="AY428" s="1">
        <f ca="1">IF(Table2[[#This Row],[Value of debts of a person]]&gt;$AZ$4,1,0)</f>
        <v>0</v>
      </c>
      <c r="AZ428" s="1"/>
      <c r="BA428" s="1"/>
      <c r="BB428" s="9">
        <f ca="1">O428/Table2[[#This Row],[Value of house]]</f>
        <v>0.47209562918857279</v>
      </c>
      <c r="BC428" s="1">
        <f ca="1">IF(BB428&lt;$BD$4,1,0)</f>
        <v>0</v>
      </c>
      <c r="BD428" s="1"/>
      <c r="BE428" s="10"/>
      <c r="BF428">
        <f ca="1">IF(Table2[[#This Row],[Area]]="yukon",Table2[[#This Row],[Income]],0)</f>
        <v>0</v>
      </c>
    </row>
    <row r="429" spans="2:58" x14ac:dyDescent="0.3">
      <c r="B429">
        <f t="shared" ca="1" si="116"/>
        <v>1</v>
      </c>
      <c r="C429" t="str">
        <f t="shared" ca="1" si="117"/>
        <v>men</v>
      </c>
      <c r="D429">
        <f t="shared" ca="1" si="118"/>
        <v>41</v>
      </c>
      <c r="E429">
        <f t="shared" ca="1" si="119"/>
        <v>1</v>
      </c>
      <c r="F429" t="str">
        <f ca="1">VLOOKUP(E429,$AB$5:$AC$10,2)</f>
        <v>health</v>
      </c>
      <c r="G429">
        <f t="shared" ca="1" si="120"/>
        <v>1</v>
      </c>
      <c r="H429" t="str">
        <f ca="1">VLOOKUP(G429,$AD$5:$AE$9,2)</f>
        <v>High School</v>
      </c>
      <c r="I429">
        <f t="shared" ca="1" si="121"/>
        <v>3</v>
      </c>
      <c r="J429">
        <f t="shared" ca="1" si="115"/>
        <v>2</v>
      </c>
      <c r="K429">
        <f t="shared" ca="1" si="122"/>
        <v>82257</v>
      </c>
      <c r="L429">
        <f t="shared" ca="1" si="123"/>
        <v>4</v>
      </c>
      <c r="M429" t="str">
        <f ca="1">VLOOKUP(L429,$AF$5:$AG$17,2)</f>
        <v>Alberta</v>
      </c>
      <c r="N429">
        <f t="shared" ca="1" si="126"/>
        <v>164514</v>
      </c>
      <c r="O429">
        <f t="shared" ca="1" si="124"/>
        <v>20727.641770883689</v>
      </c>
      <c r="P429">
        <f t="shared" ca="1" si="127"/>
        <v>85863.194984741844</v>
      </c>
      <c r="Q429">
        <f t="shared" ca="1" si="125"/>
        <v>18301</v>
      </c>
      <c r="R429">
        <f t="shared" ca="1" si="128"/>
        <v>76436.421517981886</v>
      </c>
      <c r="S429">
        <f t="shared" ca="1" si="129"/>
        <v>75519.007204747715</v>
      </c>
      <c r="T429">
        <f t="shared" ca="1" si="130"/>
        <v>260760.6489756314</v>
      </c>
      <c r="U429">
        <f t="shared" ca="1" si="131"/>
        <v>115465.06328886558</v>
      </c>
      <c r="V429">
        <f t="shared" ca="1" si="132"/>
        <v>145295.58568676581</v>
      </c>
      <c r="X429" s="7">
        <f ca="1">IF(Table2[[#This Row],[Gender]]="men",1,0)</f>
        <v>1</v>
      </c>
      <c r="Y429" s="1">
        <f ca="1">IF(Table2[[#This Row],[Gender]]="women",1,0)</f>
        <v>0</v>
      </c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>
        <f ca="1">IF(Table2[[#This Row],[Field of work]]="teaching",1,0)</f>
        <v>0</v>
      </c>
      <c r="AK429" s="1">
        <f ca="1">IF(Table2[[#This Row],[Field of work]]="health",1,0)</f>
        <v>1</v>
      </c>
      <c r="AL429" s="1">
        <f ca="1">IF(Table2[[#This Row],[Field of work]]="construction",1,0)</f>
        <v>0</v>
      </c>
      <c r="AM429" s="1">
        <f ca="1">IF(Table2[[#This Row],[Field of work]]="general work",1,0)</f>
        <v>0</v>
      </c>
      <c r="AN429" s="1">
        <f ca="1">IF(Table2[[#This Row],[Field of work]]="agriculture",1,0)</f>
        <v>0</v>
      </c>
      <c r="AO429" s="1">
        <f ca="1">IF(Table2[[#This Row],[Field of work]]="IT",1,0)</f>
        <v>0</v>
      </c>
      <c r="AP429" s="1"/>
      <c r="AQ429" s="1"/>
      <c r="AR429" s="1"/>
      <c r="AS429" s="1"/>
      <c r="AT429" s="1"/>
      <c r="AU429" s="1"/>
      <c r="AV429" s="1"/>
      <c r="AW429" s="1">
        <f ca="1">Table2[[#This Row],[Cars value]]/Table2[[#This Row],[Cars]]</f>
        <v>42931.597492370922</v>
      </c>
      <c r="AX429" s="1"/>
      <c r="AY429" s="1">
        <f ca="1">IF(Table2[[#This Row],[Value of debts of a person]]&gt;$AZ$4,1,0)</f>
        <v>1</v>
      </c>
      <c r="AZ429" s="1"/>
      <c r="BA429" s="1"/>
      <c r="BB429" s="9">
        <f ca="1">O429/Table2[[#This Row],[Value of house]]</f>
        <v>0.12599317851905423</v>
      </c>
      <c r="BC429" s="1">
        <f ca="1">IF(BB429&lt;$BD$4,1,0)</f>
        <v>1</v>
      </c>
      <c r="BD429" s="1"/>
      <c r="BE429" s="10"/>
      <c r="BF429">
        <f ca="1">IF(Table2[[#This Row],[Area]]="yukon",Table2[[#This Row],[Income]],0)</f>
        <v>0</v>
      </c>
    </row>
    <row r="430" spans="2:58" x14ac:dyDescent="0.3">
      <c r="B430">
        <f t="shared" ca="1" si="116"/>
        <v>2</v>
      </c>
      <c r="C430" t="str">
        <f t="shared" ca="1" si="117"/>
        <v>women</v>
      </c>
      <c r="D430">
        <f t="shared" ca="1" si="118"/>
        <v>37</v>
      </c>
      <c r="E430">
        <f t="shared" ca="1" si="119"/>
        <v>4</v>
      </c>
      <c r="F430" t="str">
        <f ca="1">VLOOKUP(E430,$AB$5:$AC$10,2)</f>
        <v>IT</v>
      </c>
      <c r="G430">
        <f t="shared" ca="1" si="120"/>
        <v>1</v>
      </c>
      <c r="H430" t="str">
        <f ca="1">VLOOKUP(G430,$AD$5:$AE$9,2)</f>
        <v>High School</v>
      </c>
      <c r="I430">
        <f t="shared" ca="1" si="121"/>
        <v>1</v>
      </c>
      <c r="J430">
        <f t="shared" ca="1" si="115"/>
        <v>2</v>
      </c>
      <c r="K430">
        <f t="shared" ca="1" si="122"/>
        <v>78586</v>
      </c>
      <c r="L430">
        <f t="shared" ca="1" si="123"/>
        <v>7</v>
      </c>
      <c r="M430" t="str">
        <f ca="1">VLOOKUP(L430,$AF$5:$AG$17,2)</f>
        <v>Manitoba</v>
      </c>
      <c r="N430">
        <f t="shared" ca="1" si="126"/>
        <v>78586</v>
      </c>
      <c r="O430">
        <f t="shared" ca="1" si="124"/>
        <v>51693.928082766768</v>
      </c>
      <c r="P430">
        <f t="shared" ca="1" si="127"/>
        <v>113023.69233347911</v>
      </c>
      <c r="Q430">
        <f t="shared" ca="1" si="125"/>
        <v>90111</v>
      </c>
      <c r="R430">
        <f t="shared" ca="1" si="128"/>
        <v>1984.1959339796272</v>
      </c>
      <c r="S430">
        <f t="shared" ca="1" si="129"/>
        <v>90554.615784121503</v>
      </c>
      <c r="T430">
        <f t="shared" ca="1" si="130"/>
        <v>220834.54386688827</v>
      </c>
      <c r="U430">
        <f t="shared" ca="1" si="131"/>
        <v>143789.12401674638</v>
      </c>
      <c r="V430">
        <f t="shared" ca="1" si="132"/>
        <v>77045.419850141887</v>
      </c>
      <c r="X430" s="7">
        <f ca="1">IF(Table2[[#This Row],[Gender]]="men",1,0)</f>
        <v>0</v>
      </c>
      <c r="Y430" s="1">
        <f ca="1">IF(Table2[[#This Row],[Gender]]="women",1,0)</f>
        <v>1</v>
      </c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>
        <f ca="1">IF(Table2[[#This Row],[Field of work]]="teaching",1,0)</f>
        <v>0</v>
      </c>
      <c r="AK430" s="1">
        <f ca="1">IF(Table2[[#This Row],[Field of work]]="health",1,0)</f>
        <v>0</v>
      </c>
      <c r="AL430" s="1">
        <f ca="1">IF(Table2[[#This Row],[Field of work]]="construction",1,0)</f>
        <v>0</v>
      </c>
      <c r="AM430" s="1">
        <f ca="1">IF(Table2[[#This Row],[Field of work]]="general work",1,0)</f>
        <v>0</v>
      </c>
      <c r="AN430" s="1">
        <f ca="1">IF(Table2[[#This Row],[Field of work]]="agriculture",1,0)</f>
        <v>0</v>
      </c>
      <c r="AO430" s="1">
        <f ca="1">IF(Table2[[#This Row],[Field of work]]="IT",1,0)</f>
        <v>1</v>
      </c>
      <c r="AP430" s="1"/>
      <c r="AQ430" s="1"/>
      <c r="AR430" s="1"/>
      <c r="AS430" s="1"/>
      <c r="AT430" s="1"/>
      <c r="AU430" s="1"/>
      <c r="AV430" s="1"/>
      <c r="AW430" s="1">
        <f ca="1">Table2[[#This Row],[Cars value]]/Table2[[#This Row],[Cars]]</f>
        <v>56511.846166739553</v>
      </c>
      <c r="AX430" s="1"/>
      <c r="AY430" s="1">
        <f ca="1">IF(Table2[[#This Row],[Value of debts of a person]]&gt;$AZ$4,1,0)</f>
        <v>1</v>
      </c>
      <c r="AZ430" s="1"/>
      <c r="BA430" s="1"/>
      <c r="BB430" s="9">
        <f ca="1">O430/Table2[[#This Row],[Value of house]]</f>
        <v>0.65780072891821406</v>
      </c>
      <c r="BC430" s="1">
        <f ca="1">IF(BB430&lt;$BD$4,1,0)</f>
        <v>0</v>
      </c>
      <c r="BD430" s="1"/>
      <c r="BE430" s="10"/>
      <c r="BF430">
        <f ca="1">IF(Table2[[#This Row],[Area]]="yukon",Table2[[#This Row],[Income]],0)</f>
        <v>0</v>
      </c>
    </row>
    <row r="431" spans="2:58" x14ac:dyDescent="0.3">
      <c r="B431">
        <f t="shared" ca="1" si="116"/>
        <v>2</v>
      </c>
      <c r="C431" t="str">
        <f t="shared" ca="1" si="117"/>
        <v>women</v>
      </c>
      <c r="D431">
        <f t="shared" ca="1" si="118"/>
        <v>28</v>
      </c>
      <c r="E431">
        <f t="shared" ca="1" si="119"/>
        <v>5</v>
      </c>
      <c r="F431" t="str">
        <f ca="1">VLOOKUP(E431,$AB$5:$AC$10,2)</f>
        <v>general work</v>
      </c>
      <c r="G431">
        <f t="shared" ca="1" si="120"/>
        <v>5</v>
      </c>
      <c r="H431" t="str">
        <f ca="1">VLOOKUP(G431,$AD$5:$AE$9,2)</f>
        <v>other</v>
      </c>
      <c r="I431">
        <f t="shared" ca="1" si="121"/>
        <v>0</v>
      </c>
      <c r="J431">
        <f t="shared" ca="1" si="115"/>
        <v>1</v>
      </c>
      <c r="K431">
        <f t="shared" ca="1" si="122"/>
        <v>81193</v>
      </c>
      <c r="L431">
        <f t="shared" ca="1" si="123"/>
        <v>11</v>
      </c>
      <c r="M431" t="str">
        <f ca="1">VLOOKUP(L431,$AF$5:$AG$17,2)</f>
        <v>New truncwick</v>
      </c>
      <c r="N431">
        <f t="shared" ca="1" si="126"/>
        <v>324772</v>
      </c>
      <c r="O431">
        <f t="shared" ca="1" si="124"/>
        <v>261975.77139554205</v>
      </c>
      <c r="P431">
        <f t="shared" ca="1" si="127"/>
        <v>10314.378666760702</v>
      </c>
      <c r="Q431">
        <f t="shared" ca="1" si="125"/>
        <v>9015</v>
      </c>
      <c r="R431">
        <f t="shared" ca="1" si="128"/>
        <v>64881.287769027411</v>
      </c>
      <c r="S431">
        <f t="shared" ca="1" si="129"/>
        <v>47199.205141548453</v>
      </c>
      <c r="T431">
        <f t="shared" ca="1" si="130"/>
        <v>633946.97653709049</v>
      </c>
      <c r="U431">
        <f t="shared" ca="1" si="131"/>
        <v>335872.05916456948</v>
      </c>
      <c r="V431">
        <f t="shared" ca="1" si="132"/>
        <v>298074.91737252101</v>
      </c>
      <c r="X431" s="7">
        <f ca="1">IF(Table2[[#This Row],[Gender]]="men",1,0)</f>
        <v>0</v>
      </c>
      <c r="Y431" s="1">
        <f ca="1">IF(Table2[[#This Row],[Gender]]="women",1,0)</f>
        <v>1</v>
      </c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>
        <f ca="1">IF(Table2[[#This Row],[Field of work]]="teaching",1,0)</f>
        <v>0</v>
      </c>
      <c r="AK431" s="1">
        <f ca="1">IF(Table2[[#This Row],[Field of work]]="health",1,0)</f>
        <v>0</v>
      </c>
      <c r="AL431" s="1">
        <f ca="1">IF(Table2[[#This Row],[Field of work]]="construction",1,0)</f>
        <v>0</v>
      </c>
      <c r="AM431" s="1">
        <f ca="1">IF(Table2[[#This Row],[Field of work]]="general work",1,0)</f>
        <v>1</v>
      </c>
      <c r="AN431" s="1">
        <f ca="1">IF(Table2[[#This Row],[Field of work]]="agriculture",1,0)</f>
        <v>0</v>
      </c>
      <c r="AO431" s="1">
        <f ca="1">IF(Table2[[#This Row],[Field of work]]="IT",1,0)</f>
        <v>0</v>
      </c>
      <c r="AP431" s="1"/>
      <c r="AQ431" s="1"/>
      <c r="AR431" s="1"/>
      <c r="AS431" s="1"/>
      <c r="AT431" s="1"/>
      <c r="AU431" s="1"/>
      <c r="AV431" s="1"/>
      <c r="AW431" s="1">
        <f ca="1">Table2[[#This Row],[Cars value]]/Table2[[#This Row],[Cars]]</f>
        <v>10314.378666760702</v>
      </c>
      <c r="AX431" s="1"/>
      <c r="AY431" s="1">
        <f ca="1">IF(Table2[[#This Row],[Value of debts of a person]]&gt;$AZ$4,1,0)</f>
        <v>1</v>
      </c>
      <c r="AZ431" s="1"/>
      <c r="BA431" s="1"/>
      <c r="BB431" s="9">
        <f ca="1">O431/Table2[[#This Row],[Value of house]]</f>
        <v>0.80664518922672535</v>
      </c>
      <c r="BC431" s="1">
        <f ca="1">IF(BB431&lt;$BD$4,1,0)</f>
        <v>0</v>
      </c>
      <c r="BD431" s="1"/>
      <c r="BE431" s="10"/>
      <c r="BF431">
        <f ca="1">IF(Table2[[#This Row],[Area]]="yukon",Table2[[#This Row],[Income]],0)</f>
        <v>0</v>
      </c>
    </row>
    <row r="432" spans="2:58" x14ac:dyDescent="0.3">
      <c r="B432">
        <f t="shared" ca="1" si="116"/>
        <v>2</v>
      </c>
      <c r="C432" t="str">
        <f t="shared" ca="1" si="117"/>
        <v>women</v>
      </c>
      <c r="D432">
        <f t="shared" ca="1" si="118"/>
        <v>45</v>
      </c>
      <c r="E432">
        <f t="shared" ca="1" si="119"/>
        <v>5</v>
      </c>
      <c r="F432" t="str">
        <f ca="1">VLOOKUP(E432,$AB$5:$AC$10,2)</f>
        <v>general work</v>
      </c>
      <c r="G432">
        <f t="shared" ca="1" si="120"/>
        <v>6</v>
      </c>
      <c r="H432" t="str">
        <f ca="1">VLOOKUP(G432,$AD$5:$AE$9,2)</f>
        <v>other</v>
      </c>
      <c r="I432">
        <f t="shared" ca="1" si="121"/>
        <v>1</v>
      </c>
      <c r="J432">
        <f t="shared" ca="1" si="115"/>
        <v>1</v>
      </c>
      <c r="K432">
        <f t="shared" ca="1" si="122"/>
        <v>53597</v>
      </c>
      <c r="L432">
        <f t="shared" ca="1" si="123"/>
        <v>8</v>
      </c>
      <c r="M432" t="str">
        <f ca="1">VLOOKUP(L432,$AF$5:$AG$17,2)</f>
        <v>Ontario</v>
      </c>
      <c r="N432">
        <f t="shared" ca="1" si="126"/>
        <v>321582</v>
      </c>
      <c r="O432">
        <f t="shared" ca="1" si="124"/>
        <v>102907.04480566471</v>
      </c>
      <c r="P432">
        <f t="shared" ca="1" si="127"/>
        <v>1709.1324786194818</v>
      </c>
      <c r="Q432">
        <f t="shared" ca="1" si="125"/>
        <v>838</v>
      </c>
      <c r="R432">
        <f t="shared" ca="1" si="128"/>
        <v>11062.31209011395</v>
      </c>
      <c r="S432">
        <f t="shared" ca="1" si="129"/>
        <v>76739.464842180838</v>
      </c>
      <c r="T432">
        <f t="shared" ca="1" si="130"/>
        <v>501228.50964784552</v>
      </c>
      <c r="U432">
        <f t="shared" ca="1" si="131"/>
        <v>114807.35689577866</v>
      </c>
      <c r="V432">
        <f t="shared" ca="1" si="132"/>
        <v>386421.15275206685</v>
      </c>
      <c r="X432" s="7">
        <f ca="1">IF(Table2[[#This Row],[Gender]]="men",1,0)</f>
        <v>0</v>
      </c>
      <c r="Y432" s="1">
        <f ca="1">IF(Table2[[#This Row],[Gender]]="women",1,0)</f>
        <v>1</v>
      </c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>
        <f ca="1">IF(Table2[[#This Row],[Field of work]]="teaching",1,0)</f>
        <v>0</v>
      </c>
      <c r="AK432" s="1">
        <f ca="1">IF(Table2[[#This Row],[Field of work]]="health",1,0)</f>
        <v>0</v>
      </c>
      <c r="AL432" s="1">
        <f ca="1">IF(Table2[[#This Row],[Field of work]]="construction",1,0)</f>
        <v>0</v>
      </c>
      <c r="AM432" s="1">
        <f ca="1">IF(Table2[[#This Row],[Field of work]]="general work",1,0)</f>
        <v>1</v>
      </c>
      <c r="AN432" s="1">
        <f ca="1">IF(Table2[[#This Row],[Field of work]]="agriculture",1,0)</f>
        <v>0</v>
      </c>
      <c r="AO432" s="1">
        <f ca="1">IF(Table2[[#This Row],[Field of work]]="IT",1,0)</f>
        <v>0</v>
      </c>
      <c r="AP432" s="1"/>
      <c r="AQ432" s="1"/>
      <c r="AR432" s="1"/>
      <c r="AS432" s="1"/>
      <c r="AT432" s="1"/>
      <c r="AU432" s="1"/>
      <c r="AV432" s="1"/>
      <c r="AW432" s="1">
        <f ca="1">Table2[[#This Row],[Cars value]]/Table2[[#This Row],[Cars]]</f>
        <v>1709.1324786194818</v>
      </c>
      <c r="AX432" s="1"/>
      <c r="AY432" s="1">
        <f ca="1">IF(Table2[[#This Row],[Value of debts of a person]]&gt;$AZ$4,1,0)</f>
        <v>1</v>
      </c>
      <c r="AZ432" s="1"/>
      <c r="BA432" s="1"/>
      <c r="BB432" s="9">
        <f ca="1">O432/Table2[[#This Row],[Value of house]]</f>
        <v>0.32000250264524976</v>
      </c>
      <c r="BC432" s="1">
        <f ca="1">IF(BB432&lt;$BD$4,1,0)</f>
        <v>0</v>
      </c>
      <c r="BD432" s="1"/>
      <c r="BE432" s="10"/>
      <c r="BF432">
        <f ca="1">IF(Table2[[#This Row],[Area]]="yukon",Table2[[#This Row],[Income]],0)</f>
        <v>0</v>
      </c>
    </row>
    <row r="433" spans="2:58" x14ac:dyDescent="0.3">
      <c r="B433">
        <f t="shared" ca="1" si="116"/>
        <v>2</v>
      </c>
      <c r="C433" t="str">
        <f t="shared" ca="1" si="117"/>
        <v>women</v>
      </c>
      <c r="D433">
        <f t="shared" ca="1" si="118"/>
        <v>30</v>
      </c>
      <c r="E433">
        <f t="shared" ca="1" si="119"/>
        <v>2</v>
      </c>
      <c r="F433" t="str">
        <f ca="1">VLOOKUP(E433,$AB$5:$AC$10,2)</f>
        <v>construction</v>
      </c>
      <c r="G433">
        <f t="shared" ca="1" si="120"/>
        <v>6</v>
      </c>
      <c r="H433" t="str">
        <f ca="1">VLOOKUP(G433,$AD$5:$AE$9,2)</f>
        <v>other</v>
      </c>
      <c r="I433">
        <f t="shared" ca="1" si="121"/>
        <v>1</v>
      </c>
      <c r="J433">
        <f t="shared" ca="1" si="115"/>
        <v>2</v>
      </c>
      <c r="K433">
        <f t="shared" ca="1" si="122"/>
        <v>25983</v>
      </c>
      <c r="L433">
        <f t="shared" ca="1" si="123"/>
        <v>8</v>
      </c>
      <c r="M433" t="str">
        <f ca="1">VLOOKUP(L433,$AF$5:$AG$17,2)</f>
        <v>Ontario</v>
      </c>
      <c r="N433">
        <f t="shared" ca="1" si="126"/>
        <v>51966</v>
      </c>
      <c r="O433">
        <f t="shared" ca="1" si="124"/>
        <v>39261.007446939264</v>
      </c>
      <c r="P433">
        <f t="shared" ca="1" si="127"/>
        <v>16640.893718908766</v>
      </c>
      <c r="Q433">
        <f t="shared" ca="1" si="125"/>
        <v>5948</v>
      </c>
      <c r="R433">
        <f t="shared" ca="1" si="128"/>
        <v>4115.1760642226855</v>
      </c>
      <c r="S433">
        <f t="shared" ca="1" si="129"/>
        <v>10212.961856082302</v>
      </c>
      <c r="T433">
        <f t="shared" ca="1" si="130"/>
        <v>101439.96930302157</v>
      </c>
      <c r="U433">
        <f t="shared" ca="1" si="131"/>
        <v>49324.183511161951</v>
      </c>
      <c r="V433">
        <f t="shared" ca="1" si="132"/>
        <v>52115.78579185962</v>
      </c>
      <c r="X433" s="7">
        <f ca="1">IF(Table2[[#This Row],[Gender]]="men",1,0)</f>
        <v>0</v>
      </c>
      <c r="Y433" s="1">
        <f ca="1">IF(Table2[[#This Row],[Gender]]="women",1,0)</f>
        <v>1</v>
      </c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>
        <f ca="1">IF(Table2[[#This Row],[Field of work]]="teaching",1,0)</f>
        <v>0</v>
      </c>
      <c r="AK433" s="1">
        <f ca="1">IF(Table2[[#This Row],[Field of work]]="health",1,0)</f>
        <v>0</v>
      </c>
      <c r="AL433" s="1">
        <f ca="1">IF(Table2[[#This Row],[Field of work]]="construction",1,0)</f>
        <v>1</v>
      </c>
      <c r="AM433" s="1">
        <f ca="1">IF(Table2[[#This Row],[Field of work]]="general work",1,0)</f>
        <v>0</v>
      </c>
      <c r="AN433" s="1">
        <f ca="1">IF(Table2[[#This Row],[Field of work]]="agriculture",1,0)</f>
        <v>0</v>
      </c>
      <c r="AO433" s="1">
        <f ca="1">IF(Table2[[#This Row],[Field of work]]="IT",1,0)</f>
        <v>0</v>
      </c>
      <c r="AP433" s="1"/>
      <c r="AQ433" s="1"/>
      <c r="AR433" s="1"/>
      <c r="AS433" s="1"/>
      <c r="AT433" s="1"/>
      <c r="AU433" s="1"/>
      <c r="AV433" s="1"/>
      <c r="AW433" s="1">
        <f ca="1">Table2[[#This Row],[Cars value]]/Table2[[#This Row],[Cars]]</f>
        <v>8320.4468594543832</v>
      </c>
      <c r="AX433" s="1"/>
      <c r="AY433" s="1">
        <f ca="1">IF(Table2[[#This Row],[Value of debts of a person]]&gt;$AZ$4,1,0)</f>
        <v>0</v>
      </c>
      <c r="AZ433" s="1"/>
      <c r="BA433" s="1"/>
      <c r="BB433" s="9">
        <f ca="1">O433/Table2[[#This Row],[Value of house]]</f>
        <v>0.75551336348649623</v>
      </c>
      <c r="BC433" s="1">
        <f ca="1">IF(BB433&lt;$BD$4,1,0)</f>
        <v>0</v>
      </c>
      <c r="BD433" s="1"/>
      <c r="BE433" s="10"/>
      <c r="BF433">
        <f ca="1">IF(Table2[[#This Row],[Area]]="yukon",Table2[[#This Row],[Income]],0)</f>
        <v>0</v>
      </c>
    </row>
    <row r="434" spans="2:58" x14ac:dyDescent="0.3">
      <c r="B434">
        <f t="shared" ca="1" si="116"/>
        <v>2</v>
      </c>
      <c r="C434" t="str">
        <f t="shared" ca="1" si="117"/>
        <v>women</v>
      </c>
      <c r="D434">
        <f t="shared" ca="1" si="118"/>
        <v>34</v>
      </c>
      <c r="E434">
        <f t="shared" ca="1" si="119"/>
        <v>2</v>
      </c>
      <c r="F434" t="str">
        <f ca="1">VLOOKUP(E434,$AB$5:$AC$10,2)</f>
        <v>construction</v>
      </c>
      <c r="G434">
        <f t="shared" ca="1" si="120"/>
        <v>6</v>
      </c>
      <c r="H434" t="str">
        <f ca="1">VLOOKUP(G434,$AD$5:$AE$9,2)</f>
        <v>other</v>
      </c>
      <c r="I434">
        <f t="shared" ca="1" si="121"/>
        <v>2</v>
      </c>
      <c r="J434">
        <f t="shared" ca="1" si="115"/>
        <v>2</v>
      </c>
      <c r="K434">
        <f t="shared" ca="1" si="122"/>
        <v>29182</v>
      </c>
      <c r="L434">
        <f t="shared" ca="1" si="123"/>
        <v>5</v>
      </c>
      <c r="M434" t="str">
        <f ca="1">VLOOKUP(L434,$AF$5:$AG$17,2)</f>
        <v>Nunavut</v>
      </c>
      <c r="N434">
        <f t="shared" ca="1" si="126"/>
        <v>116728</v>
      </c>
      <c r="O434">
        <f t="shared" ca="1" si="124"/>
        <v>111682.64502699669</v>
      </c>
      <c r="P434">
        <f t="shared" ca="1" si="127"/>
        <v>37639.449173306115</v>
      </c>
      <c r="Q434">
        <f t="shared" ca="1" si="125"/>
        <v>17572</v>
      </c>
      <c r="R434">
        <f t="shared" ca="1" si="128"/>
        <v>21368.146925921814</v>
      </c>
      <c r="S434">
        <f t="shared" ca="1" si="129"/>
        <v>1820.8309743336395</v>
      </c>
      <c r="T434">
        <f t="shared" ca="1" si="130"/>
        <v>230231.4760013303</v>
      </c>
      <c r="U434">
        <f t="shared" ca="1" si="131"/>
        <v>150622.79195291852</v>
      </c>
      <c r="V434">
        <f t="shared" ca="1" si="132"/>
        <v>79608.684048411786</v>
      </c>
      <c r="X434" s="7">
        <f ca="1">IF(Table2[[#This Row],[Gender]]="men",1,0)</f>
        <v>0</v>
      </c>
      <c r="Y434" s="1">
        <f ca="1">IF(Table2[[#This Row],[Gender]]="women",1,0)</f>
        <v>1</v>
      </c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>
        <f ca="1">IF(Table2[[#This Row],[Field of work]]="teaching",1,0)</f>
        <v>0</v>
      </c>
      <c r="AK434" s="1">
        <f ca="1">IF(Table2[[#This Row],[Field of work]]="health",1,0)</f>
        <v>0</v>
      </c>
      <c r="AL434" s="1">
        <f ca="1">IF(Table2[[#This Row],[Field of work]]="construction",1,0)</f>
        <v>1</v>
      </c>
      <c r="AM434" s="1">
        <f ca="1">IF(Table2[[#This Row],[Field of work]]="general work",1,0)</f>
        <v>0</v>
      </c>
      <c r="AN434" s="1">
        <f ca="1">IF(Table2[[#This Row],[Field of work]]="agriculture",1,0)</f>
        <v>0</v>
      </c>
      <c r="AO434" s="1">
        <f ca="1">IF(Table2[[#This Row],[Field of work]]="IT",1,0)</f>
        <v>0</v>
      </c>
      <c r="AP434" s="1"/>
      <c r="AQ434" s="1"/>
      <c r="AR434" s="1"/>
      <c r="AS434" s="1"/>
      <c r="AT434" s="1"/>
      <c r="AU434" s="1"/>
      <c r="AV434" s="1"/>
      <c r="AW434" s="1">
        <f ca="1">Table2[[#This Row],[Cars value]]/Table2[[#This Row],[Cars]]</f>
        <v>18819.724586653057</v>
      </c>
      <c r="AX434" s="1"/>
      <c r="AY434" s="1">
        <f ca="1">IF(Table2[[#This Row],[Value of debts of a person]]&gt;$AZ$4,1,0)</f>
        <v>1</v>
      </c>
      <c r="AZ434" s="1"/>
      <c r="BA434" s="1"/>
      <c r="BB434" s="9">
        <f ca="1">O434/Table2[[#This Row],[Value of house]]</f>
        <v>0.95677682327287961</v>
      </c>
      <c r="BC434" s="1">
        <f ca="1">IF(BB434&lt;$BD$4,1,0)</f>
        <v>0</v>
      </c>
      <c r="BD434" s="1"/>
      <c r="BE434" s="10"/>
      <c r="BF434">
        <f ca="1">IF(Table2[[#This Row],[Area]]="yukon",Table2[[#This Row],[Income]],0)</f>
        <v>0</v>
      </c>
    </row>
    <row r="435" spans="2:58" x14ac:dyDescent="0.3">
      <c r="B435">
        <f t="shared" ca="1" si="116"/>
        <v>1</v>
      </c>
      <c r="C435" t="str">
        <f t="shared" ca="1" si="117"/>
        <v>men</v>
      </c>
      <c r="D435">
        <f t="shared" ca="1" si="118"/>
        <v>25</v>
      </c>
      <c r="E435">
        <f t="shared" ca="1" si="119"/>
        <v>2</v>
      </c>
      <c r="F435" t="str">
        <f ca="1">VLOOKUP(E435,$AB$5:$AC$10,2)</f>
        <v>construction</v>
      </c>
      <c r="G435">
        <f t="shared" ca="1" si="120"/>
        <v>4</v>
      </c>
      <c r="H435" t="str">
        <f ca="1">VLOOKUP(G435,$AD$5:$AE$9,2)</f>
        <v>technical</v>
      </c>
      <c r="I435">
        <f t="shared" ca="1" si="121"/>
        <v>3</v>
      </c>
      <c r="J435">
        <f t="shared" ca="1" si="115"/>
        <v>2</v>
      </c>
      <c r="K435">
        <f t="shared" ca="1" si="122"/>
        <v>26147</v>
      </c>
      <c r="L435">
        <f t="shared" ca="1" si="123"/>
        <v>8</v>
      </c>
      <c r="M435" t="str">
        <f ca="1">VLOOKUP(L435,$AF$5:$AG$17,2)</f>
        <v>Ontario</v>
      </c>
      <c r="N435">
        <f t="shared" ca="1" si="126"/>
        <v>26147</v>
      </c>
      <c r="O435">
        <f t="shared" ca="1" si="124"/>
        <v>24532.781382054272</v>
      </c>
      <c r="P435">
        <f t="shared" ca="1" si="127"/>
        <v>10607.750820557581</v>
      </c>
      <c r="Q435">
        <f t="shared" ca="1" si="125"/>
        <v>4100</v>
      </c>
      <c r="R435">
        <f t="shared" ca="1" si="128"/>
        <v>25984.391030531126</v>
      </c>
      <c r="S435">
        <f t="shared" ca="1" si="129"/>
        <v>10009.291971579209</v>
      </c>
      <c r="T435">
        <f t="shared" ca="1" si="130"/>
        <v>60689.073353633481</v>
      </c>
      <c r="U435">
        <f t="shared" ca="1" si="131"/>
        <v>54617.172412585394</v>
      </c>
      <c r="V435">
        <f t="shared" ca="1" si="132"/>
        <v>6071.9009410480867</v>
      </c>
      <c r="X435" s="7">
        <f ca="1">IF(Table2[[#This Row],[Gender]]="men",1,0)</f>
        <v>1</v>
      </c>
      <c r="Y435" s="1">
        <f ca="1">IF(Table2[[#This Row],[Gender]]="women",1,0)</f>
        <v>0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>
        <f ca="1">IF(Table2[[#This Row],[Field of work]]="teaching",1,0)</f>
        <v>0</v>
      </c>
      <c r="AK435" s="1">
        <f ca="1">IF(Table2[[#This Row],[Field of work]]="health",1,0)</f>
        <v>0</v>
      </c>
      <c r="AL435" s="1">
        <f ca="1">IF(Table2[[#This Row],[Field of work]]="construction",1,0)</f>
        <v>1</v>
      </c>
      <c r="AM435" s="1">
        <f ca="1">IF(Table2[[#This Row],[Field of work]]="general work",1,0)</f>
        <v>0</v>
      </c>
      <c r="AN435" s="1">
        <f ca="1">IF(Table2[[#This Row],[Field of work]]="agriculture",1,0)</f>
        <v>0</v>
      </c>
      <c r="AO435" s="1">
        <f ca="1">IF(Table2[[#This Row],[Field of work]]="IT",1,0)</f>
        <v>0</v>
      </c>
      <c r="AP435" s="1"/>
      <c r="AQ435" s="1"/>
      <c r="AR435" s="1"/>
      <c r="AS435" s="1"/>
      <c r="AT435" s="1"/>
      <c r="AU435" s="1"/>
      <c r="AV435" s="1"/>
      <c r="AW435" s="1">
        <f ca="1">Table2[[#This Row],[Cars value]]/Table2[[#This Row],[Cars]]</f>
        <v>5303.8754102787907</v>
      </c>
      <c r="AX435" s="1"/>
      <c r="AY435" s="1">
        <f ca="1">IF(Table2[[#This Row],[Value of debts of a person]]&gt;$AZ$4,1,0)</f>
        <v>0</v>
      </c>
      <c r="AZ435" s="1"/>
      <c r="BA435" s="1"/>
      <c r="BB435" s="9">
        <f ca="1">O435/Table2[[#This Row],[Value of house]]</f>
        <v>0.93826371599243785</v>
      </c>
      <c r="BC435" s="1">
        <f ca="1">IF(BB435&lt;$BD$4,1,0)</f>
        <v>0</v>
      </c>
      <c r="BD435" s="1"/>
      <c r="BE435" s="10"/>
      <c r="BF435">
        <f ca="1">IF(Table2[[#This Row],[Area]]="yukon",Table2[[#This Row],[Income]],0)</f>
        <v>0</v>
      </c>
    </row>
    <row r="436" spans="2:58" x14ac:dyDescent="0.3">
      <c r="B436">
        <f t="shared" ca="1" si="116"/>
        <v>1</v>
      </c>
      <c r="C436" t="str">
        <f t="shared" ca="1" si="117"/>
        <v>men</v>
      </c>
      <c r="D436">
        <f t="shared" ca="1" si="118"/>
        <v>30</v>
      </c>
      <c r="E436">
        <f t="shared" ca="1" si="119"/>
        <v>4</v>
      </c>
      <c r="F436" t="str">
        <f ca="1">VLOOKUP(E436,$AB$5:$AC$10,2)</f>
        <v>IT</v>
      </c>
      <c r="G436">
        <f t="shared" ca="1" si="120"/>
        <v>1</v>
      </c>
      <c r="H436" t="str">
        <f ca="1">VLOOKUP(G436,$AD$5:$AE$9,2)</f>
        <v>High School</v>
      </c>
      <c r="I436">
        <f t="shared" ca="1" si="121"/>
        <v>4</v>
      </c>
      <c r="J436">
        <f t="shared" ca="1" si="115"/>
        <v>2</v>
      </c>
      <c r="K436">
        <f t="shared" ca="1" si="122"/>
        <v>38336</v>
      </c>
      <c r="L436">
        <f t="shared" ca="1" si="123"/>
        <v>6</v>
      </c>
      <c r="M436" t="str">
        <f ca="1">VLOOKUP(L436,$AF$5:$AG$17,2)</f>
        <v>Saskanchewan</v>
      </c>
      <c r="N436">
        <f t="shared" ca="1" si="126"/>
        <v>115008</v>
      </c>
      <c r="O436">
        <f t="shared" ca="1" si="124"/>
        <v>57079.673721730294</v>
      </c>
      <c r="P436">
        <f t="shared" ca="1" si="127"/>
        <v>32931.661573543359</v>
      </c>
      <c r="Q436">
        <f t="shared" ca="1" si="125"/>
        <v>14850</v>
      </c>
      <c r="R436">
        <f t="shared" ca="1" si="128"/>
        <v>20430.878416094958</v>
      </c>
      <c r="S436">
        <f t="shared" ca="1" si="129"/>
        <v>22509.008218444909</v>
      </c>
      <c r="T436">
        <f t="shared" ca="1" si="130"/>
        <v>194596.68194017521</v>
      </c>
      <c r="U436">
        <f t="shared" ca="1" si="131"/>
        <v>92360.55213782526</v>
      </c>
      <c r="V436">
        <f t="shared" ca="1" si="132"/>
        <v>102236.12980234995</v>
      </c>
      <c r="X436" s="7">
        <f ca="1">IF(Table2[[#This Row],[Gender]]="men",1,0)</f>
        <v>1</v>
      </c>
      <c r="Y436" s="1">
        <f ca="1">IF(Table2[[#This Row],[Gender]]="women",1,0)</f>
        <v>0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>
        <f ca="1">IF(Table2[[#This Row],[Field of work]]="teaching",1,0)</f>
        <v>0</v>
      </c>
      <c r="AK436" s="1">
        <f ca="1">IF(Table2[[#This Row],[Field of work]]="health",1,0)</f>
        <v>0</v>
      </c>
      <c r="AL436" s="1">
        <f ca="1">IF(Table2[[#This Row],[Field of work]]="construction",1,0)</f>
        <v>0</v>
      </c>
      <c r="AM436" s="1">
        <f ca="1">IF(Table2[[#This Row],[Field of work]]="general work",1,0)</f>
        <v>0</v>
      </c>
      <c r="AN436" s="1">
        <f ca="1">IF(Table2[[#This Row],[Field of work]]="agriculture",1,0)</f>
        <v>0</v>
      </c>
      <c r="AO436" s="1">
        <f ca="1">IF(Table2[[#This Row],[Field of work]]="IT",1,0)</f>
        <v>1</v>
      </c>
      <c r="AP436" s="1"/>
      <c r="AQ436" s="1"/>
      <c r="AR436" s="1"/>
      <c r="AS436" s="1"/>
      <c r="AT436" s="1"/>
      <c r="AU436" s="1"/>
      <c r="AV436" s="1"/>
      <c r="AW436" s="1">
        <f ca="1">Table2[[#This Row],[Cars value]]/Table2[[#This Row],[Cars]]</f>
        <v>16465.830786771679</v>
      </c>
      <c r="AX436" s="1"/>
      <c r="AY436" s="1">
        <f ca="1">IF(Table2[[#This Row],[Value of debts of a person]]&gt;$AZ$4,1,0)</f>
        <v>0</v>
      </c>
      <c r="AZ436" s="1"/>
      <c r="BA436" s="1"/>
      <c r="BB436" s="9">
        <f ca="1">O436/Table2[[#This Row],[Value of house]]</f>
        <v>0.49631046293936332</v>
      </c>
      <c r="BC436" s="1">
        <f ca="1">IF(BB436&lt;$BD$4,1,0)</f>
        <v>0</v>
      </c>
      <c r="BD436" s="1"/>
      <c r="BE436" s="10"/>
      <c r="BF436">
        <f ca="1">IF(Table2[[#This Row],[Area]]="yukon",Table2[[#This Row],[Income]],0)</f>
        <v>0</v>
      </c>
    </row>
    <row r="437" spans="2:58" x14ac:dyDescent="0.3">
      <c r="B437">
        <f t="shared" ca="1" si="116"/>
        <v>2</v>
      </c>
      <c r="C437" t="str">
        <f t="shared" ca="1" si="117"/>
        <v>women</v>
      </c>
      <c r="D437">
        <f t="shared" ca="1" si="118"/>
        <v>45</v>
      </c>
      <c r="E437">
        <f t="shared" ca="1" si="119"/>
        <v>5</v>
      </c>
      <c r="F437" t="str">
        <f ca="1">VLOOKUP(E437,$AB$5:$AC$10,2)</f>
        <v>general work</v>
      </c>
      <c r="G437">
        <f t="shared" ca="1" si="120"/>
        <v>2</v>
      </c>
      <c r="H437" t="str">
        <f ca="1">VLOOKUP(G437,$AD$5:$AE$9,2)</f>
        <v>college</v>
      </c>
      <c r="I437">
        <f t="shared" ca="1" si="121"/>
        <v>0</v>
      </c>
      <c r="J437">
        <f t="shared" ca="1" si="115"/>
        <v>2</v>
      </c>
      <c r="K437">
        <f t="shared" ca="1" si="122"/>
        <v>59121</v>
      </c>
      <c r="L437">
        <f t="shared" ca="1" si="123"/>
        <v>13</v>
      </c>
      <c r="M437" t="str">
        <f ca="1">VLOOKUP(L437,$AF$5:$AG$17,2)</f>
        <v>Prince edward Island</v>
      </c>
      <c r="N437">
        <f t="shared" ca="1" si="126"/>
        <v>177363</v>
      </c>
      <c r="O437">
        <f t="shared" ca="1" si="124"/>
        <v>8101.3080093022081</v>
      </c>
      <c r="P437">
        <f t="shared" ca="1" si="127"/>
        <v>8433.9753404181465</v>
      </c>
      <c r="Q437">
        <f t="shared" ca="1" si="125"/>
        <v>6118</v>
      </c>
      <c r="R437">
        <f t="shared" ca="1" si="128"/>
        <v>40811.437627913139</v>
      </c>
      <c r="S437">
        <f t="shared" ca="1" si="129"/>
        <v>38682.557811594605</v>
      </c>
      <c r="T437">
        <f t="shared" ca="1" si="130"/>
        <v>224146.86582089681</v>
      </c>
      <c r="U437">
        <f t="shared" ca="1" si="131"/>
        <v>55030.745637215347</v>
      </c>
      <c r="V437">
        <f t="shared" ca="1" si="132"/>
        <v>169116.12018368146</v>
      </c>
      <c r="X437" s="7">
        <f ca="1">IF(Table2[[#This Row],[Gender]]="men",1,0)</f>
        <v>0</v>
      </c>
      <c r="Y437" s="1">
        <f ca="1">IF(Table2[[#This Row],[Gender]]="women",1,0)</f>
        <v>1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>
        <f ca="1">IF(Table2[[#This Row],[Field of work]]="teaching",1,0)</f>
        <v>0</v>
      </c>
      <c r="AK437" s="1">
        <f ca="1">IF(Table2[[#This Row],[Field of work]]="health",1,0)</f>
        <v>0</v>
      </c>
      <c r="AL437" s="1">
        <f ca="1">IF(Table2[[#This Row],[Field of work]]="construction",1,0)</f>
        <v>0</v>
      </c>
      <c r="AM437" s="1">
        <f ca="1">IF(Table2[[#This Row],[Field of work]]="general work",1,0)</f>
        <v>1</v>
      </c>
      <c r="AN437" s="1">
        <f ca="1">IF(Table2[[#This Row],[Field of work]]="agriculture",1,0)</f>
        <v>0</v>
      </c>
      <c r="AO437" s="1">
        <f ca="1">IF(Table2[[#This Row],[Field of work]]="IT",1,0)</f>
        <v>0</v>
      </c>
      <c r="AP437" s="1"/>
      <c r="AQ437" s="1"/>
      <c r="AR437" s="1"/>
      <c r="AS437" s="1"/>
      <c r="AT437" s="1"/>
      <c r="AU437" s="1"/>
      <c r="AV437" s="1"/>
      <c r="AW437" s="1">
        <f ca="1">Table2[[#This Row],[Cars value]]/Table2[[#This Row],[Cars]]</f>
        <v>4216.9876702090733</v>
      </c>
      <c r="AX437" s="1"/>
      <c r="AY437" s="1">
        <f ca="1">IF(Table2[[#This Row],[Value of debts of a person]]&gt;$AZ$4,1,0)</f>
        <v>0</v>
      </c>
      <c r="AZ437" s="1"/>
      <c r="BA437" s="1"/>
      <c r="BB437" s="9">
        <f ca="1">O437/Table2[[#This Row],[Value of house]]</f>
        <v>4.5676426364586797E-2</v>
      </c>
      <c r="BC437" s="1">
        <f ca="1">IF(BB437&lt;$BD$4,1,0)</f>
        <v>1</v>
      </c>
      <c r="BD437" s="1"/>
      <c r="BE437" s="10"/>
      <c r="BF437">
        <f ca="1">IF(Table2[[#This Row],[Area]]="yukon",Table2[[#This Row],[Income]],0)</f>
        <v>0</v>
      </c>
    </row>
    <row r="438" spans="2:58" x14ac:dyDescent="0.3">
      <c r="B438">
        <f t="shared" ca="1" si="116"/>
        <v>2</v>
      </c>
      <c r="C438" t="str">
        <f t="shared" ca="1" si="117"/>
        <v>women</v>
      </c>
      <c r="D438">
        <f t="shared" ca="1" si="118"/>
        <v>36</v>
      </c>
      <c r="E438">
        <f t="shared" ca="1" si="119"/>
        <v>5</v>
      </c>
      <c r="F438" t="str">
        <f ca="1">VLOOKUP(E438,$AB$5:$AC$10,2)</f>
        <v>general work</v>
      </c>
      <c r="G438">
        <f t="shared" ca="1" si="120"/>
        <v>6</v>
      </c>
      <c r="H438" t="str">
        <f ca="1">VLOOKUP(G438,$AD$5:$AE$9,2)</f>
        <v>other</v>
      </c>
      <c r="I438">
        <f t="shared" ca="1" si="121"/>
        <v>1</v>
      </c>
      <c r="J438">
        <f t="shared" ca="1" si="115"/>
        <v>2</v>
      </c>
      <c r="K438">
        <f t="shared" ca="1" si="122"/>
        <v>63262</v>
      </c>
      <c r="L438">
        <f t="shared" ca="1" si="123"/>
        <v>7</v>
      </c>
      <c r="M438" t="str">
        <f ca="1">VLOOKUP(L438,$AF$5:$AG$17,2)</f>
        <v>Manitoba</v>
      </c>
      <c r="N438">
        <f t="shared" ca="1" si="126"/>
        <v>189786</v>
      </c>
      <c r="O438">
        <f t="shared" ca="1" si="124"/>
        <v>15689.020090155347</v>
      </c>
      <c r="P438">
        <f t="shared" ca="1" si="127"/>
        <v>117946.32388223913</v>
      </c>
      <c r="Q438">
        <f t="shared" ca="1" si="125"/>
        <v>38060</v>
      </c>
      <c r="R438">
        <f t="shared" ca="1" si="128"/>
        <v>13079.923778784609</v>
      </c>
      <c r="S438">
        <f t="shared" ca="1" si="129"/>
        <v>75228.750785690703</v>
      </c>
      <c r="T438">
        <f t="shared" ca="1" si="130"/>
        <v>280703.77087584604</v>
      </c>
      <c r="U438">
        <f t="shared" ca="1" si="131"/>
        <v>66828.943868939954</v>
      </c>
      <c r="V438">
        <f t="shared" ca="1" si="132"/>
        <v>213874.8270069061</v>
      </c>
      <c r="X438" s="7">
        <f ca="1">IF(Table2[[#This Row],[Gender]]="men",1,0)</f>
        <v>0</v>
      </c>
      <c r="Y438" s="1">
        <f ca="1">IF(Table2[[#This Row],[Gender]]="women",1,0)</f>
        <v>1</v>
      </c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>
        <f ca="1">IF(Table2[[#This Row],[Field of work]]="teaching",1,0)</f>
        <v>0</v>
      </c>
      <c r="AK438" s="1">
        <f ca="1">IF(Table2[[#This Row],[Field of work]]="health",1,0)</f>
        <v>0</v>
      </c>
      <c r="AL438" s="1">
        <f ca="1">IF(Table2[[#This Row],[Field of work]]="construction",1,0)</f>
        <v>0</v>
      </c>
      <c r="AM438" s="1">
        <f ca="1">IF(Table2[[#This Row],[Field of work]]="general work",1,0)</f>
        <v>1</v>
      </c>
      <c r="AN438" s="1">
        <f ca="1">IF(Table2[[#This Row],[Field of work]]="agriculture",1,0)</f>
        <v>0</v>
      </c>
      <c r="AO438" s="1">
        <f ca="1">IF(Table2[[#This Row],[Field of work]]="IT",1,0)</f>
        <v>0</v>
      </c>
      <c r="AP438" s="1"/>
      <c r="AQ438" s="1"/>
      <c r="AR438" s="1"/>
      <c r="AS438" s="1"/>
      <c r="AT438" s="1"/>
      <c r="AU438" s="1"/>
      <c r="AV438" s="1"/>
      <c r="AW438" s="1">
        <f ca="1">Table2[[#This Row],[Cars value]]/Table2[[#This Row],[Cars]]</f>
        <v>58973.161941119564</v>
      </c>
      <c r="AX438" s="1"/>
      <c r="AY438" s="1">
        <f ca="1">IF(Table2[[#This Row],[Value of debts of a person]]&gt;$AZ$4,1,0)</f>
        <v>0</v>
      </c>
      <c r="AZ438" s="1"/>
      <c r="BA438" s="1"/>
      <c r="BB438" s="9">
        <f ca="1">O438/Table2[[#This Row],[Value of house]]</f>
        <v>8.2666898981776038E-2</v>
      </c>
      <c r="BC438" s="1">
        <f ca="1">IF(BB438&lt;$BD$4,1,0)</f>
        <v>1</v>
      </c>
      <c r="BD438" s="1"/>
      <c r="BE438" s="10"/>
      <c r="BF438">
        <f ca="1">IF(Table2[[#This Row],[Area]]="yukon",Table2[[#This Row],[Income]],0)</f>
        <v>0</v>
      </c>
    </row>
    <row r="439" spans="2:58" x14ac:dyDescent="0.3">
      <c r="B439">
        <f t="shared" ca="1" si="116"/>
        <v>2</v>
      </c>
      <c r="C439" t="str">
        <f t="shared" ca="1" si="117"/>
        <v>women</v>
      </c>
      <c r="D439">
        <f t="shared" ca="1" si="118"/>
        <v>32</v>
      </c>
      <c r="E439">
        <f t="shared" ca="1" si="119"/>
        <v>5</v>
      </c>
      <c r="F439" t="str">
        <f ca="1">VLOOKUP(E439,$AB$5:$AC$10,2)</f>
        <v>general work</v>
      </c>
      <c r="G439">
        <f t="shared" ca="1" si="120"/>
        <v>5</v>
      </c>
      <c r="H439" t="str">
        <f ca="1">VLOOKUP(G439,$AD$5:$AE$9,2)</f>
        <v>other</v>
      </c>
      <c r="I439">
        <f t="shared" ca="1" si="121"/>
        <v>3</v>
      </c>
      <c r="J439">
        <f t="shared" ca="1" si="115"/>
        <v>1</v>
      </c>
      <c r="K439">
        <f t="shared" ca="1" si="122"/>
        <v>63428</v>
      </c>
      <c r="L439">
        <f t="shared" ca="1" si="123"/>
        <v>10</v>
      </c>
      <c r="M439" t="str">
        <f ca="1">VLOOKUP(L439,$AF$5:$AG$17,2)</f>
        <v>Newfounland</v>
      </c>
      <c r="N439">
        <f t="shared" ca="1" si="126"/>
        <v>63428</v>
      </c>
      <c r="O439">
        <f t="shared" ca="1" si="124"/>
        <v>15279.40547165894</v>
      </c>
      <c r="P439">
        <f t="shared" ca="1" si="127"/>
        <v>22588.752357543239</v>
      </c>
      <c r="Q439">
        <f t="shared" ca="1" si="125"/>
        <v>19127</v>
      </c>
      <c r="R439">
        <f t="shared" ca="1" si="128"/>
        <v>44002.59139077588</v>
      </c>
      <c r="S439">
        <f t="shared" ca="1" si="129"/>
        <v>36254.5853601411</v>
      </c>
      <c r="T439">
        <f t="shared" ca="1" si="130"/>
        <v>114961.99083180004</v>
      </c>
      <c r="U439">
        <f t="shared" ca="1" si="131"/>
        <v>78408.996862434811</v>
      </c>
      <c r="V439">
        <f t="shared" ca="1" si="132"/>
        <v>36552.993969365227</v>
      </c>
      <c r="X439" s="7">
        <f ca="1">IF(Table2[[#This Row],[Gender]]="men",1,0)</f>
        <v>0</v>
      </c>
      <c r="Y439" s="1">
        <f ca="1">IF(Table2[[#This Row],[Gender]]="women",1,0)</f>
        <v>1</v>
      </c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>
        <f ca="1">IF(Table2[[#This Row],[Field of work]]="teaching",1,0)</f>
        <v>0</v>
      </c>
      <c r="AK439" s="1">
        <f ca="1">IF(Table2[[#This Row],[Field of work]]="health",1,0)</f>
        <v>0</v>
      </c>
      <c r="AL439" s="1">
        <f ca="1">IF(Table2[[#This Row],[Field of work]]="construction",1,0)</f>
        <v>0</v>
      </c>
      <c r="AM439" s="1">
        <f ca="1">IF(Table2[[#This Row],[Field of work]]="general work",1,0)</f>
        <v>1</v>
      </c>
      <c r="AN439" s="1">
        <f ca="1">IF(Table2[[#This Row],[Field of work]]="agriculture",1,0)</f>
        <v>0</v>
      </c>
      <c r="AO439" s="1">
        <f ca="1">IF(Table2[[#This Row],[Field of work]]="IT",1,0)</f>
        <v>0</v>
      </c>
      <c r="AP439" s="1"/>
      <c r="AQ439" s="1"/>
      <c r="AR439" s="1"/>
      <c r="AS439" s="1"/>
      <c r="AT439" s="1"/>
      <c r="AU439" s="1"/>
      <c r="AV439" s="1"/>
      <c r="AW439" s="1">
        <f ca="1">Table2[[#This Row],[Cars value]]/Table2[[#This Row],[Cars]]</f>
        <v>22588.752357543239</v>
      </c>
      <c r="AX439" s="1"/>
      <c r="AY439" s="1">
        <f ca="1">IF(Table2[[#This Row],[Value of debts of a person]]&gt;$AZ$4,1,0)</f>
        <v>0</v>
      </c>
      <c r="AZ439" s="1"/>
      <c r="BA439" s="1"/>
      <c r="BB439" s="9">
        <f ca="1">O439/Table2[[#This Row],[Value of house]]</f>
        <v>0.2408936979198294</v>
      </c>
      <c r="BC439" s="1">
        <f ca="1">IF(BB439&lt;$BD$4,1,0)</f>
        <v>1</v>
      </c>
      <c r="BD439" s="1"/>
      <c r="BE439" s="10"/>
      <c r="BF439">
        <f ca="1">IF(Table2[[#This Row],[Area]]="yukon",Table2[[#This Row],[Income]],0)</f>
        <v>0</v>
      </c>
    </row>
    <row r="440" spans="2:58" x14ac:dyDescent="0.3">
      <c r="B440">
        <f t="shared" ca="1" si="116"/>
        <v>1</v>
      </c>
      <c r="C440" t="str">
        <f t="shared" ca="1" si="117"/>
        <v>men</v>
      </c>
      <c r="D440">
        <f t="shared" ca="1" si="118"/>
        <v>37</v>
      </c>
      <c r="E440">
        <f t="shared" ca="1" si="119"/>
        <v>6</v>
      </c>
      <c r="F440" t="str">
        <f ca="1">VLOOKUP(E440,$AB$5:$AC$10,2)</f>
        <v>agriculture</v>
      </c>
      <c r="G440">
        <f t="shared" ca="1" si="120"/>
        <v>6</v>
      </c>
      <c r="H440" t="str">
        <f ca="1">VLOOKUP(G440,$AD$5:$AE$9,2)</f>
        <v>other</v>
      </c>
      <c r="I440">
        <f t="shared" ca="1" si="121"/>
        <v>4</v>
      </c>
      <c r="J440">
        <f t="shared" ca="1" si="115"/>
        <v>1</v>
      </c>
      <c r="K440">
        <f t="shared" ca="1" si="122"/>
        <v>43221</v>
      </c>
      <c r="L440">
        <f t="shared" ca="1" si="123"/>
        <v>10</v>
      </c>
      <c r="M440" t="str">
        <f ca="1">VLOOKUP(L440,$AF$5:$AG$17,2)</f>
        <v>Newfounland</v>
      </c>
      <c r="N440">
        <f t="shared" ca="1" si="126"/>
        <v>86442</v>
      </c>
      <c r="O440">
        <f t="shared" ca="1" si="124"/>
        <v>27962.085725393528</v>
      </c>
      <c r="P440">
        <f t="shared" ca="1" si="127"/>
        <v>17281.406310165406</v>
      </c>
      <c r="Q440">
        <f t="shared" ca="1" si="125"/>
        <v>1297</v>
      </c>
      <c r="R440">
        <f t="shared" ca="1" si="128"/>
        <v>38578.90992334867</v>
      </c>
      <c r="S440">
        <f t="shared" ca="1" si="129"/>
        <v>55742.643911063657</v>
      </c>
      <c r="T440">
        <f t="shared" ca="1" si="130"/>
        <v>170146.72963645717</v>
      </c>
      <c r="U440">
        <f t="shared" ca="1" si="131"/>
        <v>67837.995648742202</v>
      </c>
      <c r="V440">
        <f t="shared" ca="1" si="132"/>
        <v>102308.73398771496</v>
      </c>
      <c r="X440" s="7">
        <f ca="1">IF(Table2[[#This Row],[Gender]]="men",1,0)</f>
        <v>1</v>
      </c>
      <c r="Y440" s="1">
        <f ca="1">IF(Table2[[#This Row],[Gender]]="women",1,0)</f>
        <v>0</v>
      </c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>
        <f ca="1">IF(Table2[[#This Row],[Field of work]]="teaching",1,0)</f>
        <v>0</v>
      </c>
      <c r="AK440" s="1">
        <f ca="1">IF(Table2[[#This Row],[Field of work]]="health",1,0)</f>
        <v>0</v>
      </c>
      <c r="AL440" s="1">
        <f ca="1">IF(Table2[[#This Row],[Field of work]]="construction",1,0)</f>
        <v>0</v>
      </c>
      <c r="AM440" s="1">
        <f ca="1">IF(Table2[[#This Row],[Field of work]]="general work",1,0)</f>
        <v>0</v>
      </c>
      <c r="AN440" s="1">
        <f ca="1">IF(Table2[[#This Row],[Field of work]]="agriculture",1,0)</f>
        <v>1</v>
      </c>
      <c r="AO440" s="1">
        <f ca="1">IF(Table2[[#This Row],[Field of work]]="IT",1,0)</f>
        <v>0</v>
      </c>
      <c r="AP440" s="1"/>
      <c r="AQ440" s="1"/>
      <c r="AR440" s="1"/>
      <c r="AS440" s="1"/>
      <c r="AT440" s="1"/>
      <c r="AU440" s="1"/>
      <c r="AV440" s="1"/>
      <c r="AW440" s="1">
        <f ca="1">Table2[[#This Row],[Cars value]]/Table2[[#This Row],[Cars]]</f>
        <v>17281.406310165406</v>
      </c>
      <c r="AX440" s="1"/>
      <c r="AY440" s="1">
        <f ca="1">IF(Table2[[#This Row],[Value of debts of a person]]&gt;$AZ$4,1,0)</f>
        <v>0</v>
      </c>
      <c r="AZ440" s="1"/>
      <c r="BA440" s="1"/>
      <c r="BB440" s="9">
        <f ca="1">O440/Table2[[#This Row],[Value of house]]</f>
        <v>0.32347800519878678</v>
      </c>
      <c r="BC440" s="1">
        <f ca="1">IF(BB440&lt;$BD$4,1,0)</f>
        <v>0</v>
      </c>
      <c r="BD440" s="1"/>
      <c r="BE440" s="10"/>
      <c r="BF440">
        <f ca="1">IF(Table2[[#This Row],[Area]]="yukon",Table2[[#This Row],[Income]],0)</f>
        <v>0</v>
      </c>
    </row>
    <row r="441" spans="2:58" x14ac:dyDescent="0.3">
      <c r="B441">
        <f t="shared" ca="1" si="116"/>
        <v>2</v>
      </c>
      <c r="C441" t="str">
        <f t="shared" ca="1" si="117"/>
        <v>women</v>
      </c>
      <c r="D441">
        <f t="shared" ca="1" si="118"/>
        <v>40</v>
      </c>
      <c r="E441">
        <f t="shared" ca="1" si="119"/>
        <v>3</v>
      </c>
      <c r="F441" t="str">
        <f ca="1">VLOOKUP(E441,$AB$5:$AC$10,2)</f>
        <v>teaching</v>
      </c>
      <c r="G441">
        <f t="shared" ca="1" si="120"/>
        <v>2</v>
      </c>
      <c r="H441" t="str">
        <f ca="1">VLOOKUP(G441,$AD$5:$AE$9,2)</f>
        <v>college</v>
      </c>
      <c r="I441">
        <f t="shared" ca="1" si="121"/>
        <v>1</v>
      </c>
      <c r="J441">
        <f t="shared" ca="1" si="115"/>
        <v>1</v>
      </c>
      <c r="K441">
        <f t="shared" ca="1" si="122"/>
        <v>35303</v>
      </c>
      <c r="L441">
        <f t="shared" ca="1" si="123"/>
        <v>2</v>
      </c>
      <c r="M441" t="str">
        <f ca="1">VLOOKUP(L441,$AF$5:$AG$17,2)</f>
        <v>BC</v>
      </c>
      <c r="N441">
        <f t="shared" ca="1" si="126"/>
        <v>211818</v>
      </c>
      <c r="O441">
        <f t="shared" ca="1" si="124"/>
        <v>119414.19191196078</v>
      </c>
      <c r="P441">
        <f t="shared" ca="1" si="127"/>
        <v>13069.535207943205</v>
      </c>
      <c r="Q441">
        <f t="shared" ca="1" si="125"/>
        <v>1338</v>
      </c>
      <c r="R441">
        <f t="shared" ca="1" si="128"/>
        <v>4488.7169631520774</v>
      </c>
      <c r="S441">
        <f t="shared" ca="1" si="129"/>
        <v>42986.550364427283</v>
      </c>
      <c r="T441">
        <f t="shared" ca="1" si="130"/>
        <v>374218.74227638805</v>
      </c>
      <c r="U441">
        <f t="shared" ca="1" si="131"/>
        <v>125240.90887511286</v>
      </c>
      <c r="V441">
        <f t="shared" ca="1" si="132"/>
        <v>248977.83340127519</v>
      </c>
      <c r="X441" s="7">
        <f ca="1">IF(Table2[[#This Row],[Gender]]="men",1,0)</f>
        <v>0</v>
      </c>
      <c r="Y441" s="1">
        <f ca="1">IF(Table2[[#This Row],[Gender]]="women",1,0)</f>
        <v>1</v>
      </c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>
        <f ca="1">IF(Table2[[#This Row],[Field of work]]="teaching",1,0)</f>
        <v>1</v>
      </c>
      <c r="AK441" s="1">
        <f ca="1">IF(Table2[[#This Row],[Field of work]]="health",1,0)</f>
        <v>0</v>
      </c>
      <c r="AL441" s="1">
        <f ca="1">IF(Table2[[#This Row],[Field of work]]="construction",1,0)</f>
        <v>0</v>
      </c>
      <c r="AM441" s="1">
        <f ca="1">IF(Table2[[#This Row],[Field of work]]="general work",1,0)</f>
        <v>0</v>
      </c>
      <c r="AN441" s="1">
        <f ca="1">IF(Table2[[#This Row],[Field of work]]="agriculture",1,0)</f>
        <v>0</v>
      </c>
      <c r="AO441" s="1">
        <f ca="1">IF(Table2[[#This Row],[Field of work]]="IT",1,0)</f>
        <v>0</v>
      </c>
      <c r="AP441" s="1"/>
      <c r="AQ441" s="1"/>
      <c r="AR441" s="1"/>
      <c r="AS441" s="1"/>
      <c r="AT441" s="1"/>
      <c r="AU441" s="1"/>
      <c r="AV441" s="1"/>
      <c r="AW441" s="1">
        <f ca="1">Table2[[#This Row],[Cars value]]/Table2[[#This Row],[Cars]]</f>
        <v>13069.535207943205</v>
      </c>
      <c r="AX441" s="1"/>
      <c r="AY441" s="1">
        <f ca="1">IF(Table2[[#This Row],[Value of debts of a person]]&gt;$AZ$4,1,0)</f>
        <v>1</v>
      </c>
      <c r="AZ441" s="1"/>
      <c r="BA441" s="1"/>
      <c r="BB441" s="9">
        <f ca="1">O441/Table2[[#This Row],[Value of house]]</f>
        <v>0.56375847148004787</v>
      </c>
      <c r="BC441" s="1">
        <f ca="1">IF(BB441&lt;$BD$4,1,0)</f>
        <v>0</v>
      </c>
      <c r="BD441" s="1"/>
      <c r="BE441" s="10"/>
      <c r="BF441">
        <f ca="1">IF(Table2[[#This Row],[Area]]="yukon",Table2[[#This Row],[Income]],0)</f>
        <v>0</v>
      </c>
    </row>
    <row r="442" spans="2:58" x14ac:dyDescent="0.3">
      <c r="B442">
        <f t="shared" ca="1" si="116"/>
        <v>2</v>
      </c>
      <c r="C442" t="str">
        <f t="shared" ca="1" si="117"/>
        <v>women</v>
      </c>
      <c r="D442">
        <f t="shared" ca="1" si="118"/>
        <v>44</v>
      </c>
      <c r="E442">
        <f t="shared" ca="1" si="119"/>
        <v>5</v>
      </c>
      <c r="F442" t="str">
        <f ca="1">VLOOKUP(E442,$AB$5:$AC$10,2)</f>
        <v>general work</v>
      </c>
      <c r="G442">
        <f t="shared" ca="1" si="120"/>
        <v>3</v>
      </c>
      <c r="H442" t="str">
        <f ca="1">VLOOKUP(G442,$AD$5:$AE$9,2)</f>
        <v>university</v>
      </c>
      <c r="I442">
        <f t="shared" ca="1" si="121"/>
        <v>3</v>
      </c>
      <c r="J442">
        <f t="shared" ca="1" si="115"/>
        <v>1</v>
      </c>
      <c r="K442">
        <f t="shared" ca="1" si="122"/>
        <v>33644</v>
      </c>
      <c r="L442">
        <f t="shared" ca="1" si="123"/>
        <v>8</v>
      </c>
      <c r="M442" t="str">
        <f ca="1">VLOOKUP(L442,$AF$5:$AG$17,2)</f>
        <v>Ontario</v>
      </c>
      <c r="N442">
        <f t="shared" ca="1" si="126"/>
        <v>201864</v>
      </c>
      <c r="O442">
        <f t="shared" ca="1" si="124"/>
        <v>101831.63716839855</v>
      </c>
      <c r="P442">
        <f t="shared" ca="1" si="127"/>
        <v>10136.610680335618</v>
      </c>
      <c r="Q442">
        <f t="shared" ca="1" si="125"/>
        <v>6333</v>
      </c>
      <c r="R442">
        <f t="shared" ca="1" si="128"/>
        <v>1212.7214665304957</v>
      </c>
      <c r="S442">
        <f t="shared" ca="1" si="129"/>
        <v>22430.662132202382</v>
      </c>
      <c r="T442">
        <f t="shared" ca="1" si="130"/>
        <v>326126.29930060089</v>
      </c>
      <c r="U442">
        <f t="shared" ca="1" si="131"/>
        <v>109377.35863492904</v>
      </c>
      <c r="V442">
        <f t="shared" ca="1" si="132"/>
        <v>216748.94066567183</v>
      </c>
      <c r="X442" s="7">
        <f ca="1">IF(Table2[[#This Row],[Gender]]="men",1,0)</f>
        <v>0</v>
      </c>
      <c r="Y442" s="1">
        <f ca="1">IF(Table2[[#This Row],[Gender]]="women",1,0)</f>
        <v>1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>
        <f ca="1">IF(Table2[[#This Row],[Field of work]]="teaching",1,0)</f>
        <v>0</v>
      </c>
      <c r="AK442" s="1">
        <f ca="1">IF(Table2[[#This Row],[Field of work]]="health",1,0)</f>
        <v>0</v>
      </c>
      <c r="AL442" s="1">
        <f ca="1">IF(Table2[[#This Row],[Field of work]]="construction",1,0)</f>
        <v>0</v>
      </c>
      <c r="AM442" s="1">
        <f ca="1">IF(Table2[[#This Row],[Field of work]]="general work",1,0)</f>
        <v>1</v>
      </c>
      <c r="AN442" s="1">
        <f ca="1">IF(Table2[[#This Row],[Field of work]]="agriculture",1,0)</f>
        <v>0</v>
      </c>
      <c r="AO442" s="1">
        <f ca="1">IF(Table2[[#This Row],[Field of work]]="IT",1,0)</f>
        <v>0</v>
      </c>
      <c r="AP442" s="1"/>
      <c r="AQ442" s="1"/>
      <c r="AR442" s="1"/>
      <c r="AS442" s="1"/>
      <c r="AT442" s="1"/>
      <c r="AU442" s="1"/>
      <c r="AV442" s="1"/>
      <c r="AW442" s="1">
        <f ca="1">Table2[[#This Row],[Cars value]]/Table2[[#This Row],[Cars]]</f>
        <v>10136.610680335618</v>
      </c>
      <c r="AX442" s="1"/>
      <c r="AY442" s="1">
        <f ca="1">IF(Table2[[#This Row],[Value of debts of a person]]&gt;$AZ$4,1,0)</f>
        <v>1</v>
      </c>
      <c r="AZ442" s="1"/>
      <c r="BA442" s="1"/>
      <c r="BB442" s="9">
        <f ca="1">O442/Table2[[#This Row],[Value of house]]</f>
        <v>0.50445664986524863</v>
      </c>
      <c r="BC442" s="1">
        <f ca="1">IF(BB442&lt;$BD$4,1,0)</f>
        <v>0</v>
      </c>
      <c r="BD442" s="1"/>
      <c r="BE442" s="10"/>
      <c r="BF442">
        <f ca="1">IF(Table2[[#This Row],[Area]]="yukon",Table2[[#This Row],[Income]],0)</f>
        <v>0</v>
      </c>
    </row>
    <row r="443" spans="2:58" x14ac:dyDescent="0.3">
      <c r="B443">
        <f t="shared" ca="1" si="116"/>
        <v>2</v>
      </c>
      <c r="C443" t="str">
        <f t="shared" ca="1" si="117"/>
        <v>women</v>
      </c>
      <c r="D443">
        <f t="shared" ca="1" si="118"/>
        <v>40</v>
      </c>
      <c r="E443">
        <f t="shared" ca="1" si="119"/>
        <v>3</v>
      </c>
      <c r="F443" t="str">
        <f ca="1">VLOOKUP(E443,$AB$5:$AC$10,2)</f>
        <v>teaching</v>
      </c>
      <c r="G443">
        <f t="shared" ca="1" si="120"/>
        <v>1</v>
      </c>
      <c r="H443" t="str">
        <f ca="1">VLOOKUP(G443,$AD$5:$AE$9,2)</f>
        <v>High School</v>
      </c>
      <c r="I443">
        <f t="shared" ca="1" si="121"/>
        <v>3</v>
      </c>
      <c r="J443">
        <f t="shared" ca="1" si="115"/>
        <v>2</v>
      </c>
      <c r="K443">
        <f t="shared" ca="1" si="122"/>
        <v>70535</v>
      </c>
      <c r="L443">
        <f t="shared" ca="1" si="123"/>
        <v>3</v>
      </c>
      <c r="M443" t="str">
        <f ca="1">VLOOKUP(L443,$AF$5:$AG$17,2)</f>
        <v>Northwest Tef</v>
      </c>
      <c r="N443">
        <f t="shared" ca="1" si="126"/>
        <v>70535</v>
      </c>
      <c r="O443">
        <f t="shared" ca="1" si="124"/>
        <v>25588.55214695384</v>
      </c>
      <c r="P443">
        <f t="shared" ca="1" si="127"/>
        <v>81199.208684311438</v>
      </c>
      <c r="Q443">
        <f t="shared" ca="1" si="125"/>
        <v>60111</v>
      </c>
      <c r="R443">
        <f t="shared" ca="1" si="128"/>
        <v>54102.00492341978</v>
      </c>
      <c r="S443">
        <f t="shared" ca="1" si="129"/>
        <v>67337.27168173113</v>
      </c>
      <c r="T443">
        <f t="shared" ca="1" si="130"/>
        <v>163460.82382868498</v>
      </c>
      <c r="U443">
        <f t="shared" ca="1" si="131"/>
        <v>139801.55707037362</v>
      </c>
      <c r="V443">
        <f t="shared" ca="1" si="132"/>
        <v>23659.266758311365</v>
      </c>
      <c r="X443" s="7">
        <f ca="1">IF(Table2[[#This Row],[Gender]]="men",1,0)</f>
        <v>0</v>
      </c>
      <c r="Y443" s="1">
        <f ca="1">IF(Table2[[#This Row],[Gender]]="women",1,0)</f>
        <v>1</v>
      </c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>
        <f ca="1">IF(Table2[[#This Row],[Field of work]]="teaching",1,0)</f>
        <v>1</v>
      </c>
      <c r="AK443" s="1">
        <f ca="1">IF(Table2[[#This Row],[Field of work]]="health",1,0)</f>
        <v>0</v>
      </c>
      <c r="AL443" s="1">
        <f ca="1">IF(Table2[[#This Row],[Field of work]]="construction",1,0)</f>
        <v>0</v>
      </c>
      <c r="AM443" s="1">
        <f ca="1">IF(Table2[[#This Row],[Field of work]]="general work",1,0)</f>
        <v>0</v>
      </c>
      <c r="AN443" s="1">
        <f ca="1">IF(Table2[[#This Row],[Field of work]]="agriculture",1,0)</f>
        <v>0</v>
      </c>
      <c r="AO443" s="1">
        <f ca="1">IF(Table2[[#This Row],[Field of work]]="IT",1,0)</f>
        <v>0</v>
      </c>
      <c r="AP443" s="1"/>
      <c r="AQ443" s="1"/>
      <c r="AR443" s="1"/>
      <c r="AS443" s="1"/>
      <c r="AT443" s="1"/>
      <c r="AU443" s="1"/>
      <c r="AV443" s="1"/>
      <c r="AW443" s="1">
        <f ca="1">Table2[[#This Row],[Cars value]]/Table2[[#This Row],[Cars]]</f>
        <v>40599.604342155719</v>
      </c>
      <c r="AX443" s="1"/>
      <c r="AY443" s="1">
        <f ca="1">IF(Table2[[#This Row],[Value of debts of a person]]&gt;$AZ$4,1,0)</f>
        <v>1</v>
      </c>
      <c r="AZ443" s="1"/>
      <c r="BA443" s="1"/>
      <c r="BB443" s="9">
        <f ca="1">O443/Table2[[#This Row],[Value of house]]</f>
        <v>0.36277808388677735</v>
      </c>
      <c r="BC443" s="1">
        <f ca="1">IF(BB443&lt;$BD$4,1,0)</f>
        <v>0</v>
      </c>
      <c r="BD443" s="1"/>
      <c r="BE443" s="10"/>
      <c r="BF443">
        <f ca="1">IF(Table2[[#This Row],[Area]]="yukon",Table2[[#This Row],[Income]],0)</f>
        <v>0</v>
      </c>
    </row>
    <row r="444" spans="2:58" x14ac:dyDescent="0.3">
      <c r="B444">
        <f t="shared" ca="1" si="116"/>
        <v>1</v>
      </c>
      <c r="C444" t="str">
        <f t="shared" ca="1" si="117"/>
        <v>men</v>
      </c>
      <c r="D444">
        <f t="shared" ca="1" si="118"/>
        <v>30</v>
      </c>
      <c r="E444">
        <f t="shared" ca="1" si="119"/>
        <v>5</v>
      </c>
      <c r="F444" t="str">
        <f ca="1">VLOOKUP(E444,$AB$5:$AC$10,2)</f>
        <v>general work</v>
      </c>
      <c r="G444">
        <f t="shared" ca="1" si="120"/>
        <v>3</v>
      </c>
      <c r="H444" t="str">
        <f ca="1">VLOOKUP(G444,$AD$5:$AE$9,2)</f>
        <v>university</v>
      </c>
      <c r="I444">
        <f t="shared" ca="1" si="121"/>
        <v>1</v>
      </c>
      <c r="J444">
        <f t="shared" ca="1" si="115"/>
        <v>2</v>
      </c>
      <c r="K444">
        <f t="shared" ca="1" si="122"/>
        <v>42209</v>
      </c>
      <c r="L444">
        <f t="shared" ca="1" si="123"/>
        <v>3</v>
      </c>
      <c r="M444" t="str">
        <f ca="1">VLOOKUP(L444,$AF$5:$AG$17,2)</f>
        <v>Northwest Tef</v>
      </c>
      <c r="N444">
        <f t="shared" ca="1" si="126"/>
        <v>126627</v>
      </c>
      <c r="O444">
        <f t="shared" ca="1" si="124"/>
        <v>19497.917771571021</v>
      </c>
      <c r="P444">
        <f t="shared" ca="1" si="127"/>
        <v>78454.257090984305</v>
      </c>
      <c r="Q444">
        <f t="shared" ca="1" si="125"/>
        <v>28130</v>
      </c>
      <c r="R444">
        <f t="shared" ca="1" si="128"/>
        <v>15135.676728559674</v>
      </c>
      <c r="S444">
        <f t="shared" ca="1" si="129"/>
        <v>60994.61218527348</v>
      </c>
      <c r="T444">
        <f t="shared" ca="1" si="130"/>
        <v>207119.52995684452</v>
      </c>
      <c r="U444">
        <f t="shared" ca="1" si="131"/>
        <v>62763.594500130697</v>
      </c>
      <c r="V444">
        <f t="shared" ca="1" si="132"/>
        <v>144355.93545671384</v>
      </c>
      <c r="X444" s="7">
        <f ca="1">IF(Table2[[#This Row],[Gender]]="men",1,0)</f>
        <v>1</v>
      </c>
      <c r="Y444" s="1">
        <f ca="1">IF(Table2[[#This Row],[Gender]]="women",1,0)</f>
        <v>0</v>
      </c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>
        <f ca="1">IF(Table2[[#This Row],[Field of work]]="teaching",1,0)</f>
        <v>0</v>
      </c>
      <c r="AK444" s="1">
        <f ca="1">IF(Table2[[#This Row],[Field of work]]="health",1,0)</f>
        <v>0</v>
      </c>
      <c r="AL444" s="1">
        <f ca="1">IF(Table2[[#This Row],[Field of work]]="construction",1,0)</f>
        <v>0</v>
      </c>
      <c r="AM444" s="1">
        <f ca="1">IF(Table2[[#This Row],[Field of work]]="general work",1,0)</f>
        <v>1</v>
      </c>
      <c r="AN444" s="1">
        <f ca="1">IF(Table2[[#This Row],[Field of work]]="agriculture",1,0)</f>
        <v>0</v>
      </c>
      <c r="AO444" s="1">
        <f ca="1">IF(Table2[[#This Row],[Field of work]]="IT",1,0)</f>
        <v>0</v>
      </c>
      <c r="AP444" s="1"/>
      <c r="AQ444" s="1"/>
      <c r="AR444" s="1"/>
      <c r="AS444" s="1"/>
      <c r="AT444" s="1"/>
      <c r="AU444" s="1"/>
      <c r="AV444" s="1"/>
      <c r="AW444" s="1">
        <f ca="1">Table2[[#This Row],[Cars value]]/Table2[[#This Row],[Cars]]</f>
        <v>39227.128545492153</v>
      </c>
      <c r="AX444" s="1"/>
      <c r="AY444" s="1">
        <f ca="1">IF(Table2[[#This Row],[Value of debts of a person]]&gt;$AZ$4,1,0)</f>
        <v>0</v>
      </c>
      <c r="AZ444" s="1"/>
      <c r="BA444" s="1"/>
      <c r="BB444" s="9">
        <f ca="1">O444/Table2[[#This Row],[Value of house]]</f>
        <v>0.15397914956187086</v>
      </c>
      <c r="BC444" s="1">
        <f ca="1">IF(BB444&lt;$BD$4,1,0)</f>
        <v>1</v>
      </c>
      <c r="BD444" s="1"/>
      <c r="BE444" s="10"/>
      <c r="BF444">
        <f ca="1">IF(Table2[[#This Row],[Area]]="yukon",Table2[[#This Row],[Income]],0)</f>
        <v>0</v>
      </c>
    </row>
    <row r="445" spans="2:58" x14ac:dyDescent="0.3">
      <c r="B445">
        <f t="shared" ca="1" si="116"/>
        <v>2</v>
      </c>
      <c r="C445" t="str">
        <f t="shared" ca="1" si="117"/>
        <v>women</v>
      </c>
      <c r="D445">
        <f t="shared" ca="1" si="118"/>
        <v>25</v>
      </c>
      <c r="E445">
        <f t="shared" ca="1" si="119"/>
        <v>5</v>
      </c>
      <c r="F445" t="str">
        <f ca="1">VLOOKUP(E445,$AB$5:$AC$10,2)</f>
        <v>general work</v>
      </c>
      <c r="G445">
        <f t="shared" ca="1" si="120"/>
        <v>2</v>
      </c>
      <c r="H445" t="str">
        <f ca="1">VLOOKUP(G445,$AD$5:$AE$9,2)</f>
        <v>college</v>
      </c>
      <c r="I445">
        <f t="shared" ca="1" si="121"/>
        <v>0</v>
      </c>
      <c r="J445">
        <f t="shared" ca="1" si="115"/>
        <v>1</v>
      </c>
      <c r="K445">
        <f t="shared" ca="1" si="122"/>
        <v>67283</v>
      </c>
      <c r="L445">
        <f t="shared" ca="1" si="123"/>
        <v>10</v>
      </c>
      <c r="M445" t="str">
        <f ca="1">VLOOKUP(L445,$AF$5:$AG$17,2)</f>
        <v>Newfounland</v>
      </c>
      <c r="N445">
        <f t="shared" ca="1" si="126"/>
        <v>67283</v>
      </c>
      <c r="O445">
        <f t="shared" ca="1" si="124"/>
        <v>63249.090069452526</v>
      </c>
      <c r="P445">
        <f t="shared" ca="1" si="127"/>
        <v>53393.285590560568</v>
      </c>
      <c r="Q445">
        <f t="shared" ca="1" si="125"/>
        <v>5315</v>
      </c>
      <c r="R445">
        <f t="shared" ca="1" si="128"/>
        <v>6383.0573918965547</v>
      </c>
      <c r="S445">
        <f t="shared" ca="1" si="129"/>
        <v>76289.072496474808</v>
      </c>
      <c r="T445">
        <f t="shared" ca="1" si="130"/>
        <v>206821.16256592734</v>
      </c>
      <c r="U445">
        <f t="shared" ca="1" si="131"/>
        <v>74947.147461349086</v>
      </c>
      <c r="V445">
        <f t="shared" ca="1" si="132"/>
        <v>131874.01510457825</v>
      </c>
      <c r="X445" s="7">
        <f ca="1">IF(Table2[[#This Row],[Gender]]="men",1,0)</f>
        <v>0</v>
      </c>
      <c r="Y445" s="1">
        <f ca="1">IF(Table2[[#This Row],[Gender]]="women",1,0)</f>
        <v>1</v>
      </c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>
        <f ca="1">IF(Table2[[#This Row],[Field of work]]="teaching",1,0)</f>
        <v>0</v>
      </c>
      <c r="AK445" s="1">
        <f ca="1">IF(Table2[[#This Row],[Field of work]]="health",1,0)</f>
        <v>0</v>
      </c>
      <c r="AL445" s="1">
        <f ca="1">IF(Table2[[#This Row],[Field of work]]="construction",1,0)</f>
        <v>0</v>
      </c>
      <c r="AM445" s="1">
        <f ca="1">IF(Table2[[#This Row],[Field of work]]="general work",1,0)</f>
        <v>1</v>
      </c>
      <c r="AN445" s="1">
        <f ca="1">IF(Table2[[#This Row],[Field of work]]="agriculture",1,0)</f>
        <v>0</v>
      </c>
      <c r="AO445" s="1">
        <f ca="1">IF(Table2[[#This Row],[Field of work]]="IT",1,0)</f>
        <v>0</v>
      </c>
      <c r="AP445" s="1"/>
      <c r="AQ445" s="1"/>
      <c r="AR445" s="1"/>
      <c r="AS445" s="1"/>
      <c r="AT445" s="1"/>
      <c r="AU445" s="1"/>
      <c r="AV445" s="1"/>
      <c r="AW445" s="1">
        <f ca="1">Table2[[#This Row],[Cars value]]/Table2[[#This Row],[Cars]]</f>
        <v>53393.285590560568</v>
      </c>
      <c r="AX445" s="1"/>
      <c r="AY445" s="1">
        <f ca="1">IF(Table2[[#This Row],[Value of debts of a person]]&gt;$AZ$4,1,0)</f>
        <v>0</v>
      </c>
      <c r="AZ445" s="1"/>
      <c r="BA445" s="1"/>
      <c r="BB445" s="9">
        <f ca="1">O445/Table2[[#This Row],[Value of house]]</f>
        <v>0.94004562919983536</v>
      </c>
      <c r="BC445" s="1">
        <f ca="1">IF(BB445&lt;$BD$4,1,0)</f>
        <v>0</v>
      </c>
      <c r="BD445" s="1"/>
      <c r="BE445" s="10"/>
      <c r="BF445">
        <f ca="1">IF(Table2[[#This Row],[Area]]="yukon",Table2[[#This Row],[Income]],0)</f>
        <v>0</v>
      </c>
    </row>
    <row r="446" spans="2:58" x14ac:dyDescent="0.3">
      <c r="B446">
        <f t="shared" ca="1" si="116"/>
        <v>1</v>
      </c>
      <c r="C446" t="str">
        <f t="shared" ca="1" si="117"/>
        <v>men</v>
      </c>
      <c r="D446">
        <f t="shared" ca="1" si="118"/>
        <v>37</v>
      </c>
      <c r="E446">
        <f t="shared" ca="1" si="119"/>
        <v>2</v>
      </c>
      <c r="F446" t="str">
        <f ca="1">VLOOKUP(E446,$AB$5:$AC$10,2)</f>
        <v>construction</v>
      </c>
      <c r="G446">
        <f t="shared" ca="1" si="120"/>
        <v>3</v>
      </c>
      <c r="H446" t="str">
        <f ca="1">VLOOKUP(G446,$AD$5:$AE$9,2)</f>
        <v>university</v>
      </c>
      <c r="I446">
        <f t="shared" ca="1" si="121"/>
        <v>0</v>
      </c>
      <c r="J446">
        <f t="shared" ca="1" si="115"/>
        <v>2</v>
      </c>
      <c r="K446">
        <f t="shared" ca="1" si="122"/>
        <v>76857</v>
      </c>
      <c r="L446">
        <f t="shared" ca="1" si="123"/>
        <v>1</v>
      </c>
      <c r="M446" t="str">
        <f ca="1">VLOOKUP(L446,$AF$5:$AG$17,2)</f>
        <v>yukon</v>
      </c>
      <c r="N446">
        <f t="shared" ca="1" si="126"/>
        <v>461142</v>
      </c>
      <c r="O446">
        <f t="shared" ca="1" si="124"/>
        <v>246838.77994310201</v>
      </c>
      <c r="P446">
        <f t="shared" ca="1" si="127"/>
        <v>114509.89521732715</v>
      </c>
      <c r="Q446">
        <f t="shared" ca="1" si="125"/>
        <v>80382</v>
      </c>
      <c r="R446">
        <f t="shared" ca="1" si="128"/>
        <v>31210.033004277157</v>
      </c>
      <c r="S446">
        <f t="shared" ca="1" si="129"/>
        <v>83616.745259483781</v>
      </c>
      <c r="T446">
        <f t="shared" ca="1" si="130"/>
        <v>791597.52520258585</v>
      </c>
      <c r="U446">
        <f t="shared" ca="1" si="131"/>
        <v>358430.81294737919</v>
      </c>
      <c r="V446">
        <f t="shared" ca="1" si="132"/>
        <v>433166.71225520666</v>
      </c>
      <c r="X446" s="7">
        <f ca="1">IF(Table2[[#This Row],[Gender]]="men",1,0)</f>
        <v>1</v>
      </c>
      <c r="Y446" s="1">
        <f ca="1">IF(Table2[[#This Row],[Gender]]="women",1,0)</f>
        <v>0</v>
      </c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>
        <f ca="1">IF(Table2[[#This Row],[Field of work]]="teaching",1,0)</f>
        <v>0</v>
      </c>
      <c r="AK446" s="1">
        <f ca="1">IF(Table2[[#This Row],[Field of work]]="health",1,0)</f>
        <v>0</v>
      </c>
      <c r="AL446" s="1">
        <f ca="1">IF(Table2[[#This Row],[Field of work]]="construction",1,0)</f>
        <v>1</v>
      </c>
      <c r="AM446" s="1">
        <f ca="1">IF(Table2[[#This Row],[Field of work]]="general work",1,0)</f>
        <v>0</v>
      </c>
      <c r="AN446" s="1">
        <f ca="1">IF(Table2[[#This Row],[Field of work]]="agriculture",1,0)</f>
        <v>0</v>
      </c>
      <c r="AO446" s="1">
        <f ca="1">IF(Table2[[#This Row],[Field of work]]="IT",1,0)</f>
        <v>0</v>
      </c>
      <c r="AP446" s="1"/>
      <c r="AQ446" s="1"/>
      <c r="AR446" s="1"/>
      <c r="AS446" s="1"/>
      <c r="AT446" s="1"/>
      <c r="AU446" s="1"/>
      <c r="AV446" s="1"/>
      <c r="AW446" s="1">
        <f ca="1">Table2[[#This Row],[Cars value]]/Table2[[#This Row],[Cars]]</f>
        <v>57254.947608663577</v>
      </c>
      <c r="AX446" s="1"/>
      <c r="AY446" s="1">
        <f ca="1">IF(Table2[[#This Row],[Value of debts of a person]]&gt;$AZ$4,1,0)</f>
        <v>1</v>
      </c>
      <c r="AZ446" s="1"/>
      <c r="BA446" s="1"/>
      <c r="BB446" s="9">
        <f ca="1">O446/Table2[[#This Row],[Value of house]]</f>
        <v>0.53527715962350431</v>
      </c>
      <c r="BC446" s="1">
        <f ca="1">IF(BB446&lt;$BD$4,1,0)</f>
        <v>0</v>
      </c>
      <c r="BD446" s="1"/>
      <c r="BE446" s="10"/>
      <c r="BF446">
        <f ca="1">IF(Table2[[#This Row],[Area]]="yukon",Table2[[#This Row],[Income]],0)</f>
        <v>76857</v>
      </c>
    </row>
    <row r="447" spans="2:58" x14ac:dyDescent="0.3">
      <c r="B447">
        <f t="shared" ca="1" si="116"/>
        <v>1</v>
      </c>
      <c r="C447" t="str">
        <f t="shared" ca="1" si="117"/>
        <v>men</v>
      </c>
      <c r="D447">
        <f t="shared" ca="1" si="118"/>
        <v>33</v>
      </c>
      <c r="E447">
        <f t="shared" ca="1" si="119"/>
        <v>6</v>
      </c>
      <c r="F447" t="str">
        <f ca="1">VLOOKUP(E447,$AB$5:$AC$10,2)</f>
        <v>agriculture</v>
      </c>
      <c r="G447">
        <f t="shared" ca="1" si="120"/>
        <v>4</v>
      </c>
      <c r="H447" t="str">
        <f ca="1">VLOOKUP(G447,$AD$5:$AE$9,2)</f>
        <v>technical</v>
      </c>
      <c r="I447">
        <f t="shared" ca="1" si="121"/>
        <v>2</v>
      </c>
      <c r="J447">
        <f t="shared" ca="1" si="115"/>
        <v>2</v>
      </c>
      <c r="K447">
        <f t="shared" ca="1" si="122"/>
        <v>56661</v>
      </c>
      <c r="L447">
        <f t="shared" ca="1" si="123"/>
        <v>2</v>
      </c>
      <c r="M447" t="str">
        <f ca="1">VLOOKUP(L447,$AF$5:$AG$17,2)</f>
        <v>BC</v>
      </c>
      <c r="N447">
        <f t="shared" ca="1" si="126"/>
        <v>283305</v>
      </c>
      <c r="O447">
        <f t="shared" ca="1" si="124"/>
        <v>236176.0399809161</v>
      </c>
      <c r="P447">
        <f t="shared" ca="1" si="127"/>
        <v>48177.69695203819</v>
      </c>
      <c r="Q447">
        <f t="shared" ca="1" si="125"/>
        <v>27091</v>
      </c>
      <c r="R447">
        <f t="shared" ca="1" si="128"/>
        <v>53209.960192751852</v>
      </c>
      <c r="S447">
        <f t="shared" ca="1" si="129"/>
        <v>33907.556884985373</v>
      </c>
      <c r="T447">
        <f t="shared" ca="1" si="130"/>
        <v>553388.59686590149</v>
      </c>
      <c r="U447">
        <f t="shared" ca="1" si="131"/>
        <v>316477.00017366791</v>
      </c>
      <c r="V447">
        <f t="shared" ca="1" si="132"/>
        <v>236911.59669223358</v>
      </c>
      <c r="X447" s="7">
        <f ca="1">IF(Table2[[#This Row],[Gender]]="men",1,0)</f>
        <v>1</v>
      </c>
      <c r="Y447" s="1">
        <f ca="1">IF(Table2[[#This Row],[Gender]]="women",1,0)</f>
        <v>0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>
        <f ca="1">IF(Table2[[#This Row],[Field of work]]="teaching",1,0)</f>
        <v>0</v>
      </c>
      <c r="AK447" s="1">
        <f ca="1">IF(Table2[[#This Row],[Field of work]]="health",1,0)</f>
        <v>0</v>
      </c>
      <c r="AL447" s="1">
        <f ca="1">IF(Table2[[#This Row],[Field of work]]="construction",1,0)</f>
        <v>0</v>
      </c>
      <c r="AM447" s="1">
        <f ca="1">IF(Table2[[#This Row],[Field of work]]="general work",1,0)</f>
        <v>0</v>
      </c>
      <c r="AN447" s="1">
        <f ca="1">IF(Table2[[#This Row],[Field of work]]="agriculture",1,0)</f>
        <v>1</v>
      </c>
      <c r="AO447" s="1">
        <f ca="1">IF(Table2[[#This Row],[Field of work]]="IT",1,0)</f>
        <v>0</v>
      </c>
      <c r="AP447" s="1"/>
      <c r="AQ447" s="1"/>
      <c r="AR447" s="1"/>
      <c r="AS447" s="1"/>
      <c r="AT447" s="1"/>
      <c r="AU447" s="1"/>
      <c r="AV447" s="1"/>
      <c r="AW447" s="1">
        <f ca="1">Table2[[#This Row],[Cars value]]/Table2[[#This Row],[Cars]]</f>
        <v>24088.848476019095</v>
      </c>
      <c r="AX447" s="1"/>
      <c r="AY447" s="1">
        <f ca="1">IF(Table2[[#This Row],[Value of debts of a person]]&gt;$AZ$4,1,0)</f>
        <v>1</v>
      </c>
      <c r="AZ447" s="1"/>
      <c r="BA447" s="1"/>
      <c r="BB447" s="9">
        <f ca="1">O447/Table2[[#This Row],[Value of house]]</f>
        <v>0.8336458586361557</v>
      </c>
      <c r="BC447" s="1">
        <f ca="1">IF(BB447&lt;$BD$4,1,0)</f>
        <v>0</v>
      </c>
      <c r="BD447" s="1"/>
      <c r="BE447" s="10"/>
      <c r="BF447">
        <f ca="1">IF(Table2[[#This Row],[Area]]="yukon",Table2[[#This Row],[Income]],0)</f>
        <v>0</v>
      </c>
    </row>
    <row r="448" spans="2:58" x14ac:dyDescent="0.3">
      <c r="B448">
        <f t="shared" ca="1" si="116"/>
        <v>1</v>
      </c>
      <c r="C448" t="str">
        <f t="shared" ca="1" si="117"/>
        <v>men</v>
      </c>
      <c r="D448">
        <f t="shared" ca="1" si="118"/>
        <v>25</v>
      </c>
      <c r="E448">
        <f t="shared" ca="1" si="119"/>
        <v>4</v>
      </c>
      <c r="F448" t="str">
        <f ca="1">VLOOKUP(E448,$AB$5:$AC$10,2)</f>
        <v>IT</v>
      </c>
      <c r="G448">
        <f t="shared" ca="1" si="120"/>
        <v>4</v>
      </c>
      <c r="H448" t="str">
        <f ca="1">VLOOKUP(G448,$AD$5:$AE$9,2)</f>
        <v>technical</v>
      </c>
      <c r="I448">
        <f t="shared" ca="1" si="121"/>
        <v>2</v>
      </c>
      <c r="J448">
        <f t="shared" ca="1" si="115"/>
        <v>2</v>
      </c>
      <c r="K448">
        <f t="shared" ca="1" si="122"/>
        <v>51167</v>
      </c>
      <c r="L448">
        <f t="shared" ca="1" si="123"/>
        <v>12</v>
      </c>
      <c r="M448" t="str">
        <f ca="1">VLOOKUP(L448,$AF$5:$AG$17,2)</f>
        <v>Nova scotia</v>
      </c>
      <c r="N448">
        <f t="shared" ca="1" si="126"/>
        <v>51167</v>
      </c>
      <c r="O448">
        <f t="shared" ca="1" si="124"/>
        <v>27105.922175317039</v>
      </c>
      <c r="P448">
        <f t="shared" ca="1" si="127"/>
        <v>47667.503181220454</v>
      </c>
      <c r="Q448">
        <f t="shared" ca="1" si="125"/>
        <v>30107</v>
      </c>
      <c r="R448">
        <f t="shared" ca="1" si="128"/>
        <v>17203.275277042059</v>
      </c>
      <c r="S448">
        <f t="shared" ca="1" si="129"/>
        <v>74192.549984492405</v>
      </c>
      <c r="T448">
        <f t="shared" ca="1" si="130"/>
        <v>152465.47215980943</v>
      </c>
      <c r="U448">
        <f t="shared" ca="1" si="131"/>
        <v>74416.197452359105</v>
      </c>
      <c r="V448">
        <f t="shared" ca="1" si="132"/>
        <v>78049.274707450328</v>
      </c>
      <c r="X448" s="7">
        <f ca="1">IF(Table2[[#This Row],[Gender]]="men",1,0)</f>
        <v>1</v>
      </c>
      <c r="Y448" s="1">
        <f ca="1">IF(Table2[[#This Row],[Gender]]="women",1,0)</f>
        <v>0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>
        <f ca="1">IF(Table2[[#This Row],[Field of work]]="teaching",1,0)</f>
        <v>0</v>
      </c>
      <c r="AK448" s="1">
        <f ca="1">IF(Table2[[#This Row],[Field of work]]="health",1,0)</f>
        <v>0</v>
      </c>
      <c r="AL448" s="1">
        <f ca="1">IF(Table2[[#This Row],[Field of work]]="construction",1,0)</f>
        <v>0</v>
      </c>
      <c r="AM448" s="1">
        <f ca="1">IF(Table2[[#This Row],[Field of work]]="general work",1,0)</f>
        <v>0</v>
      </c>
      <c r="AN448" s="1">
        <f ca="1">IF(Table2[[#This Row],[Field of work]]="agriculture",1,0)</f>
        <v>0</v>
      </c>
      <c r="AO448" s="1">
        <f ca="1">IF(Table2[[#This Row],[Field of work]]="IT",1,0)</f>
        <v>1</v>
      </c>
      <c r="AP448" s="1"/>
      <c r="AQ448" s="1"/>
      <c r="AR448" s="1"/>
      <c r="AS448" s="1"/>
      <c r="AT448" s="1"/>
      <c r="AU448" s="1"/>
      <c r="AV448" s="1"/>
      <c r="AW448" s="1">
        <f ca="1">Table2[[#This Row],[Cars value]]/Table2[[#This Row],[Cars]]</f>
        <v>23833.751590610227</v>
      </c>
      <c r="AX448" s="1"/>
      <c r="AY448" s="1">
        <f ca="1">IF(Table2[[#This Row],[Value of debts of a person]]&gt;$AZ$4,1,0)</f>
        <v>0</v>
      </c>
      <c r="AZ448" s="1"/>
      <c r="BA448" s="1"/>
      <c r="BB448" s="9">
        <f ca="1">O448/Table2[[#This Row],[Value of house]]</f>
        <v>0.5297539854851181</v>
      </c>
      <c r="BC448" s="1">
        <f ca="1">IF(BB448&lt;$BD$4,1,0)</f>
        <v>0</v>
      </c>
      <c r="BD448" s="1"/>
      <c r="BE448" s="10"/>
      <c r="BF448">
        <f ca="1">IF(Table2[[#This Row],[Area]]="yukon",Table2[[#This Row],[Income]],0)</f>
        <v>0</v>
      </c>
    </row>
    <row r="449" spans="2:58" x14ac:dyDescent="0.3">
      <c r="B449">
        <f t="shared" ca="1" si="116"/>
        <v>2</v>
      </c>
      <c r="C449" t="str">
        <f t="shared" ca="1" si="117"/>
        <v>women</v>
      </c>
      <c r="D449">
        <f t="shared" ca="1" si="118"/>
        <v>27</v>
      </c>
      <c r="E449">
        <f t="shared" ca="1" si="119"/>
        <v>6</v>
      </c>
      <c r="F449" t="str">
        <f ca="1">VLOOKUP(E449,$AB$5:$AC$10,2)</f>
        <v>agriculture</v>
      </c>
      <c r="G449">
        <f t="shared" ca="1" si="120"/>
        <v>4</v>
      </c>
      <c r="H449" t="str">
        <f ca="1">VLOOKUP(G449,$AD$5:$AE$9,2)</f>
        <v>technical</v>
      </c>
      <c r="I449">
        <f t="shared" ca="1" si="121"/>
        <v>3</v>
      </c>
      <c r="J449">
        <f t="shared" ca="1" si="115"/>
        <v>1</v>
      </c>
      <c r="K449">
        <f t="shared" ca="1" si="122"/>
        <v>28475</v>
      </c>
      <c r="L449">
        <f t="shared" ca="1" si="123"/>
        <v>2</v>
      </c>
      <c r="M449" t="str">
        <f ca="1">VLOOKUP(L449,$AF$5:$AG$17,2)</f>
        <v>BC</v>
      </c>
      <c r="N449">
        <f t="shared" ca="1" si="126"/>
        <v>142375</v>
      </c>
      <c r="O449">
        <f t="shared" ca="1" si="124"/>
        <v>62062.924331864837</v>
      </c>
      <c r="P449">
        <f t="shared" ca="1" si="127"/>
        <v>10723.565826716911</v>
      </c>
      <c r="Q449">
        <f t="shared" ca="1" si="125"/>
        <v>9992</v>
      </c>
      <c r="R449">
        <f t="shared" ca="1" si="128"/>
        <v>19870.576268279088</v>
      </c>
      <c r="S449">
        <f t="shared" ca="1" si="129"/>
        <v>1105.4565609927538</v>
      </c>
      <c r="T449">
        <f t="shared" ca="1" si="130"/>
        <v>205543.38089285759</v>
      </c>
      <c r="U449">
        <f t="shared" ca="1" si="131"/>
        <v>91925.500600143918</v>
      </c>
      <c r="V449">
        <f t="shared" ca="1" si="132"/>
        <v>113617.88029271367</v>
      </c>
      <c r="X449" s="7">
        <f ca="1">IF(Table2[[#This Row],[Gender]]="men",1,0)</f>
        <v>0</v>
      </c>
      <c r="Y449" s="1">
        <f ca="1">IF(Table2[[#This Row],[Gender]]="women",1,0)</f>
        <v>1</v>
      </c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>
        <f ca="1">IF(Table2[[#This Row],[Field of work]]="teaching",1,0)</f>
        <v>0</v>
      </c>
      <c r="AK449" s="1">
        <f ca="1">IF(Table2[[#This Row],[Field of work]]="health",1,0)</f>
        <v>0</v>
      </c>
      <c r="AL449" s="1">
        <f ca="1">IF(Table2[[#This Row],[Field of work]]="construction",1,0)</f>
        <v>0</v>
      </c>
      <c r="AM449" s="1">
        <f ca="1">IF(Table2[[#This Row],[Field of work]]="general work",1,0)</f>
        <v>0</v>
      </c>
      <c r="AN449" s="1">
        <f ca="1">IF(Table2[[#This Row],[Field of work]]="agriculture",1,0)</f>
        <v>1</v>
      </c>
      <c r="AO449" s="1">
        <f ca="1">IF(Table2[[#This Row],[Field of work]]="IT",1,0)</f>
        <v>0</v>
      </c>
      <c r="AP449" s="1"/>
      <c r="AQ449" s="1"/>
      <c r="AR449" s="1"/>
      <c r="AS449" s="1"/>
      <c r="AT449" s="1"/>
      <c r="AU449" s="1"/>
      <c r="AV449" s="1"/>
      <c r="AW449" s="1">
        <f ca="1">Table2[[#This Row],[Cars value]]/Table2[[#This Row],[Cars]]</f>
        <v>10723.565826716911</v>
      </c>
      <c r="AX449" s="1"/>
      <c r="AY449" s="1">
        <f ca="1">IF(Table2[[#This Row],[Value of debts of a person]]&gt;$AZ$4,1,0)</f>
        <v>0</v>
      </c>
      <c r="AZ449" s="1"/>
      <c r="BA449" s="1"/>
      <c r="BB449" s="9">
        <f ca="1">O449/Table2[[#This Row],[Value of house]]</f>
        <v>0.43591167221678551</v>
      </c>
      <c r="BC449" s="1">
        <f ca="1">IF(BB449&lt;$BD$4,1,0)</f>
        <v>0</v>
      </c>
      <c r="BD449" s="1"/>
      <c r="BE449" s="10"/>
      <c r="BF449">
        <f ca="1">IF(Table2[[#This Row],[Area]]="yukon",Table2[[#This Row],[Income]],0)</f>
        <v>0</v>
      </c>
    </row>
    <row r="450" spans="2:58" x14ac:dyDescent="0.3">
      <c r="B450">
        <f t="shared" ca="1" si="116"/>
        <v>1</v>
      </c>
      <c r="C450" t="str">
        <f t="shared" ca="1" si="117"/>
        <v>men</v>
      </c>
      <c r="D450">
        <f t="shared" ca="1" si="118"/>
        <v>39</v>
      </c>
      <c r="E450">
        <f t="shared" ca="1" si="119"/>
        <v>2</v>
      </c>
      <c r="F450" t="str">
        <f ca="1">VLOOKUP(E450,$AB$5:$AC$10,2)</f>
        <v>construction</v>
      </c>
      <c r="G450">
        <f t="shared" ca="1" si="120"/>
        <v>2</v>
      </c>
      <c r="H450" t="str">
        <f ca="1">VLOOKUP(G450,$AD$5:$AE$9,2)</f>
        <v>college</v>
      </c>
      <c r="I450">
        <f t="shared" ca="1" si="121"/>
        <v>1</v>
      </c>
      <c r="J450">
        <f t="shared" ca="1" si="115"/>
        <v>2</v>
      </c>
      <c r="K450">
        <f t="shared" ca="1" si="122"/>
        <v>44694</v>
      </c>
      <c r="L450">
        <f t="shared" ca="1" si="123"/>
        <v>1</v>
      </c>
      <c r="M450" t="str">
        <f ca="1">VLOOKUP(L450,$AF$5:$AG$17,2)</f>
        <v>yukon</v>
      </c>
      <c r="N450">
        <f t="shared" ca="1" si="126"/>
        <v>178776</v>
      </c>
      <c r="O450">
        <f t="shared" ca="1" si="124"/>
        <v>102052.18735044423</v>
      </c>
      <c r="P450">
        <f t="shared" ca="1" si="127"/>
        <v>21167.018446057937</v>
      </c>
      <c r="Q450">
        <f t="shared" ca="1" si="125"/>
        <v>7494</v>
      </c>
      <c r="R450">
        <f t="shared" ca="1" si="128"/>
        <v>9248.6572651489714</v>
      </c>
      <c r="S450">
        <f t="shared" ca="1" si="129"/>
        <v>27800.876086770848</v>
      </c>
      <c r="T450">
        <f t="shared" ca="1" si="130"/>
        <v>308629.06343721511</v>
      </c>
      <c r="U450">
        <f t="shared" ca="1" si="131"/>
        <v>118794.8446155932</v>
      </c>
      <c r="V450">
        <f t="shared" ca="1" si="132"/>
        <v>189834.21882162191</v>
      </c>
      <c r="X450" s="7">
        <f ca="1">IF(Table2[[#This Row],[Gender]]="men",1,0)</f>
        <v>1</v>
      </c>
      <c r="Y450" s="1">
        <f ca="1">IF(Table2[[#This Row],[Gender]]="women",1,0)</f>
        <v>0</v>
      </c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>
        <f ca="1">IF(Table2[[#This Row],[Field of work]]="teaching",1,0)</f>
        <v>0</v>
      </c>
      <c r="AK450" s="1">
        <f ca="1">IF(Table2[[#This Row],[Field of work]]="health",1,0)</f>
        <v>0</v>
      </c>
      <c r="AL450" s="1">
        <f ca="1">IF(Table2[[#This Row],[Field of work]]="construction",1,0)</f>
        <v>1</v>
      </c>
      <c r="AM450" s="1">
        <f ca="1">IF(Table2[[#This Row],[Field of work]]="general work",1,0)</f>
        <v>0</v>
      </c>
      <c r="AN450" s="1">
        <f ca="1">IF(Table2[[#This Row],[Field of work]]="agriculture",1,0)</f>
        <v>0</v>
      </c>
      <c r="AO450" s="1">
        <f ca="1">IF(Table2[[#This Row],[Field of work]]="IT",1,0)</f>
        <v>0</v>
      </c>
      <c r="AP450" s="1"/>
      <c r="AQ450" s="1"/>
      <c r="AR450" s="1"/>
      <c r="AS450" s="1"/>
      <c r="AT450" s="1"/>
      <c r="AU450" s="1"/>
      <c r="AV450" s="1"/>
      <c r="AW450" s="1">
        <f ca="1">Table2[[#This Row],[Cars value]]/Table2[[#This Row],[Cars]]</f>
        <v>10583.509223028968</v>
      </c>
      <c r="AX450" s="1"/>
      <c r="AY450" s="1">
        <f ca="1">IF(Table2[[#This Row],[Value of debts of a person]]&gt;$AZ$4,1,0)</f>
        <v>1</v>
      </c>
      <c r="AZ450" s="1"/>
      <c r="BA450" s="1"/>
      <c r="BB450" s="9">
        <f ca="1">O450/Table2[[#This Row],[Value of house]]</f>
        <v>0.57083829680966258</v>
      </c>
      <c r="BC450" s="1">
        <f ca="1">IF(BB450&lt;$BD$4,1,0)</f>
        <v>0</v>
      </c>
      <c r="BD450" s="1"/>
      <c r="BE450" s="10"/>
      <c r="BF450">
        <f ca="1">IF(Table2[[#This Row],[Area]]="yukon",Table2[[#This Row],[Income]],0)</f>
        <v>44694</v>
      </c>
    </row>
    <row r="451" spans="2:58" x14ac:dyDescent="0.3">
      <c r="B451">
        <f t="shared" ca="1" si="116"/>
        <v>2</v>
      </c>
      <c r="C451" t="str">
        <f t="shared" ca="1" si="117"/>
        <v>women</v>
      </c>
      <c r="D451">
        <f t="shared" ca="1" si="118"/>
        <v>38</v>
      </c>
      <c r="E451">
        <f t="shared" ca="1" si="119"/>
        <v>2</v>
      </c>
      <c r="F451" t="str">
        <f ca="1">VLOOKUP(E451,$AB$5:$AC$10,2)</f>
        <v>construction</v>
      </c>
      <c r="G451">
        <f t="shared" ca="1" si="120"/>
        <v>2</v>
      </c>
      <c r="H451" t="str">
        <f ca="1">VLOOKUP(G451,$AD$5:$AE$9,2)</f>
        <v>college</v>
      </c>
      <c r="I451">
        <f t="shared" ca="1" si="121"/>
        <v>1</v>
      </c>
      <c r="J451">
        <f t="shared" ca="1" si="115"/>
        <v>1</v>
      </c>
      <c r="K451">
        <f t="shared" ca="1" si="122"/>
        <v>82063</v>
      </c>
      <c r="L451">
        <f t="shared" ca="1" si="123"/>
        <v>13</v>
      </c>
      <c r="M451" t="str">
        <f ca="1">VLOOKUP(L451,$AF$5:$AG$17,2)</f>
        <v>Prince edward Island</v>
      </c>
      <c r="N451">
        <f t="shared" ca="1" si="126"/>
        <v>246189</v>
      </c>
      <c r="O451">
        <f t="shared" ca="1" si="124"/>
        <v>206101.89619410594</v>
      </c>
      <c r="P451">
        <f t="shared" ca="1" si="127"/>
        <v>58762.95106489896</v>
      </c>
      <c r="Q451">
        <f t="shared" ca="1" si="125"/>
        <v>40637</v>
      </c>
      <c r="R451">
        <f t="shared" ca="1" si="128"/>
        <v>33612.41350588046</v>
      </c>
      <c r="S451">
        <f t="shared" ca="1" si="129"/>
        <v>7391.0286008031208</v>
      </c>
      <c r="T451">
        <f t="shared" ca="1" si="130"/>
        <v>459681.92479490908</v>
      </c>
      <c r="U451">
        <f t="shared" ca="1" si="131"/>
        <v>280351.30969998642</v>
      </c>
      <c r="V451">
        <f t="shared" ca="1" si="132"/>
        <v>179330.61509492266</v>
      </c>
      <c r="X451" s="7">
        <f ca="1">IF(Table2[[#This Row],[Gender]]="men",1,0)</f>
        <v>0</v>
      </c>
      <c r="Y451" s="1">
        <f ca="1">IF(Table2[[#This Row],[Gender]]="women",1,0)</f>
        <v>1</v>
      </c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>
        <f ca="1">IF(Table2[[#This Row],[Field of work]]="teaching",1,0)</f>
        <v>0</v>
      </c>
      <c r="AK451" s="1">
        <f ca="1">IF(Table2[[#This Row],[Field of work]]="health",1,0)</f>
        <v>0</v>
      </c>
      <c r="AL451" s="1">
        <f ca="1">IF(Table2[[#This Row],[Field of work]]="construction",1,0)</f>
        <v>1</v>
      </c>
      <c r="AM451" s="1">
        <f ca="1">IF(Table2[[#This Row],[Field of work]]="general work",1,0)</f>
        <v>0</v>
      </c>
      <c r="AN451" s="1">
        <f ca="1">IF(Table2[[#This Row],[Field of work]]="agriculture",1,0)</f>
        <v>0</v>
      </c>
      <c r="AO451" s="1">
        <f ca="1">IF(Table2[[#This Row],[Field of work]]="IT",1,0)</f>
        <v>0</v>
      </c>
      <c r="AP451" s="1"/>
      <c r="AQ451" s="1"/>
      <c r="AR451" s="1"/>
      <c r="AS451" s="1"/>
      <c r="AT451" s="1"/>
      <c r="AU451" s="1"/>
      <c r="AV451" s="1"/>
      <c r="AW451" s="1">
        <f ca="1">Table2[[#This Row],[Cars value]]/Table2[[#This Row],[Cars]]</f>
        <v>58762.95106489896</v>
      </c>
      <c r="AX451" s="1"/>
      <c r="AY451" s="1">
        <f ca="1">IF(Table2[[#This Row],[Value of debts of a person]]&gt;$AZ$4,1,0)</f>
        <v>1</v>
      </c>
      <c r="AZ451" s="1"/>
      <c r="BA451" s="1"/>
      <c r="BB451" s="9">
        <f ca="1">O451/Table2[[#This Row],[Value of house]]</f>
        <v>0.83716939503432708</v>
      </c>
      <c r="BC451" s="1">
        <f ca="1">IF(BB451&lt;$BD$4,1,0)</f>
        <v>0</v>
      </c>
      <c r="BD451" s="1"/>
      <c r="BE451" s="10"/>
      <c r="BF451">
        <f ca="1">IF(Table2[[#This Row],[Area]]="yukon",Table2[[#This Row],[Income]],0)</f>
        <v>0</v>
      </c>
    </row>
    <row r="452" spans="2:58" x14ac:dyDescent="0.3">
      <c r="B452">
        <f t="shared" ca="1" si="116"/>
        <v>2</v>
      </c>
      <c r="C452" t="str">
        <f t="shared" ca="1" si="117"/>
        <v>women</v>
      </c>
      <c r="D452">
        <f t="shared" ca="1" si="118"/>
        <v>40</v>
      </c>
      <c r="E452">
        <f t="shared" ca="1" si="119"/>
        <v>2</v>
      </c>
      <c r="F452" t="str">
        <f ca="1">VLOOKUP(E452,$AB$5:$AC$10,2)</f>
        <v>construction</v>
      </c>
      <c r="G452">
        <f t="shared" ca="1" si="120"/>
        <v>2</v>
      </c>
      <c r="H452" t="str">
        <f ca="1">VLOOKUP(G452,$AD$5:$AE$9,2)</f>
        <v>college</v>
      </c>
      <c r="I452">
        <f t="shared" ca="1" si="121"/>
        <v>4</v>
      </c>
      <c r="J452">
        <f t="shared" ca="1" si="115"/>
        <v>2</v>
      </c>
      <c r="K452">
        <f t="shared" ca="1" si="122"/>
        <v>40377</v>
      </c>
      <c r="L452">
        <f t="shared" ca="1" si="123"/>
        <v>3</v>
      </c>
      <c r="M452" t="str">
        <f ca="1">VLOOKUP(L452,$AF$5:$AG$17,2)</f>
        <v>Northwest Tef</v>
      </c>
      <c r="N452">
        <f t="shared" ca="1" si="126"/>
        <v>201885</v>
      </c>
      <c r="O452">
        <f t="shared" ca="1" si="124"/>
        <v>159295.96846703548</v>
      </c>
      <c r="P452">
        <f t="shared" ca="1" si="127"/>
        <v>8618.1113900947694</v>
      </c>
      <c r="Q452">
        <f t="shared" ca="1" si="125"/>
        <v>8172</v>
      </c>
      <c r="R452">
        <f t="shared" ca="1" si="128"/>
        <v>3730.7184536396549</v>
      </c>
      <c r="S452">
        <f t="shared" ca="1" si="129"/>
        <v>38535.252056469304</v>
      </c>
      <c r="T452">
        <f t="shared" ca="1" si="130"/>
        <v>399716.22052350477</v>
      </c>
      <c r="U452">
        <f t="shared" ca="1" si="131"/>
        <v>171198.68692067513</v>
      </c>
      <c r="V452">
        <f t="shared" ca="1" si="132"/>
        <v>228517.53360282964</v>
      </c>
      <c r="X452" s="7">
        <f ca="1">IF(Table2[[#This Row],[Gender]]="men",1,0)</f>
        <v>0</v>
      </c>
      <c r="Y452" s="1">
        <f ca="1">IF(Table2[[#This Row],[Gender]]="women",1,0)</f>
        <v>1</v>
      </c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>
        <f ca="1">IF(Table2[[#This Row],[Field of work]]="teaching",1,0)</f>
        <v>0</v>
      </c>
      <c r="AK452" s="1">
        <f ca="1">IF(Table2[[#This Row],[Field of work]]="health",1,0)</f>
        <v>0</v>
      </c>
      <c r="AL452" s="1">
        <f ca="1">IF(Table2[[#This Row],[Field of work]]="construction",1,0)</f>
        <v>1</v>
      </c>
      <c r="AM452" s="1">
        <f ca="1">IF(Table2[[#This Row],[Field of work]]="general work",1,0)</f>
        <v>0</v>
      </c>
      <c r="AN452" s="1">
        <f ca="1">IF(Table2[[#This Row],[Field of work]]="agriculture",1,0)</f>
        <v>0</v>
      </c>
      <c r="AO452" s="1">
        <f ca="1">IF(Table2[[#This Row],[Field of work]]="IT",1,0)</f>
        <v>0</v>
      </c>
      <c r="AP452" s="1"/>
      <c r="AQ452" s="1"/>
      <c r="AR452" s="1"/>
      <c r="AS452" s="1"/>
      <c r="AT452" s="1"/>
      <c r="AU452" s="1"/>
      <c r="AV452" s="1"/>
      <c r="AW452" s="1">
        <f ca="1">Table2[[#This Row],[Cars value]]/Table2[[#This Row],[Cars]]</f>
        <v>4309.0556950473847</v>
      </c>
      <c r="AX452" s="1"/>
      <c r="AY452" s="1">
        <f ca="1">IF(Table2[[#This Row],[Value of debts of a person]]&gt;$AZ$4,1,0)</f>
        <v>1</v>
      </c>
      <c r="AZ452" s="1"/>
      <c r="BA452" s="1"/>
      <c r="BB452" s="9">
        <f ca="1">O452/Table2[[#This Row],[Value of house]]</f>
        <v>0.78904311101387159</v>
      </c>
      <c r="BC452" s="1">
        <f ca="1">IF(BB452&lt;$BD$4,1,0)</f>
        <v>0</v>
      </c>
      <c r="BD452" s="1"/>
      <c r="BE452" s="10"/>
      <c r="BF452">
        <f ca="1">IF(Table2[[#This Row],[Area]]="yukon",Table2[[#This Row],[Income]],0)</f>
        <v>0</v>
      </c>
    </row>
    <row r="453" spans="2:58" x14ac:dyDescent="0.3">
      <c r="B453">
        <f t="shared" ca="1" si="116"/>
        <v>2</v>
      </c>
      <c r="C453" t="str">
        <f t="shared" ca="1" si="117"/>
        <v>women</v>
      </c>
      <c r="D453">
        <f t="shared" ca="1" si="118"/>
        <v>32</v>
      </c>
      <c r="E453">
        <f t="shared" ca="1" si="119"/>
        <v>1</v>
      </c>
      <c r="F453" t="str">
        <f ca="1">VLOOKUP(E453,$AB$5:$AC$10,2)</f>
        <v>health</v>
      </c>
      <c r="G453">
        <f t="shared" ca="1" si="120"/>
        <v>4</v>
      </c>
      <c r="H453" t="str">
        <f ca="1">VLOOKUP(G453,$AD$5:$AE$9,2)</f>
        <v>technical</v>
      </c>
      <c r="I453">
        <f t="shared" ca="1" si="121"/>
        <v>3</v>
      </c>
      <c r="J453">
        <f t="shared" ref="J453:J505" ca="1" si="133">RANDBETWEEN(1,2)</f>
        <v>2</v>
      </c>
      <c r="K453">
        <f t="shared" ca="1" si="122"/>
        <v>66344</v>
      </c>
      <c r="L453">
        <f t="shared" ca="1" si="123"/>
        <v>8</v>
      </c>
      <c r="M453" t="str">
        <f ca="1">VLOOKUP(L453,$AF$5:$AG$17,2)</f>
        <v>Ontario</v>
      </c>
      <c r="N453">
        <f t="shared" ca="1" si="126"/>
        <v>66344</v>
      </c>
      <c r="O453">
        <f t="shared" ca="1" si="124"/>
        <v>2955.4582317322984</v>
      </c>
      <c r="P453">
        <f t="shared" ca="1" si="127"/>
        <v>106270.85223765649</v>
      </c>
      <c r="Q453">
        <f t="shared" ca="1" si="125"/>
        <v>38074</v>
      </c>
      <c r="R453">
        <f t="shared" ca="1" si="128"/>
        <v>28597.095047162707</v>
      </c>
      <c r="S453">
        <f t="shared" ca="1" si="129"/>
        <v>18220.157503311824</v>
      </c>
      <c r="T453">
        <f t="shared" ca="1" si="130"/>
        <v>87519.615735044121</v>
      </c>
      <c r="U453">
        <f t="shared" ca="1" si="131"/>
        <v>69626.553278895008</v>
      </c>
      <c r="V453">
        <f t="shared" ca="1" si="132"/>
        <v>17893.062456149113</v>
      </c>
      <c r="X453" s="7">
        <f ca="1">IF(Table2[[#This Row],[Gender]]="men",1,0)</f>
        <v>0</v>
      </c>
      <c r="Y453" s="1">
        <f ca="1">IF(Table2[[#This Row],[Gender]]="women",1,0)</f>
        <v>1</v>
      </c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>
        <f ca="1">IF(Table2[[#This Row],[Field of work]]="teaching",1,0)</f>
        <v>0</v>
      </c>
      <c r="AK453" s="1">
        <f ca="1">IF(Table2[[#This Row],[Field of work]]="health",1,0)</f>
        <v>1</v>
      </c>
      <c r="AL453" s="1">
        <f ca="1">IF(Table2[[#This Row],[Field of work]]="construction",1,0)</f>
        <v>0</v>
      </c>
      <c r="AM453" s="1">
        <f ca="1">IF(Table2[[#This Row],[Field of work]]="general work",1,0)</f>
        <v>0</v>
      </c>
      <c r="AN453" s="1">
        <f ca="1">IF(Table2[[#This Row],[Field of work]]="agriculture",1,0)</f>
        <v>0</v>
      </c>
      <c r="AO453" s="1">
        <f ca="1">IF(Table2[[#This Row],[Field of work]]="IT",1,0)</f>
        <v>0</v>
      </c>
      <c r="AP453" s="1"/>
      <c r="AQ453" s="1"/>
      <c r="AR453" s="1"/>
      <c r="AS453" s="1"/>
      <c r="AT453" s="1"/>
      <c r="AU453" s="1"/>
      <c r="AV453" s="1"/>
      <c r="AW453" s="1">
        <f ca="1">Table2[[#This Row],[Cars value]]/Table2[[#This Row],[Cars]]</f>
        <v>53135.426118828247</v>
      </c>
      <c r="AX453" s="1"/>
      <c r="AY453" s="1">
        <f ca="1">IF(Table2[[#This Row],[Value of debts of a person]]&gt;$AZ$4,1,0)</f>
        <v>0</v>
      </c>
      <c r="AZ453" s="1"/>
      <c r="BA453" s="1"/>
      <c r="BB453" s="9">
        <f ca="1">O453/Table2[[#This Row],[Value of house]]</f>
        <v>4.4547483295132917E-2</v>
      </c>
      <c r="BC453" s="1">
        <f ca="1">IF(BB453&lt;$BD$4,1,0)</f>
        <v>1</v>
      </c>
      <c r="BD453" s="1"/>
      <c r="BE453" s="10"/>
      <c r="BF453">
        <f ca="1">IF(Table2[[#This Row],[Area]]="yukon",Table2[[#This Row],[Income]],0)</f>
        <v>0</v>
      </c>
    </row>
    <row r="454" spans="2:58" x14ac:dyDescent="0.3">
      <c r="B454">
        <f t="shared" ref="B454:B505" ca="1" si="134">RANDBETWEEN(1,2)</f>
        <v>2</v>
      </c>
      <c r="C454" t="str">
        <f t="shared" ref="C454:C505" ca="1" si="135">IF(B454=1,"men","women")</f>
        <v>women</v>
      </c>
      <c r="D454">
        <f t="shared" ref="D454:D505" ca="1" si="136">RANDBETWEEN(25,45)</f>
        <v>40</v>
      </c>
      <c r="E454">
        <f t="shared" ref="E454:E505" ca="1" si="137">RANDBETWEEN(1,6)</f>
        <v>3</v>
      </c>
      <c r="F454" t="str">
        <f ca="1">VLOOKUP(E454,$AB$5:$AC$10,2)</f>
        <v>teaching</v>
      </c>
      <c r="G454">
        <f t="shared" ref="G454:G505" ca="1" si="138">RANDBETWEEN(1,6)</f>
        <v>6</v>
      </c>
      <c r="H454" t="str">
        <f ca="1">VLOOKUP(G454,$AD$5:$AE$9,2)</f>
        <v>other</v>
      </c>
      <c r="I454">
        <f t="shared" ref="I454:I505" ca="1" si="139">RANDBETWEEN(0,4)</f>
        <v>1</v>
      </c>
      <c r="J454">
        <f t="shared" ca="1" si="133"/>
        <v>1</v>
      </c>
      <c r="K454">
        <f t="shared" ref="K454:K505" ca="1" si="140">RANDBETWEEN(25000,90000)</f>
        <v>49720</v>
      </c>
      <c r="L454">
        <f t="shared" ref="L454:L505" ca="1" si="141">RANDBETWEEN(1,13)</f>
        <v>10</v>
      </c>
      <c r="M454" t="str">
        <f ca="1">VLOOKUP(L454,$AF$5:$AG$17,2)</f>
        <v>Newfounland</v>
      </c>
      <c r="N454">
        <f t="shared" ca="1" si="126"/>
        <v>49720</v>
      </c>
      <c r="O454">
        <f t="shared" ref="O454:O505" ca="1" si="142">RAND()*N454</f>
        <v>5191.7431678257635</v>
      </c>
      <c r="P454">
        <f t="shared" ca="1" si="127"/>
        <v>3927.3521629075135</v>
      </c>
      <c r="Q454">
        <f t="shared" ref="Q454:Q505" ca="1" si="143">RANDBETWEEN(0,P454)</f>
        <v>3065</v>
      </c>
      <c r="R454">
        <f t="shared" ca="1" si="128"/>
        <v>19488.837943641967</v>
      </c>
      <c r="S454">
        <f t="shared" ca="1" si="129"/>
        <v>29934.092761616732</v>
      </c>
      <c r="T454">
        <f t="shared" ca="1" si="130"/>
        <v>84845.835929442488</v>
      </c>
      <c r="U454">
        <f t="shared" ca="1" si="131"/>
        <v>27745.581111467731</v>
      </c>
      <c r="V454">
        <f t="shared" ca="1" si="132"/>
        <v>57100.254817974754</v>
      </c>
      <c r="X454" s="7">
        <f ca="1">IF(Table2[[#This Row],[Gender]]="men",1,0)</f>
        <v>0</v>
      </c>
      <c r="Y454" s="1">
        <f ca="1">IF(Table2[[#This Row],[Gender]]="women",1,0)</f>
        <v>1</v>
      </c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>
        <f ca="1">IF(Table2[[#This Row],[Field of work]]="teaching",1,0)</f>
        <v>1</v>
      </c>
      <c r="AK454" s="1">
        <f ca="1">IF(Table2[[#This Row],[Field of work]]="health",1,0)</f>
        <v>0</v>
      </c>
      <c r="AL454" s="1">
        <f ca="1">IF(Table2[[#This Row],[Field of work]]="construction",1,0)</f>
        <v>0</v>
      </c>
      <c r="AM454" s="1">
        <f ca="1">IF(Table2[[#This Row],[Field of work]]="general work",1,0)</f>
        <v>0</v>
      </c>
      <c r="AN454" s="1">
        <f ca="1">IF(Table2[[#This Row],[Field of work]]="agriculture",1,0)</f>
        <v>0</v>
      </c>
      <c r="AO454" s="1">
        <f ca="1">IF(Table2[[#This Row],[Field of work]]="IT",1,0)</f>
        <v>0</v>
      </c>
      <c r="AP454" s="1"/>
      <c r="AQ454" s="1"/>
      <c r="AR454" s="1"/>
      <c r="AS454" s="1"/>
      <c r="AT454" s="1"/>
      <c r="AU454" s="1"/>
      <c r="AV454" s="1"/>
      <c r="AW454" s="1">
        <f ca="1">Table2[[#This Row],[Cars value]]/Table2[[#This Row],[Cars]]</f>
        <v>3927.3521629075135</v>
      </c>
      <c r="AX454" s="1"/>
      <c r="AY454" s="1">
        <f ca="1">IF(Table2[[#This Row],[Value of debts of a person]]&gt;$AZ$4,1,0)</f>
        <v>0</v>
      </c>
      <c r="AZ454" s="1"/>
      <c r="BA454" s="1"/>
      <c r="BB454" s="9">
        <f ca="1">O454/Table2[[#This Row],[Value of house]]</f>
        <v>0.1044196131903814</v>
      </c>
      <c r="BC454" s="1">
        <f ca="1">IF(BB454&lt;$BD$4,1,0)</f>
        <v>1</v>
      </c>
      <c r="BD454" s="1"/>
      <c r="BE454" s="10"/>
      <c r="BF454">
        <f ca="1">IF(Table2[[#This Row],[Area]]="yukon",Table2[[#This Row],[Income]],0)</f>
        <v>0</v>
      </c>
    </row>
    <row r="455" spans="2:58" x14ac:dyDescent="0.3">
      <c r="B455">
        <f t="shared" ca="1" si="134"/>
        <v>1</v>
      </c>
      <c r="C455" t="str">
        <f t="shared" ca="1" si="135"/>
        <v>men</v>
      </c>
      <c r="D455">
        <f t="shared" ca="1" si="136"/>
        <v>34</v>
      </c>
      <c r="E455">
        <f t="shared" ca="1" si="137"/>
        <v>5</v>
      </c>
      <c r="F455" t="str">
        <f ca="1">VLOOKUP(E455,$AB$5:$AC$10,2)</f>
        <v>general work</v>
      </c>
      <c r="G455">
        <f t="shared" ca="1" si="138"/>
        <v>3</v>
      </c>
      <c r="H455" t="str">
        <f ca="1">VLOOKUP(G455,$AD$5:$AE$9,2)</f>
        <v>university</v>
      </c>
      <c r="I455">
        <f t="shared" ca="1" si="139"/>
        <v>2</v>
      </c>
      <c r="J455">
        <f t="shared" ca="1" si="133"/>
        <v>1</v>
      </c>
      <c r="K455">
        <f t="shared" ca="1" si="140"/>
        <v>57208</v>
      </c>
      <c r="L455">
        <f t="shared" ca="1" si="141"/>
        <v>11</v>
      </c>
      <c r="M455" t="str">
        <f ca="1">VLOOKUP(L455,$AF$5:$AG$17,2)</f>
        <v>New truncwick</v>
      </c>
      <c r="N455">
        <f t="shared" ca="1" si="126"/>
        <v>228832</v>
      </c>
      <c r="O455">
        <f t="shared" ca="1" si="142"/>
        <v>100404.42212832121</v>
      </c>
      <c r="P455">
        <f t="shared" ca="1" si="127"/>
        <v>5904.2819678290789</v>
      </c>
      <c r="Q455">
        <f t="shared" ca="1" si="143"/>
        <v>4694</v>
      </c>
      <c r="R455">
        <f t="shared" ca="1" si="128"/>
        <v>36580.094704133167</v>
      </c>
      <c r="S455">
        <f t="shared" ca="1" si="129"/>
        <v>32227.735649206541</v>
      </c>
      <c r="T455">
        <f t="shared" ca="1" si="130"/>
        <v>361464.15777752775</v>
      </c>
      <c r="U455">
        <f t="shared" ca="1" si="131"/>
        <v>141678.51683245436</v>
      </c>
      <c r="V455">
        <f t="shared" ca="1" si="132"/>
        <v>219785.64094507339</v>
      </c>
      <c r="X455" s="7">
        <f ca="1">IF(Table2[[#This Row],[Gender]]="men",1,0)</f>
        <v>1</v>
      </c>
      <c r="Y455" s="1">
        <f ca="1">IF(Table2[[#This Row],[Gender]]="women",1,0)</f>
        <v>0</v>
      </c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>
        <f ca="1">IF(Table2[[#This Row],[Field of work]]="teaching",1,0)</f>
        <v>0</v>
      </c>
      <c r="AK455" s="1">
        <f ca="1">IF(Table2[[#This Row],[Field of work]]="health",1,0)</f>
        <v>0</v>
      </c>
      <c r="AL455" s="1">
        <f ca="1">IF(Table2[[#This Row],[Field of work]]="construction",1,0)</f>
        <v>0</v>
      </c>
      <c r="AM455" s="1">
        <f ca="1">IF(Table2[[#This Row],[Field of work]]="general work",1,0)</f>
        <v>1</v>
      </c>
      <c r="AN455" s="1">
        <f ca="1">IF(Table2[[#This Row],[Field of work]]="agriculture",1,0)</f>
        <v>0</v>
      </c>
      <c r="AO455" s="1">
        <f ca="1">IF(Table2[[#This Row],[Field of work]]="IT",1,0)</f>
        <v>0</v>
      </c>
      <c r="AP455" s="1"/>
      <c r="AQ455" s="1"/>
      <c r="AR455" s="1"/>
      <c r="AS455" s="1"/>
      <c r="AT455" s="1"/>
      <c r="AU455" s="1"/>
      <c r="AV455" s="1"/>
      <c r="AW455" s="1">
        <f ca="1">Table2[[#This Row],[Cars value]]/Table2[[#This Row],[Cars]]</f>
        <v>5904.2819678290789</v>
      </c>
      <c r="AX455" s="1"/>
      <c r="AY455" s="1">
        <f ca="1">IF(Table2[[#This Row],[Value of debts of a person]]&gt;$AZ$4,1,0)</f>
        <v>1</v>
      </c>
      <c r="AZ455" s="1"/>
      <c r="BA455" s="1"/>
      <c r="BB455" s="9">
        <f ca="1">O455/Table2[[#This Row],[Value of house]]</f>
        <v>0.4387691499804276</v>
      </c>
      <c r="BC455" s="1">
        <f ca="1">IF(BB455&lt;$BD$4,1,0)</f>
        <v>0</v>
      </c>
      <c r="BD455" s="1"/>
      <c r="BE455" s="10"/>
      <c r="BF455">
        <f ca="1">IF(Table2[[#This Row],[Area]]="yukon",Table2[[#This Row],[Income]],0)</f>
        <v>0</v>
      </c>
    </row>
    <row r="456" spans="2:58" x14ac:dyDescent="0.3">
      <c r="B456">
        <f t="shared" ca="1" si="134"/>
        <v>1</v>
      </c>
      <c r="C456" t="str">
        <f t="shared" ca="1" si="135"/>
        <v>men</v>
      </c>
      <c r="D456">
        <f t="shared" ca="1" si="136"/>
        <v>25</v>
      </c>
      <c r="E456">
        <f t="shared" ca="1" si="137"/>
        <v>5</v>
      </c>
      <c r="F456" t="str">
        <f ca="1">VLOOKUP(E456,$AB$5:$AC$10,2)</f>
        <v>general work</v>
      </c>
      <c r="G456">
        <f t="shared" ca="1" si="138"/>
        <v>5</v>
      </c>
      <c r="H456" t="str">
        <f ca="1">VLOOKUP(G456,$AD$5:$AE$9,2)</f>
        <v>other</v>
      </c>
      <c r="I456">
        <f t="shared" ca="1" si="139"/>
        <v>1</v>
      </c>
      <c r="J456">
        <f t="shared" ca="1" si="133"/>
        <v>2</v>
      </c>
      <c r="K456">
        <f t="shared" ca="1" si="140"/>
        <v>30915</v>
      </c>
      <c r="L456">
        <f t="shared" ca="1" si="141"/>
        <v>6</v>
      </c>
      <c r="M456" t="str">
        <f ca="1">VLOOKUP(L456,$AF$5:$AG$17,2)</f>
        <v>Saskanchewan</v>
      </c>
      <c r="N456">
        <f t="shared" ca="1" si="126"/>
        <v>123660</v>
      </c>
      <c r="O456">
        <f t="shared" ca="1" si="142"/>
        <v>119805.51354236988</v>
      </c>
      <c r="P456">
        <f t="shared" ca="1" si="127"/>
        <v>54395.919931010001</v>
      </c>
      <c r="Q456">
        <f t="shared" ca="1" si="143"/>
        <v>29960</v>
      </c>
      <c r="R456">
        <f t="shared" ca="1" si="128"/>
        <v>30091.232607240701</v>
      </c>
      <c r="S456">
        <f t="shared" ca="1" si="129"/>
        <v>45737.380223190972</v>
      </c>
      <c r="T456">
        <f t="shared" ca="1" si="130"/>
        <v>289202.89376556088</v>
      </c>
      <c r="U456">
        <f t="shared" ca="1" si="131"/>
        <v>179856.74614961058</v>
      </c>
      <c r="V456">
        <f t="shared" ca="1" si="132"/>
        <v>109346.14761595029</v>
      </c>
      <c r="X456" s="7">
        <f ca="1">IF(Table2[[#This Row],[Gender]]="men",1,0)</f>
        <v>1</v>
      </c>
      <c r="Y456" s="1">
        <f ca="1">IF(Table2[[#This Row],[Gender]]="women",1,0)</f>
        <v>0</v>
      </c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>
        <f ca="1">IF(Table2[[#This Row],[Field of work]]="teaching",1,0)</f>
        <v>0</v>
      </c>
      <c r="AK456" s="1">
        <f ca="1">IF(Table2[[#This Row],[Field of work]]="health",1,0)</f>
        <v>0</v>
      </c>
      <c r="AL456" s="1">
        <f ca="1">IF(Table2[[#This Row],[Field of work]]="construction",1,0)</f>
        <v>0</v>
      </c>
      <c r="AM456" s="1">
        <f ca="1">IF(Table2[[#This Row],[Field of work]]="general work",1,0)</f>
        <v>1</v>
      </c>
      <c r="AN456" s="1">
        <f ca="1">IF(Table2[[#This Row],[Field of work]]="agriculture",1,0)</f>
        <v>0</v>
      </c>
      <c r="AO456" s="1">
        <f ca="1">IF(Table2[[#This Row],[Field of work]]="IT",1,0)</f>
        <v>0</v>
      </c>
      <c r="AP456" s="1"/>
      <c r="AQ456" s="1"/>
      <c r="AR456" s="1"/>
      <c r="AS456" s="1"/>
      <c r="AT456" s="1"/>
      <c r="AU456" s="1"/>
      <c r="AV456" s="1"/>
      <c r="AW456" s="1">
        <f ca="1">Table2[[#This Row],[Cars value]]/Table2[[#This Row],[Cars]]</f>
        <v>27197.959965505001</v>
      </c>
      <c r="AX456" s="1"/>
      <c r="AY456" s="1">
        <f ca="1">IF(Table2[[#This Row],[Value of debts of a person]]&gt;$AZ$4,1,0)</f>
        <v>1</v>
      </c>
      <c r="AZ456" s="1"/>
      <c r="BA456" s="1"/>
      <c r="BB456" s="9">
        <f ca="1">O456/Table2[[#This Row],[Value of house]]</f>
        <v>0.968829965569868</v>
      </c>
      <c r="BC456" s="1">
        <f ca="1">IF(BB456&lt;$BD$4,1,0)</f>
        <v>0</v>
      </c>
      <c r="BD456" s="1"/>
      <c r="BE456" s="10"/>
      <c r="BF456">
        <f ca="1">IF(Table2[[#This Row],[Area]]="yukon",Table2[[#This Row],[Income]],0)</f>
        <v>0</v>
      </c>
    </row>
    <row r="457" spans="2:58" x14ac:dyDescent="0.3">
      <c r="B457">
        <f t="shared" ca="1" si="134"/>
        <v>2</v>
      </c>
      <c r="C457" t="str">
        <f t="shared" ca="1" si="135"/>
        <v>women</v>
      </c>
      <c r="D457">
        <f t="shared" ca="1" si="136"/>
        <v>27</v>
      </c>
      <c r="E457">
        <f t="shared" ca="1" si="137"/>
        <v>6</v>
      </c>
      <c r="F457" t="str">
        <f ca="1">VLOOKUP(E457,$AB$5:$AC$10,2)</f>
        <v>agriculture</v>
      </c>
      <c r="G457">
        <f t="shared" ca="1" si="138"/>
        <v>2</v>
      </c>
      <c r="H457" t="str">
        <f ca="1">VLOOKUP(G457,$AD$5:$AE$9,2)</f>
        <v>college</v>
      </c>
      <c r="I457">
        <f t="shared" ca="1" si="139"/>
        <v>4</v>
      </c>
      <c r="J457">
        <f t="shared" ca="1" si="133"/>
        <v>1</v>
      </c>
      <c r="K457">
        <f t="shared" ca="1" si="140"/>
        <v>35916</v>
      </c>
      <c r="L457">
        <f t="shared" ca="1" si="141"/>
        <v>4</v>
      </c>
      <c r="M457" t="str">
        <f ca="1">VLOOKUP(L457,$AF$5:$AG$17,2)</f>
        <v>Alberta</v>
      </c>
      <c r="N457">
        <f t="shared" ca="1" si="126"/>
        <v>215496</v>
      </c>
      <c r="O457">
        <f t="shared" ca="1" si="142"/>
        <v>173808.14274880401</v>
      </c>
      <c r="P457">
        <f t="shared" ca="1" si="127"/>
        <v>2681.0862013065494</v>
      </c>
      <c r="Q457">
        <f t="shared" ca="1" si="143"/>
        <v>30</v>
      </c>
      <c r="R457">
        <f t="shared" ca="1" si="128"/>
        <v>17699.317537618816</v>
      </c>
      <c r="S457">
        <f t="shared" ca="1" si="129"/>
        <v>40415.002552924474</v>
      </c>
      <c r="T457">
        <f t="shared" ca="1" si="130"/>
        <v>429719.14530172851</v>
      </c>
      <c r="U457">
        <f t="shared" ca="1" si="131"/>
        <v>191537.46028642281</v>
      </c>
      <c r="V457">
        <f t="shared" ca="1" si="132"/>
        <v>238181.6850153057</v>
      </c>
      <c r="X457" s="7">
        <f ca="1">IF(Table2[[#This Row],[Gender]]="men",1,0)</f>
        <v>0</v>
      </c>
      <c r="Y457" s="1">
        <f ca="1">IF(Table2[[#This Row],[Gender]]="women",1,0)</f>
        <v>1</v>
      </c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>
        <f ca="1">IF(Table2[[#This Row],[Field of work]]="teaching",1,0)</f>
        <v>0</v>
      </c>
      <c r="AK457" s="1">
        <f ca="1">IF(Table2[[#This Row],[Field of work]]="health",1,0)</f>
        <v>0</v>
      </c>
      <c r="AL457" s="1">
        <f ca="1">IF(Table2[[#This Row],[Field of work]]="construction",1,0)</f>
        <v>0</v>
      </c>
      <c r="AM457" s="1">
        <f ca="1">IF(Table2[[#This Row],[Field of work]]="general work",1,0)</f>
        <v>0</v>
      </c>
      <c r="AN457" s="1">
        <f ca="1">IF(Table2[[#This Row],[Field of work]]="agriculture",1,0)</f>
        <v>1</v>
      </c>
      <c r="AO457" s="1">
        <f ca="1">IF(Table2[[#This Row],[Field of work]]="IT",1,0)</f>
        <v>0</v>
      </c>
      <c r="AP457" s="1"/>
      <c r="AQ457" s="1"/>
      <c r="AR457" s="1"/>
      <c r="AS457" s="1"/>
      <c r="AT457" s="1"/>
      <c r="AU457" s="1"/>
      <c r="AV457" s="1"/>
      <c r="AW457" s="1">
        <f ca="1">Table2[[#This Row],[Cars value]]/Table2[[#This Row],[Cars]]</f>
        <v>2681.0862013065494</v>
      </c>
      <c r="AX457" s="1"/>
      <c r="AY457" s="1">
        <f ca="1">IF(Table2[[#This Row],[Value of debts of a person]]&gt;$AZ$4,1,0)</f>
        <v>1</v>
      </c>
      <c r="AZ457" s="1"/>
      <c r="BA457" s="1"/>
      <c r="BB457" s="9">
        <f ca="1">O457/Table2[[#This Row],[Value of house]]</f>
        <v>0.8065492758510785</v>
      </c>
      <c r="BC457" s="1">
        <f ca="1">IF(BB457&lt;$BD$4,1,0)</f>
        <v>0</v>
      </c>
      <c r="BD457" s="1"/>
      <c r="BE457" s="10"/>
      <c r="BF457">
        <f ca="1">IF(Table2[[#This Row],[Area]]="yukon",Table2[[#This Row],[Income]],0)</f>
        <v>0</v>
      </c>
    </row>
    <row r="458" spans="2:58" x14ac:dyDescent="0.3">
      <c r="B458">
        <f t="shared" ca="1" si="134"/>
        <v>1</v>
      </c>
      <c r="C458" t="str">
        <f t="shared" ca="1" si="135"/>
        <v>men</v>
      </c>
      <c r="D458">
        <f t="shared" ca="1" si="136"/>
        <v>36</v>
      </c>
      <c r="E458">
        <f t="shared" ca="1" si="137"/>
        <v>5</v>
      </c>
      <c r="F458" t="str">
        <f ca="1">VLOOKUP(E458,$AB$5:$AC$10,2)</f>
        <v>general work</v>
      </c>
      <c r="G458">
        <f t="shared" ca="1" si="138"/>
        <v>2</v>
      </c>
      <c r="H458" t="str">
        <f ca="1">VLOOKUP(G458,$AD$5:$AE$9,2)</f>
        <v>college</v>
      </c>
      <c r="I458">
        <f t="shared" ca="1" si="139"/>
        <v>1</v>
      </c>
      <c r="J458">
        <f t="shared" ca="1" si="133"/>
        <v>1</v>
      </c>
      <c r="K458">
        <f t="shared" ca="1" si="140"/>
        <v>35663</v>
      </c>
      <c r="L458">
        <f t="shared" ca="1" si="141"/>
        <v>12</v>
      </c>
      <c r="M458" t="str">
        <f ca="1">VLOOKUP(L458,$AF$5:$AG$17,2)</f>
        <v>Nova scotia</v>
      </c>
      <c r="N458">
        <f t="shared" ca="1" si="126"/>
        <v>178315</v>
      </c>
      <c r="O458">
        <f t="shared" ca="1" si="142"/>
        <v>108603.03136708404</v>
      </c>
      <c r="P458">
        <f t="shared" ca="1" si="127"/>
        <v>8647.9919508479725</v>
      </c>
      <c r="Q458">
        <f t="shared" ca="1" si="143"/>
        <v>1528</v>
      </c>
      <c r="R458">
        <f t="shared" ca="1" si="128"/>
        <v>20679.586914123047</v>
      </c>
      <c r="S458">
        <f t="shared" ca="1" si="129"/>
        <v>23304.040508445672</v>
      </c>
      <c r="T458">
        <f t="shared" ca="1" si="130"/>
        <v>310222.07187552971</v>
      </c>
      <c r="U458">
        <f t="shared" ca="1" si="131"/>
        <v>130810.61828120709</v>
      </c>
      <c r="V458">
        <f t="shared" ca="1" si="132"/>
        <v>179411.45359432261</v>
      </c>
      <c r="X458" s="7">
        <f ca="1">IF(Table2[[#This Row],[Gender]]="men",1,0)</f>
        <v>1</v>
      </c>
      <c r="Y458" s="1">
        <f ca="1">IF(Table2[[#This Row],[Gender]]="women",1,0)</f>
        <v>0</v>
      </c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>
        <f ca="1">IF(Table2[[#This Row],[Field of work]]="teaching",1,0)</f>
        <v>0</v>
      </c>
      <c r="AK458" s="1">
        <f ca="1">IF(Table2[[#This Row],[Field of work]]="health",1,0)</f>
        <v>0</v>
      </c>
      <c r="AL458" s="1">
        <f ca="1">IF(Table2[[#This Row],[Field of work]]="construction",1,0)</f>
        <v>0</v>
      </c>
      <c r="AM458" s="1">
        <f ca="1">IF(Table2[[#This Row],[Field of work]]="general work",1,0)</f>
        <v>1</v>
      </c>
      <c r="AN458" s="1">
        <f ca="1">IF(Table2[[#This Row],[Field of work]]="agriculture",1,0)</f>
        <v>0</v>
      </c>
      <c r="AO458" s="1">
        <f ca="1">IF(Table2[[#This Row],[Field of work]]="IT",1,0)</f>
        <v>0</v>
      </c>
      <c r="AP458" s="1"/>
      <c r="AQ458" s="1"/>
      <c r="AR458" s="1"/>
      <c r="AS458" s="1"/>
      <c r="AT458" s="1"/>
      <c r="AU458" s="1"/>
      <c r="AV458" s="1"/>
      <c r="AW458" s="1">
        <f ca="1">Table2[[#This Row],[Cars value]]/Table2[[#This Row],[Cars]]</f>
        <v>8647.9919508479725</v>
      </c>
      <c r="AX458" s="1"/>
      <c r="AY458" s="1">
        <f ca="1">IF(Table2[[#This Row],[Value of debts of a person]]&gt;$AZ$4,1,0)</f>
        <v>1</v>
      </c>
      <c r="AZ458" s="1"/>
      <c r="BA458" s="1"/>
      <c r="BB458" s="9">
        <f ca="1">O458/Table2[[#This Row],[Value of house]]</f>
        <v>0.6090515737155261</v>
      </c>
      <c r="BC458" s="1">
        <f ca="1">IF(BB458&lt;$BD$4,1,0)</f>
        <v>0</v>
      </c>
      <c r="BD458" s="1"/>
      <c r="BE458" s="10"/>
      <c r="BF458">
        <f ca="1">IF(Table2[[#This Row],[Area]]="yukon",Table2[[#This Row],[Income]],0)</f>
        <v>0</v>
      </c>
    </row>
    <row r="459" spans="2:58" x14ac:dyDescent="0.3">
      <c r="B459">
        <f t="shared" ca="1" si="134"/>
        <v>1</v>
      </c>
      <c r="C459" t="str">
        <f t="shared" ca="1" si="135"/>
        <v>men</v>
      </c>
      <c r="D459">
        <f t="shared" ca="1" si="136"/>
        <v>35</v>
      </c>
      <c r="E459">
        <f t="shared" ca="1" si="137"/>
        <v>1</v>
      </c>
      <c r="F459" t="str">
        <f ca="1">VLOOKUP(E459,$AB$5:$AC$10,2)</f>
        <v>health</v>
      </c>
      <c r="G459">
        <f t="shared" ca="1" si="138"/>
        <v>2</v>
      </c>
      <c r="H459" t="str">
        <f ca="1">VLOOKUP(G459,$AD$5:$AE$9,2)</f>
        <v>college</v>
      </c>
      <c r="I459">
        <f t="shared" ca="1" si="139"/>
        <v>3</v>
      </c>
      <c r="J459">
        <f t="shared" ca="1" si="133"/>
        <v>2</v>
      </c>
      <c r="K459">
        <f t="shared" ca="1" si="140"/>
        <v>70936</v>
      </c>
      <c r="L459">
        <f t="shared" ca="1" si="141"/>
        <v>8</v>
      </c>
      <c r="M459" t="str">
        <f ca="1">VLOOKUP(L459,$AF$5:$AG$17,2)</f>
        <v>Ontario</v>
      </c>
      <c r="N459">
        <f t="shared" ca="1" si="126"/>
        <v>70936</v>
      </c>
      <c r="O459">
        <f t="shared" ca="1" si="142"/>
        <v>45876.764967731266</v>
      </c>
      <c r="P459">
        <f t="shared" ca="1" si="127"/>
        <v>73053.387788131789</v>
      </c>
      <c r="Q459">
        <f t="shared" ca="1" si="143"/>
        <v>31584</v>
      </c>
      <c r="R459">
        <f t="shared" ca="1" si="128"/>
        <v>65441.764502061451</v>
      </c>
      <c r="S459">
        <f t="shared" ca="1" si="129"/>
        <v>86600.074459603158</v>
      </c>
      <c r="T459">
        <f t="shared" ca="1" si="130"/>
        <v>203412.83942733443</v>
      </c>
      <c r="U459">
        <f t="shared" ca="1" si="131"/>
        <v>142902.5294697927</v>
      </c>
      <c r="V459">
        <f t="shared" ca="1" si="132"/>
        <v>60510.309957541729</v>
      </c>
      <c r="X459" s="7">
        <f ca="1">IF(Table2[[#This Row],[Gender]]="men",1,0)</f>
        <v>1</v>
      </c>
      <c r="Y459" s="1">
        <f ca="1">IF(Table2[[#This Row],[Gender]]="women",1,0)</f>
        <v>0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>
        <f ca="1">IF(Table2[[#This Row],[Field of work]]="teaching",1,0)</f>
        <v>0</v>
      </c>
      <c r="AK459" s="1">
        <f ca="1">IF(Table2[[#This Row],[Field of work]]="health",1,0)</f>
        <v>1</v>
      </c>
      <c r="AL459" s="1">
        <f ca="1">IF(Table2[[#This Row],[Field of work]]="construction",1,0)</f>
        <v>0</v>
      </c>
      <c r="AM459" s="1">
        <f ca="1">IF(Table2[[#This Row],[Field of work]]="general work",1,0)</f>
        <v>0</v>
      </c>
      <c r="AN459" s="1">
        <f ca="1">IF(Table2[[#This Row],[Field of work]]="agriculture",1,0)</f>
        <v>0</v>
      </c>
      <c r="AO459" s="1">
        <f ca="1">IF(Table2[[#This Row],[Field of work]]="IT",1,0)</f>
        <v>0</v>
      </c>
      <c r="AP459" s="1"/>
      <c r="AQ459" s="1"/>
      <c r="AR459" s="1"/>
      <c r="AS459" s="1"/>
      <c r="AT459" s="1"/>
      <c r="AU459" s="1"/>
      <c r="AV459" s="1"/>
      <c r="AW459" s="1">
        <f ca="1">Table2[[#This Row],[Cars value]]/Table2[[#This Row],[Cars]]</f>
        <v>36526.693894065895</v>
      </c>
      <c r="AX459" s="1"/>
      <c r="AY459" s="1">
        <f ca="1">IF(Table2[[#This Row],[Value of debts of a person]]&gt;$AZ$4,1,0)</f>
        <v>1</v>
      </c>
      <c r="AZ459" s="1"/>
      <c r="BA459" s="1"/>
      <c r="BB459" s="9">
        <f ca="1">O459/Table2[[#This Row],[Value of house]]</f>
        <v>0.64673459128977195</v>
      </c>
      <c r="BC459" s="1">
        <f ca="1">IF(BB459&lt;$BD$4,1,0)</f>
        <v>0</v>
      </c>
      <c r="BD459" s="1"/>
      <c r="BE459" s="10"/>
      <c r="BF459">
        <f ca="1">IF(Table2[[#This Row],[Area]]="yukon",Table2[[#This Row],[Income]],0)</f>
        <v>0</v>
      </c>
    </row>
    <row r="460" spans="2:58" x14ac:dyDescent="0.3">
      <c r="B460">
        <f t="shared" ca="1" si="134"/>
        <v>1</v>
      </c>
      <c r="C460" t="str">
        <f t="shared" ca="1" si="135"/>
        <v>men</v>
      </c>
      <c r="D460">
        <f t="shared" ca="1" si="136"/>
        <v>26</v>
      </c>
      <c r="E460">
        <f t="shared" ca="1" si="137"/>
        <v>4</v>
      </c>
      <c r="F460" t="str">
        <f ca="1">VLOOKUP(E460,$AB$5:$AC$10,2)</f>
        <v>IT</v>
      </c>
      <c r="G460">
        <f t="shared" ca="1" si="138"/>
        <v>3</v>
      </c>
      <c r="H460" t="str">
        <f ca="1">VLOOKUP(G460,$AD$5:$AE$9,2)</f>
        <v>university</v>
      </c>
      <c r="I460">
        <f t="shared" ca="1" si="139"/>
        <v>1</v>
      </c>
      <c r="J460">
        <f t="shared" ca="1" si="133"/>
        <v>2</v>
      </c>
      <c r="K460">
        <f t="shared" ca="1" si="140"/>
        <v>46314</v>
      </c>
      <c r="L460">
        <f t="shared" ca="1" si="141"/>
        <v>5</v>
      </c>
      <c r="M460" t="str">
        <f ca="1">VLOOKUP(L460,$AF$5:$AG$17,2)</f>
        <v>Nunavut</v>
      </c>
      <c r="N460">
        <f t="shared" ref="N460:N505" ca="1" si="144">K460*RANDBETWEEN(1,6)</f>
        <v>138942</v>
      </c>
      <c r="O460">
        <f t="shared" ca="1" si="142"/>
        <v>81165.895977197157</v>
      </c>
      <c r="P460">
        <f t="shared" ref="P460:P505" ca="1" si="145">J460*RAND()*K460</f>
        <v>90170.668688906313</v>
      </c>
      <c r="Q460">
        <f t="shared" ca="1" si="143"/>
        <v>1303</v>
      </c>
      <c r="R460">
        <f t="shared" ref="R460:R505" ca="1" si="146">RAND()*K460</f>
        <v>712.04254491634595</v>
      </c>
      <c r="S460">
        <f t="shared" ref="S460:S505" ca="1" si="147">RAND()*K460*1.5</f>
        <v>29633.490962837703</v>
      </c>
      <c r="T460">
        <f t="shared" ref="T460:T505" ca="1" si="148">N460+O460+S460</f>
        <v>249741.38694003486</v>
      </c>
      <c r="U460">
        <f t="shared" ref="U460:U505" ca="1" si="149">O460+Q460+R460</f>
        <v>83180.938522113502</v>
      </c>
      <c r="V460">
        <f t="shared" ref="V460:V505" ca="1" si="150">T460-U460</f>
        <v>166560.44841792138</v>
      </c>
      <c r="X460" s="7">
        <f ca="1">IF(Table2[[#This Row],[Gender]]="men",1,0)</f>
        <v>1</v>
      </c>
      <c r="Y460" s="1">
        <f ca="1">IF(Table2[[#This Row],[Gender]]="women",1,0)</f>
        <v>0</v>
      </c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>
        <f ca="1">IF(Table2[[#This Row],[Field of work]]="teaching",1,0)</f>
        <v>0</v>
      </c>
      <c r="AK460" s="1">
        <f ca="1">IF(Table2[[#This Row],[Field of work]]="health",1,0)</f>
        <v>0</v>
      </c>
      <c r="AL460" s="1">
        <f ca="1">IF(Table2[[#This Row],[Field of work]]="construction",1,0)</f>
        <v>0</v>
      </c>
      <c r="AM460" s="1">
        <f ca="1">IF(Table2[[#This Row],[Field of work]]="general work",1,0)</f>
        <v>0</v>
      </c>
      <c r="AN460" s="1">
        <f ca="1">IF(Table2[[#This Row],[Field of work]]="agriculture",1,0)</f>
        <v>0</v>
      </c>
      <c r="AO460" s="1">
        <f ca="1">IF(Table2[[#This Row],[Field of work]]="IT",1,0)</f>
        <v>1</v>
      </c>
      <c r="AP460" s="1"/>
      <c r="AQ460" s="1"/>
      <c r="AR460" s="1"/>
      <c r="AS460" s="1"/>
      <c r="AT460" s="1"/>
      <c r="AU460" s="1"/>
      <c r="AV460" s="1"/>
      <c r="AW460" s="1">
        <f ca="1">Table2[[#This Row],[Cars value]]/Table2[[#This Row],[Cars]]</f>
        <v>45085.334344453157</v>
      </c>
      <c r="AX460" s="1"/>
      <c r="AY460" s="1">
        <f ca="1">IF(Table2[[#This Row],[Value of debts of a person]]&gt;$AZ$4,1,0)</f>
        <v>0</v>
      </c>
      <c r="AZ460" s="1"/>
      <c r="BA460" s="1"/>
      <c r="BB460" s="9">
        <f ca="1">O460/Table2[[#This Row],[Value of house]]</f>
        <v>0.58417106402093788</v>
      </c>
      <c r="BC460" s="1">
        <f ca="1">IF(BB460&lt;$BD$4,1,0)</f>
        <v>0</v>
      </c>
      <c r="BD460" s="1"/>
      <c r="BE460" s="10"/>
      <c r="BF460">
        <f ca="1">IF(Table2[[#This Row],[Area]]="yukon",Table2[[#This Row],[Income]],0)</f>
        <v>0</v>
      </c>
    </row>
    <row r="461" spans="2:58" x14ac:dyDescent="0.3">
      <c r="B461">
        <f t="shared" ca="1" si="134"/>
        <v>1</v>
      </c>
      <c r="C461" t="str">
        <f t="shared" ca="1" si="135"/>
        <v>men</v>
      </c>
      <c r="D461">
        <f t="shared" ca="1" si="136"/>
        <v>41</v>
      </c>
      <c r="E461">
        <f t="shared" ca="1" si="137"/>
        <v>4</v>
      </c>
      <c r="F461" t="str">
        <f ca="1">VLOOKUP(E461,$AB$5:$AC$10,2)</f>
        <v>IT</v>
      </c>
      <c r="G461">
        <f t="shared" ca="1" si="138"/>
        <v>1</v>
      </c>
      <c r="H461" t="str">
        <f ca="1">VLOOKUP(G461,$AD$5:$AE$9,2)</f>
        <v>High School</v>
      </c>
      <c r="I461">
        <f t="shared" ca="1" si="139"/>
        <v>4</v>
      </c>
      <c r="J461">
        <f t="shared" ca="1" si="133"/>
        <v>1</v>
      </c>
      <c r="K461">
        <f t="shared" ca="1" si="140"/>
        <v>82948</v>
      </c>
      <c r="L461">
        <f t="shared" ca="1" si="141"/>
        <v>4</v>
      </c>
      <c r="M461" t="str">
        <f ca="1">VLOOKUP(L461,$AF$5:$AG$17,2)</f>
        <v>Alberta</v>
      </c>
      <c r="N461">
        <f t="shared" ca="1" si="144"/>
        <v>497688</v>
      </c>
      <c r="O461">
        <f t="shared" ca="1" si="142"/>
        <v>370210.66573732311</v>
      </c>
      <c r="P461">
        <f t="shared" ca="1" si="145"/>
        <v>49190.032357576922</v>
      </c>
      <c r="Q461">
        <f t="shared" ca="1" si="143"/>
        <v>13534</v>
      </c>
      <c r="R461">
        <f t="shared" ca="1" si="146"/>
        <v>3740.2676588144277</v>
      </c>
      <c r="S461">
        <f t="shared" ca="1" si="147"/>
        <v>13949.933848441655</v>
      </c>
      <c r="T461">
        <f t="shared" ca="1" si="148"/>
        <v>881848.59958576481</v>
      </c>
      <c r="U461">
        <f t="shared" ca="1" si="149"/>
        <v>387484.93339613755</v>
      </c>
      <c r="V461">
        <f t="shared" ca="1" si="150"/>
        <v>494363.66618962726</v>
      </c>
      <c r="X461" s="7">
        <f ca="1">IF(Table2[[#This Row],[Gender]]="men",1,0)</f>
        <v>1</v>
      </c>
      <c r="Y461" s="1">
        <f ca="1">IF(Table2[[#This Row],[Gender]]="women",1,0)</f>
        <v>0</v>
      </c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>
        <f ca="1">IF(Table2[[#This Row],[Field of work]]="teaching",1,0)</f>
        <v>0</v>
      </c>
      <c r="AK461" s="1">
        <f ca="1">IF(Table2[[#This Row],[Field of work]]="health",1,0)</f>
        <v>0</v>
      </c>
      <c r="AL461" s="1">
        <f ca="1">IF(Table2[[#This Row],[Field of work]]="construction",1,0)</f>
        <v>0</v>
      </c>
      <c r="AM461" s="1">
        <f ca="1">IF(Table2[[#This Row],[Field of work]]="general work",1,0)</f>
        <v>0</v>
      </c>
      <c r="AN461" s="1">
        <f ca="1">IF(Table2[[#This Row],[Field of work]]="agriculture",1,0)</f>
        <v>0</v>
      </c>
      <c r="AO461" s="1">
        <f ca="1">IF(Table2[[#This Row],[Field of work]]="IT",1,0)</f>
        <v>1</v>
      </c>
      <c r="AP461" s="1"/>
      <c r="AQ461" s="1"/>
      <c r="AR461" s="1"/>
      <c r="AS461" s="1"/>
      <c r="AT461" s="1"/>
      <c r="AU461" s="1"/>
      <c r="AV461" s="1"/>
      <c r="AW461" s="1">
        <f ca="1">Table2[[#This Row],[Cars value]]/Table2[[#This Row],[Cars]]</f>
        <v>49190.032357576922</v>
      </c>
      <c r="AX461" s="1"/>
      <c r="AY461" s="1">
        <f ca="1">IF(Table2[[#This Row],[Value of debts of a person]]&gt;$AZ$4,1,0)</f>
        <v>1</v>
      </c>
      <c r="AZ461" s="1"/>
      <c r="BA461" s="1"/>
      <c r="BB461" s="9">
        <f ca="1">O461/Table2[[#This Row],[Value of house]]</f>
        <v>0.74386094448193063</v>
      </c>
      <c r="BC461" s="1">
        <f ca="1">IF(BB461&lt;$BD$4,1,0)</f>
        <v>0</v>
      </c>
      <c r="BD461" s="1"/>
      <c r="BE461" s="10"/>
      <c r="BF461">
        <f ca="1">IF(Table2[[#This Row],[Area]]="yukon",Table2[[#This Row],[Income]],0)</f>
        <v>0</v>
      </c>
    </row>
    <row r="462" spans="2:58" x14ac:dyDescent="0.3">
      <c r="B462">
        <f t="shared" ca="1" si="134"/>
        <v>1</v>
      </c>
      <c r="C462" t="str">
        <f t="shared" ca="1" si="135"/>
        <v>men</v>
      </c>
      <c r="D462">
        <f t="shared" ca="1" si="136"/>
        <v>45</v>
      </c>
      <c r="E462">
        <f t="shared" ca="1" si="137"/>
        <v>2</v>
      </c>
      <c r="F462" t="str">
        <f ca="1">VLOOKUP(E462,$AB$5:$AC$10,2)</f>
        <v>construction</v>
      </c>
      <c r="G462">
        <f t="shared" ca="1" si="138"/>
        <v>4</v>
      </c>
      <c r="H462" t="str">
        <f ca="1">VLOOKUP(G462,$AD$5:$AE$9,2)</f>
        <v>technical</v>
      </c>
      <c r="I462">
        <f t="shared" ca="1" si="139"/>
        <v>4</v>
      </c>
      <c r="J462">
        <f t="shared" ca="1" si="133"/>
        <v>2</v>
      </c>
      <c r="K462">
        <f t="shared" ca="1" si="140"/>
        <v>85552</v>
      </c>
      <c r="L462">
        <f t="shared" ca="1" si="141"/>
        <v>4</v>
      </c>
      <c r="M462" t="str">
        <f ca="1">VLOOKUP(L462,$AF$5:$AG$17,2)</f>
        <v>Alberta</v>
      </c>
      <c r="N462">
        <f t="shared" ca="1" si="144"/>
        <v>256656</v>
      </c>
      <c r="O462">
        <f t="shared" ca="1" si="142"/>
        <v>67592.791191056473</v>
      </c>
      <c r="P462">
        <f t="shared" ca="1" si="145"/>
        <v>22020.37359278369</v>
      </c>
      <c r="Q462">
        <f t="shared" ca="1" si="143"/>
        <v>17251</v>
      </c>
      <c r="R462">
        <f t="shared" ca="1" si="146"/>
        <v>29593.79252160226</v>
      </c>
      <c r="S462">
        <f t="shared" ca="1" si="147"/>
        <v>4447.81692497929</v>
      </c>
      <c r="T462">
        <f t="shared" ca="1" si="148"/>
        <v>328696.60811603576</v>
      </c>
      <c r="U462">
        <f t="shared" ca="1" si="149"/>
        <v>114437.58371265873</v>
      </c>
      <c r="V462">
        <f t="shared" ca="1" si="150"/>
        <v>214259.02440337703</v>
      </c>
      <c r="X462" s="7">
        <f ca="1">IF(Table2[[#This Row],[Gender]]="men",1,0)</f>
        <v>1</v>
      </c>
      <c r="Y462" s="1">
        <f ca="1">IF(Table2[[#This Row],[Gender]]="women",1,0)</f>
        <v>0</v>
      </c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>
        <f ca="1">IF(Table2[[#This Row],[Field of work]]="teaching",1,0)</f>
        <v>0</v>
      </c>
      <c r="AK462" s="1">
        <f ca="1">IF(Table2[[#This Row],[Field of work]]="health",1,0)</f>
        <v>0</v>
      </c>
      <c r="AL462" s="1">
        <f ca="1">IF(Table2[[#This Row],[Field of work]]="construction",1,0)</f>
        <v>1</v>
      </c>
      <c r="AM462" s="1">
        <f ca="1">IF(Table2[[#This Row],[Field of work]]="general work",1,0)</f>
        <v>0</v>
      </c>
      <c r="AN462" s="1">
        <f ca="1">IF(Table2[[#This Row],[Field of work]]="agriculture",1,0)</f>
        <v>0</v>
      </c>
      <c r="AO462" s="1">
        <f ca="1">IF(Table2[[#This Row],[Field of work]]="IT",1,0)</f>
        <v>0</v>
      </c>
      <c r="AP462" s="1"/>
      <c r="AQ462" s="1"/>
      <c r="AR462" s="1"/>
      <c r="AS462" s="1"/>
      <c r="AT462" s="1"/>
      <c r="AU462" s="1"/>
      <c r="AV462" s="1"/>
      <c r="AW462" s="1">
        <f ca="1">Table2[[#This Row],[Cars value]]/Table2[[#This Row],[Cars]]</f>
        <v>11010.186796391845</v>
      </c>
      <c r="AX462" s="1"/>
      <c r="AY462" s="1">
        <f ca="1">IF(Table2[[#This Row],[Value of debts of a person]]&gt;$AZ$4,1,0)</f>
        <v>1</v>
      </c>
      <c r="AZ462" s="1"/>
      <c r="BA462" s="1"/>
      <c r="BB462" s="9">
        <f ca="1">O462/Table2[[#This Row],[Value of house]]</f>
        <v>0.26335948191765035</v>
      </c>
      <c r="BC462" s="1">
        <f ca="1">IF(BB462&lt;$BD$4,1,0)</f>
        <v>1</v>
      </c>
      <c r="BD462" s="1"/>
      <c r="BE462" s="10"/>
      <c r="BF462">
        <f ca="1">IF(Table2[[#This Row],[Area]]="yukon",Table2[[#This Row],[Income]],0)</f>
        <v>0</v>
      </c>
    </row>
    <row r="463" spans="2:58" x14ac:dyDescent="0.3">
      <c r="B463">
        <f t="shared" ca="1" si="134"/>
        <v>2</v>
      </c>
      <c r="C463" t="str">
        <f t="shared" ca="1" si="135"/>
        <v>women</v>
      </c>
      <c r="D463">
        <f t="shared" ca="1" si="136"/>
        <v>44</v>
      </c>
      <c r="E463">
        <f t="shared" ca="1" si="137"/>
        <v>6</v>
      </c>
      <c r="F463" t="str">
        <f ca="1">VLOOKUP(E463,$AB$5:$AC$10,2)</f>
        <v>agriculture</v>
      </c>
      <c r="G463">
        <f t="shared" ca="1" si="138"/>
        <v>4</v>
      </c>
      <c r="H463" t="str">
        <f ca="1">VLOOKUP(G463,$AD$5:$AE$9,2)</f>
        <v>technical</v>
      </c>
      <c r="I463">
        <f t="shared" ca="1" si="139"/>
        <v>3</v>
      </c>
      <c r="J463">
        <f t="shared" ca="1" si="133"/>
        <v>2</v>
      </c>
      <c r="K463">
        <f t="shared" ca="1" si="140"/>
        <v>51344</v>
      </c>
      <c r="L463">
        <f t="shared" ca="1" si="141"/>
        <v>2</v>
      </c>
      <c r="M463" t="str">
        <f ca="1">VLOOKUP(L463,$AF$5:$AG$17,2)</f>
        <v>BC</v>
      </c>
      <c r="N463">
        <f t="shared" ca="1" si="144"/>
        <v>102688</v>
      </c>
      <c r="O463">
        <f t="shared" ca="1" si="142"/>
        <v>79464.222515352696</v>
      </c>
      <c r="P463">
        <f t="shared" ca="1" si="145"/>
        <v>71831.917586124575</v>
      </c>
      <c r="Q463">
        <f t="shared" ca="1" si="143"/>
        <v>62682</v>
      </c>
      <c r="R463">
        <f t="shared" ca="1" si="146"/>
        <v>2168.6305746827734</v>
      </c>
      <c r="S463">
        <f t="shared" ca="1" si="147"/>
        <v>63202.832964431909</v>
      </c>
      <c r="T463">
        <f t="shared" ca="1" si="148"/>
        <v>245355.05547978461</v>
      </c>
      <c r="U463">
        <f t="shared" ca="1" si="149"/>
        <v>144314.8530900355</v>
      </c>
      <c r="V463">
        <f t="shared" ca="1" si="150"/>
        <v>101040.20238974912</v>
      </c>
      <c r="X463" s="7">
        <f ca="1">IF(Table2[[#This Row],[Gender]]="men",1,0)</f>
        <v>0</v>
      </c>
      <c r="Y463" s="1">
        <f ca="1">IF(Table2[[#This Row],[Gender]]="women",1,0)</f>
        <v>1</v>
      </c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>
        <f ca="1">IF(Table2[[#This Row],[Field of work]]="teaching",1,0)</f>
        <v>0</v>
      </c>
      <c r="AK463" s="1">
        <f ca="1">IF(Table2[[#This Row],[Field of work]]="health",1,0)</f>
        <v>0</v>
      </c>
      <c r="AL463" s="1">
        <f ca="1">IF(Table2[[#This Row],[Field of work]]="construction",1,0)</f>
        <v>0</v>
      </c>
      <c r="AM463" s="1">
        <f ca="1">IF(Table2[[#This Row],[Field of work]]="general work",1,0)</f>
        <v>0</v>
      </c>
      <c r="AN463" s="1">
        <f ca="1">IF(Table2[[#This Row],[Field of work]]="agriculture",1,0)</f>
        <v>1</v>
      </c>
      <c r="AO463" s="1">
        <f ca="1">IF(Table2[[#This Row],[Field of work]]="IT",1,0)</f>
        <v>0</v>
      </c>
      <c r="AP463" s="1"/>
      <c r="AQ463" s="1"/>
      <c r="AR463" s="1"/>
      <c r="AS463" s="1"/>
      <c r="AT463" s="1"/>
      <c r="AU463" s="1"/>
      <c r="AV463" s="1"/>
      <c r="AW463" s="1">
        <f ca="1">Table2[[#This Row],[Cars value]]/Table2[[#This Row],[Cars]]</f>
        <v>35915.958793062287</v>
      </c>
      <c r="AX463" s="1"/>
      <c r="AY463" s="1">
        <f ca="1">IF(Table2[[#This Row],[Value of debts of a person]]&gt;$AZ$4,1,0)</f>
        <v>1</v>
      </c>
      <c r="AZ463" s="1"/>
      <c r="BA463" s="1"/>
      <c r="BB463" s="9">
        <f ca="1">O463/Table2[[#This Row],[Value of house]]</f>
        <v>0.77384136915075463</v>
      </c>
      <c r="BC463" s="1">
        <f ca="1">IF(BB463&lt;$BD$4,1,0)</f>
        <v>0</v>
      </c>
      <c r="BD463" s="1"/>
      <c r="BE463" s="10"/>
      <c r="BF463">
        <f ca="1">IF(Table2[[#This Row],[Area]]="yukon",Table2[[#This Row],[Income]],0)</f>
        <v>0</v>
      </c>
    </row>
    <row r="464" spans="2:58" x14ac:dyDescent="0.3">
      <c r="B464">
        <f t="shared" ca="1" si="134"/>
        <v>1</v>
      </c>
      <c r="C464" t="str">
        <f t="shared" ca="1" si="135"/>
        <v>men</v>
      </c>
      <c r="D464">
        <f t="shared" ca="1" si="136"/>
        <v>26</v>
      </c>
      <c r="E464">
        <f t="shared" ca="1" si="137"/>
        <v>5</v>
      </c>
      <c r="F464" t="str">
        <f ca="1">VLOOKUP(E464,$AB$5:$AC$10,2)</f>
        <v>general work</v>
      </c>
      <c r="G464">
        <f t="shared" ca="1" si="138"/>
        <v>6</v>
      </c>
      <c r="H464" t="str">
        <f ca="1">VLOOKUP(G464,$AD$5:$AE$9,2)</f>
        <v>other</v>
      </c>
      <c r="I464">
        <f t="shared" ca="1" si="139"/>
        <v>2</v>
      </c>
      <c r="J464">
        <f t="shared" ca="1" si="133"/>
        <v>2</v>
      </c>
      <c r="K464">
        <f t="shared" ca="1" si="140"/>
        <v>88174</v>
      </c>
      <c r="L464">
        <f t="shared" ca="1" si="141"/>
        <v>6</v>
      </c>
      <c r="M464" t="str">
        <f ca="1">VLOOKUP(L464,$AF$5:$AG$17,2)</f>
        <v>Saskanchewan</v>
      </c>
      <c r="N464">
        <f t="shared" ca="1" si="144"/>
        <v>440870</v>
      </c>
      <c r="O464">
        <f t="shared" ca="1" si="142"/>
        <v>68987.984854330454</v>
      </c>
      <c r="P464">
        <f t="shared" ca="1" si="145"/>
        <v>162196.82320717999</v>
      </c>
      <c r="Q464">
        <f t="shared" ca="1" si="143"/>
        <v>51560</v>
      </c>
      <c r="R464">
        <f t="shared" ca="1" si="146"/>
        <v>22701.62004719504</v>
      </c>
      <c r="S464">
        <f t="shared" ca="1" si="147"/>
        <v>33023.649023353573</v>
      </c>
      <c r="T464">
        <f t="shared" ca="1" si="148"/>
        <v>542881.63387768401</v>
      </c>
      <c r="U464">
        <f t="shared" ca="1" si="149"/>
        <v>143249.60490152548</v>
      </c>
      <c r="V464">
        <f t="shared" ca="1" si="150"/>
        <v>399632.02897615853</v>
      </c>
      <c r="X464" s="7">
        <f ca="1">IF(Table2[[#This Row],[Gender]]="men",1,0)</f>
        <v>1</v>
      </c>
      <c r="Y464" s="1">
        <f ca="1">IF(Table2[[#This Row],[Gender]]="women",1,0)</f>
        <v>0</v>
      </c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>
        <f ca="1">IF(Table2[[#This Row],[Field of work]]="teaching",1,0)</f>
        <v>0</v>
      </c>
      <c r="AK464" s="1">
        <f ca="1">IF(Table2[[#This Row],[Field of work]]="health",1,0)</f>
        <v>0</v>
      </c>
      <c r="AL464" s="1">
        <f ca="1">IF(Table2[[#This Row],[Field of work]]="construction",1,0)</f>
        <v>0</v>
      </c>
      <c r="AM464" s="1">
        <f ca="1">IF(Table2[[#This Row],[Field of work]]="general work",1,0)</f>
        <v>1</v>
      </c>
      <c r="AN464" s="1">
        <f ca="1">IF(Table2[[#This Row],[Field of work]]="agriculture",1,0)</f>
        <v>0</v>
      </c>
      <c r="AO464" s="1">
        <f ca="1">IF(Table2[[#This Row],[Field of work]]="IT",1,0)</f>
        <v>0</v>
      </c>
      <c r="AP464" s="1"/>
      <c r="AQ464" s="1"/>
      <c r="AR464" s="1"/>
      <c r="AS464" s="1"/>
      <c r="AT464" s="1"/>
      <c r="AU464" s="1"/>
      <c r="AV464" s="1"/>
      <c r="AW464" s="1">
        <f ca="1">Table2[[#This Row],[Cars value]]/Table2[[#This Row],[Cars]]</f>
        <v>81098.411603589993</v>
      </c>
      <c r="AX464" s="1"/>
      <c r="AY464" s="1">
        <f ca="1">IF(Table2[[#This Row],[Value of debts of a person]]&gt;$AZ$4,1,0)</f>
        <v>1</v>
      </c>
      <c r="AZ464" s="1"/>
      <c r="BA464" s="1"/>
      <c r="BB464" s="9">
        <f ca="1">O464/Table2[[#This Row],[Value of house]]</f>
        <v>0.15648146812967645</v>
      </c>
      <c r="BC464" s="1">
        <f ca="1">IF(BB464&lt;$BD$4,1,0)</f>
        <v>1</v>
      </c>
      <c r="BD464" s="1"/>
      <c r="BE464" s="10"/>
      <c r="BF464">
        <f ca="1">IF(Table2[[#This Row],[Area]]="yukon",Table2[[#This Row],[Income]],0)</f>
        <v>0</v>
      </c>
    </row>
    <row r="465" spans="2:58" x14ac:dyDescent="0.3">
      <c r="B465">
        <f t="shared" ca="1" si="134"/>
        <v>2</v>
      </c>
      <c r="C465" t="str">
        <f t="shared" ca="1" si="135"/>
        <v>women</v>
      </c>
      <c r="D465">
        <f t="shared" ca="1" si="136"/>
        <v>25</v>
      </c>
      <c r="E465">
        <f t="shared" ca="1" si="137"/>
        <v>6</v>
      </c>
      <c r="F465" t="str">
        <f ca="1">VLOOKUP(E465,$AB$5:$AC$10,2)</f>
        <v>agriculture</v>
      </c>
      <c r="G465">
        <f t="shared" ca="1" si="138"/>
        <v>3</v>
      </c>
      <c r="H465" t="str">
        <f ca="1">VLOOKUP(G465,$AD$5:$AE$9,2)</f>
        <v>university</v>
      </c>
      <c r="I465">
        <f t="shared" ca="1" si="139"/>
        <v>0</v>
      </c>
      <c r="J465">
        <f t="shared" ca="1" si="133"/>
        <v>1</v>
      </c>
      <c r="K465">
        <f t="shared" ca="1" si="140"/>
        <v>80331</v>
      </c>
      <c r="L465">
        <f t="shared" ca="1" si="141"/>
        <v>1</v>
      </c>
      <c r="M465" t="str">
        <f ca="1">VLOOKUP(L465,$AF$5:$AG$17,2)</f>
        <v>yukon</v>
      </c>
      <c r="N465">
        <f t="shared" ca="1" si="144"/>
        <v>240993</v>
      </c>
      <c r="O465">
        <f t="shared" ca="1" si="142"/>
        <v>228846.23917979779</v>
      </c>
      <c r="P465">
        <f t="shared" ca="1" si="145"/>
        <v>33041.463959868612</v>
      </c>
      <c r="Q465">
        <f t="shared" ca="1" si="143"/>
        <v>27505</v>
      </c>
      <c r="R465">
        <f t="shared" ca="1" si="146"/>
        <v>3169.6768647173385</v>
      </c>
      <c r="S465">
        <f t="shared" ca="1" si="147"/>
        <v>51424.870584101285</v>
      </c>
      <c r="T465">
        <f t="shared" ca="1" si="148"/>
        <v>521264.10976389912</v>
      </c>
      <c r="U465">
        <f t="shared" ca="1" si="149"/>
        <v>259520.91604451512</v>
      </c>
      <c r="V465">
        <f t="shared" ca="1" si="150"/>
        <v>261743.193719384</v>
      </c>
      <c r="X465" s="7">
        <f ca="1">IF(Table2[[#This Row],[Gender]]="men",1,0)</f>
        <v>0</v>
      </c>
      <c r="Y465" s="1">
        <f ca="1">IF(Table2[[#This Row],[Gender]]="women",1,0)</f>
        <v>1</v>
      </c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>
        <f ca="1">IF(Table2[[#This Row],[Field of work]]="teaching",1,0)</f>
        <v>0</v>
      </c>
      <c r="AK465" s="1">
        <f ca="1">IF(Table2[[#This Row],[Field of work]]="health",1,0)</f>
        <v>0</v>
      </c>
      <c r="AL465" s="1">
        <f ca="1">IF(Table2[[#This Row],[Field of work]]="construction",1,0)</f>
        <v>0</v>
      </c>
      <c r="AM465" s="1">
        <f ca="1">IF(Table2[[#This Row],[Field of work]]="general work",1,0)</f>
        <v>0</v>
      </c>
      <c r="AN465" s="1">
        <f ca="1">IF(Table2[[#This Row],[Field of work]]="agriculture",1,0)</f>
        <v>1</v>
      </c>
      <c r="AO465" s="1">
        <f ca="1">IF(Table2[[#This Row],[Field of work]]="IT",1,0)</f>
        <v>0</v>
      </c>
      <c r="AP465" s="1"/>
      <c r="AQ465" s="1"/>
      <c r="AR465" s="1"/>
      <c r="AS465" s="1"/>
      <c r="AT465" s="1"/>
      <c r="AU465" s="1"/>
      <c r="AV465" s="1"/>
      <c r="AW465" s="1">
        <f ca="1">Table2[[#This Row],[Cars value]]/Table2[[#This Row],[Cars]]</f>
        <v>33041.463959868612</v>
      </c>
      <c r="AX465" s="1"/>
      <c r="AY465" s="1">
        <f ca="1">IF(Table2[[#This Row],[Value of debts of a person]]&gt;$AZ$4,1,0)</f>
        <v>1</v>
      </c>
      <c r="AZ465" s="1"/>
      <c r="BA465" s="1"/>
      <c r="BB465" s="9">
        <f ca="1">O465/Table2[[#This Row],[Value of house]]</f>
        <v>0.94959703883431379</v>
      </c>
      <c r="BC465" s="1">
        <f ca="1">IF(BB465&lt;$BD$4,1,0)</f>
        <v>0</v>
      </c>
      <c r="BD465" s="1"/>
      <c r="BE465" s="10"/>
      <c r="BF465">
        <f ca="1">IF(Table2[[#This Row],[Area]]="yukon",Table2[[#This Row],[Income]],0)</f>
        <v>80331</v>
      </c>
    </row>
    <row r="466" spans="2:58" x14ac:dyDescent="0.3">
      <c r="B466">
        <f t="shared" ca="1" si="134"/>
        <v>1</v>
      </c>
      <c r="C466" t="str">
        <f t="shared" ca="1" si="135"/>
        <v>men</v>
      </c>
      <c r="D466">
        <f t="shared" ca="1" si="136"/>
        <v>27</v>
      </c>
      <c r="E466">
        <f t="shared" ca="1" si="137"/>
        <v>2</v>
      </c>
      <c r="F466" t="str">
        <f ca="1">VLOOKUP(E466,$AB$5:$AC$10,2)</f>
        <v>construction</v>
      </c>
      <c r="G466">
        <f t="shared" ca="1" si="138"/>
        <v>4</v>
      </c>
      <c r="H466" t="str">
        <f ca="1">VLOOKUP(G466,$AD$5:$AE$9,2)</f>
        <v>technical</v>
      </c>
      <c r="I466">
        <f t="shared" ca="1" si="139"/>
        <v>0</v>
      </c>
      <c r="J466">
        <f t="shared" ca="1" si="133"/>
        <v>2</v>
      </c>
      <c r="K466">
        <f t="shared" ca="1" si="140"/>
        <v>81819</v>
      </c>
      <c r="L466">
        <f t="shared" ca="1" si="141"/>
        <v>2</v>
      </c>
      <c r="M466" t="str">
        <f ca="1">VLOOKUP(L466,$AF$5:$AG$17,2)</f>
        <v>BC</v>
      </c>
      <c r="N466">
        <f t="shared" ca="1" si="144"/>
        <v>327276</v>
      </c>
      <c r="O466">
        <f t="shared" ca="1" si="142"/>
        <v>193561.48490866509</v>
      </c>
      <c r="P466">
        <f t="shared" ca="1" si="145"/>
        <v>80215.650067848619</v>
      </c>
      <c r="Q466">
        <f t="shared" ca="1" si="143"/>
        <v>74311</v>
      </c>
      <c r="R466">
        <f t="shared" ca="1" si="146"/>
        <v>53758.18243920341</v>
      </c>
      <c r="S466">
        <f t="shared" ca="1" si="147"/>
        <v>7868.0647201283227</v>
      </c>
      <c r="T466">
        <f t="shared" ca="1" si="148"/>
        <v>528705.54962879338</v>
      </c>
      <c r="U466">
        <f t="shared" ca="1" si="149"/>
        <v>321630.6673478685</v>
      </c>
      <c r="V466">
        <f t="shared" ca="1" si="150"/>
        <v>207074.88228092488</v>
      </c>
      <c r="X466" s="7">
        <f ca="1">IF(Table2[[#This Row],[Gender]]="men",1,0)</f>
        <v>1</v>
      </c>
      <c r="Y466" s="1">
        <f ca="1">IF(Table2[[#This Row],[Gender]]="women",1,0)</f>
        <v>0</v>
      </c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>
        <f ca="1">IF(Table2[[#This Row],[Field of work]]="teaching",1,0)</f>
        <v>0</v>
      </c>
      <c r="AK466" s="1">
        <f ca="1">IF(Table2[[#This Row],[Field of work]]="health",1,0)</f>
        <v>0</v>
      </c>
      <c r="AL466" s="1">
        <f ca="1">IF(Table2[[#This Row],[Field of work]]="construction",1,0)</f>
        <v>1</v>
      </c>
      <c r="AM466" s="1">
        <f ca="1">IF(Table2[[#This Row],[Field of work]]="general work",1,0)</f>
        <v>0</v>
      </c>
      <c r="AN466" s="1">
        <f ca="1">IF(Table2[[#This Row],[Field of work]]="agriculture",1,0)</f>
        <v>0</v>
      </c>
      <c r="AO466" s="1">
        <f ca="1">IF(Table2[[#This Row],[Field of work]]="IT",1,0)</f>
        <v>0</v>
      </c>
      <c r="AP466" s="1"/>
      <c r="AQ466" s="1"/>
      <c r="AR466" s="1"/>
      <c r="AS466" s="1"/>
      <c r="AT466" s="1"/>
      <c r="AU466" s="1"/>
      <c r="AV466" s="1"/>
      <c r="AW466" s="1">
        <f ca="1">Table2[[#This Row],[Cars value]]/Table2[[#This Row],[Cars]]</f>
        <v>40107.82503392431</v>
      </c>
      <c r="AX466" s="1"/>
      <c r="AY466" s="1">
        <f ca="1">IF(Table2[[#This Row],[Value of debts of a person]]&gt;$AZ$4,1,0)</f>
        <v>1</v>
      </c>
      <c r="AZ466" s="1"/>
      <c r="BA466" s="1"/>
      <c r="BB466" s="9">
        <f ca="1">O466/Table2[[#This Row],[Value of house]]</f>
        <v>0.59143195623469214</v>
      </c>
      <c r="BC466" s="1">
        <f ca="1">IF(BB466&lt;$BD$4,1,0)</f>
        <v>0</v>
      </c>
      <c r="BD466" s="1"/>
      <c r="BE466" s="10"/>
      <c r="BF466">
        <f ca="1">IF(Table2[[#This Row],[Area]]="yukon",Table2[[#This Row],[Income]],0)</f>
        <v>0</v>
      </c>
    </row>
    <row r="467" spans="2:58" x14ac:dyDescent="0.3">
      <c r="B467">
        <f t="shared" ca="1" si="134"/>
        <v>1</v>
      </c>
      <c r="C467" t="str">
        <f t="shared" ca="1" si="135"/>
        <v>men</v>
      </c>
      <c r="D467">
        <f t="shared" ca="1" si="136"/>
        <v>33</v>
      </c>
      <c r="E467">
        <f t="shared" ca="1" si="137"/>
        <v>1</v>
      </c>
      <c r="F467" t="str">
        <f ca="1">VLOOKUP(E467,$AB$5:$AC$10,2)</f>
        <v>health</v>
      </c>
      <c r="G467">
        <f t="shared" ca="1" si="138"/>
        <v>3</v>
      </c>
      <c r="H467" t="str">
        <f ca="1">VLOOKUP(G467,$AD$5:$AE$9,2)</f>
        <v>university</v>
      </c>
      <c r="I467">
        <f t="shared" ca="1" si="139"/>
        <v>1</v>
      </c>
      <c r="J467">
        <f t="shared" ca="1" si="133"/>
        <v>1</v>
      </c>
      <c r="K467">
        <f t="shared" ca="1" si="140"/>
        <v>88564</v>
      </c>
      <c r="L467">
        <f t="shared" ca="1" si="141"/>
        <v>12</v>
      </c>
      <c r="M467" t="str">
        <f ca="1">VLOOKUP(L467,$AF$5:$AG$17,2)</f>
        <v>Nova scotia</v>
      </c>
      <c r="N467">
        <f t="shared" ca="1" si="144"/>
        <v>442820</v>
      </c>
      <c r="O467">
        <f t="shared" ca="1" si="142"/>
        <v>432983.4567478773</v>
      </c>
      <c r="P467">
        <f t="shared" ca="1" si="145"/>
        <v>38256.784599656654</v>
      </c>
      <c r="Q467">
        <f t="shared" ca="1" si="143"/>
        <v>14736</v>
      </c>
      <c r="R467">
        <f t="shared" ca="1" si="146"/>
        <v>86319.238928626262</v>
      </c>
      <c r="S467">
        <f t="shared" ca="1" si="147"/>
        <v>115858.70299558899</v>
      </c>
      <c r="T467">
        <f t="shared" ca="1" si="148"/>
        <v>991662.1597434663</v>
      </c>
      <c r="U467">
        <f t="shared" ca="1" si="149"/>
        <v>534038.69567650359</v>
      </c>
      <c r="V467">
        <f t="shared" ca="1" si="150"/>
        <v>457623.46406696271</v>
      </c>
      <c r="X467" s="7">
        <f ca="1">IF(Table2[[#This Row],[Gender]]="men",1,0)</f>
        <v>1</v>
      </c>
      <c r="Y467" s="1">
        <f ca="1">IF(Table2[[#This Row],[Gender]]="women",1,0)</f>
        <v>0</v>
      </c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>
        <f ca="1">IF(Table2[[#This Row],[Field of work]]="teaching",1,0)</f>
        <v>0</v>
      </c>
      <c r="AK467" s="1">
        <f ca="1">IF(Table2[[#This Row],[Field of work]]="health",1,0)</f>
        <v>1</v>
      </c>
      <c r="AL467" s="1">
        <f ca="1">IF(Table2[[#This Row],[Field of work]]="construction",1,0)</f>
        <v>0</v>
      </c>
      <c r="AM467" s="1">
        <f ca="1">IF(Table2[[#This Row],[Field of work]]="general work",1,0)</f>
        <v>0</v>
      </c>
      <c r="AN467" s="1">
        <f ca="1">IF(Table2[[#This Row],[Field of work]]="agriculture",1,0)</f>
        <v>0</v>
      </c>
      <c r="AO467" s="1">
        <f ca="1">IF(Table2[[#This Row],[Field of work]]="IT",1,0)</f>
        <v>0</v>
      </c>
      <c r="AP467" s="1"/>
      <c r="AQ467" s="1"/>
      <c r="AR467" s="1"/>
      <c r="AS467" s="1"/>
      <c r="AT467" s="1"/>
      <c r="AU467" s="1"/>
      <c r="AV467" s="1"/>
      <c r="AW467" s="1">
        <f ca="1">Table2[[#This Row],[Cars value]]/Table2[[#This Row],[Cars]]</f>
        <v>38256.784599656654</v>
      </c>
      <c r="AX467" s="1"/>
      <c r="AY467" s="1">
        <f ca="1">IF(Table2[[#This Row],[Value of debts of a person]]&gt;$AZ$4,1,0)</f>
        <v>1</v>
      </c>
      <c r="AZ467" s="1"/>
      <c r="BA467" s="1"/>
      <c r="BB467" s="9">
        <f ca="1">O467/Table2[[#This Row],[Value of house]]</f>
        <v>0.97778658766062354</v>
      </c>
      <c r="BC467" s="1">
        <f ca="1">IF(BB467&lt;$BD$4,1,0)</f>
        <v>0</v>
      </c>
      <c r="BD467" s="1"/>
      <c r="BE467" s="10"/>
      <c r="BF467">
        <f ca="1">IF(Table2[[#This Row],[Area]]="yukon",Table2[[#This Row],[Income]],0)</f>
        <v>0</v>
      </c>
    </row>
    <row r="468" spans="2:58" x14ac:dyDescent="0.3">
      <c r="B468">
        <f t="shared" ca="1" si="134"/>
        <v>1</v>
      </c>
      <c r="C468" t="str">
        <f t="shared" ca="1" si="135"/>
        <v>men</v>
      </c>
      <c r="D468">
        <f t="shared" ca="1" si="136"/>
        <v>29</v>
      </c>
      <c r="E468">
        <f t="shared" ca="1" si="137"/>
        <v>6</v>
      </c>
      <c r="F468" t="str">
        <f ca="1">VLOOKUP(E468,$AB$5:$AC$10,2)</f>
        <v>agriculture</v>
      </c>
      <c r="G468">
        <f t="shared" ca="1" si="138"/>
        <v>5</v>
      </c>
      <c r="H468" t="str">
        <f ca="1">VLOOKUP(G468,$AD$5:$AE$9,2)</f>
        <v>other</v>
      </c>
      <c r="I468">
        <f t="shared" ca="1" si="139"/>
        <v>2</v>
      </c>
      <c r="J468">
        <f t="shared" ca="1" si="133"/>
        <v>1</v>
      </c>
      <c r="K468">
        <f t="shared" ca="1" si="140"/>
        <v>72161</v>
      </c>
      <c r="L468">
        <f t="shared" ca="1" si="141"/>
        <v>9</v>
      </c>
      <c r="M468" t="str">
        <f ca="1">VLOOKUP(L468,$AF$5:$AG$17,2)</f>
        <v>Quabac</v>
      </c>
      <c r="N468">
        <f t="shared" ca="1" si="144"/>
        <v>216483</v>
      </c>
      <c r="O468">
        <f t="shared" ca="1" si="142"/>
        <v>205666.20360166213</v>
      </c>
      <c r="P468">
        <f t="shared" ca="1" si="145"/>
        <v>58414.899264531974</v>
      </c>
      <c r="Q468">
        <f t="shared" ca="1" si="143"/>
        <v>22686</v>
      </c>
      <c r="R468">
        <f t="shared" ca="1" si="146"/>
        <v>18905.646562657221</v>
      </c>
      <c r="S468">
        <f t="shared" ca="1" si="147"/>
        <v>66017.235910389427</v>
      </c>
      <c r="T468">
        <f t="shared" ca="1" si="148"/>
        <v>488166.43951205153</v>
      </c>
      <c r="U468">
        <f t="shared" ca="1" si="149"/>
        <v>247257.85016431936</v>
      </c>
      <c r="V468">
        <f t="shared" ca="1" si="150"/>
        <v>240908.58934773217</v>
      </c>
      <c r="X468" s="7">
        <f ca="1">IF(Table2[[#This Row],[Gender]]="men",1,0)</f>
        <v>1</v>
      </c>
      <c r="Y468" s="1">
        <f ca="1">IF(Table2[[#This Row],[Gender]]="women",1,0)</f>
        <v>0</v>
      </c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>
        <f ca="1">IF(Table2[[#This Row],[Field of work]]="teaching",1,0)</f>
        <v>0</v>
      </c>
      <c r="AK468" s="1">
        <f ca="1">IF(Table2[[#This Row],[Field of work]]="health",1,0)</f>
        <v>0</v>
      </c>
      <c r="AL468" s="1">
        <f ca="1">IF(Table2[[#This Row],[Field of work]]="construction",1,0)</f>
        <v>0</v>
      </c>
      <c r="AM468" s="1">
        <f ca="1">IF(Table2[[#This Row],[Field of work]]="general work",1,0)</f>
        <v>0</v>
      </c>
      <c r="AN468" s="1">
        <f ca="1">IF(Table2[[#This Row],[Field of work]]="agriculture",1,0)</f>
        <v>1</v>
      </c>
      <c r="AO468" s="1">
        <f ca="1">IF(Table2[[#This Row],[Field of work]]="IT",1,0)</f>
        <v>0</v>
      </c>
      <c r="AP468" s="1"/>
      <c r="AQ468" s="1"/>
      <c r="AR468" s="1"/>
      <c r="AS468" s="1"/>
      <c r="AT468" s="1"/>
      <c r="AU468" s="1"/>
      <c r="AV468" s="1"/>
      <c r="AW468" s="1">
        <f ca="1">Table2[[#This Row],[Cars value]]/Table2[[#This Row],[Cars]]</f>
        <v>58414.899264531974</v>
      </c>
      <c r="AX468" s="1"/>
      <c r="AY468" s="1">
        <f ca="1">IF(Table2[[#This Row],[Value of debts of a person]]&gt;$AZ$4,1,0)</f>
        <v>1</v>
      </c>
      <c r="AZ468" s="1"/>
      <c r="BA468" s="1"/>
      <c r="BB468" s="9">
        <f ca="1">O468/Table2[[#This Row],[Value of house]]</f>
        <v>0.95003396849481081</v>
      </c>
      <c r="BC468" s="1">
        <f ca="1">IF(BB468&lt;$BD$4,1,0)</f>
        <v>0</v>
      </c>
      <c r="BD468" s="1"/>
      <c r="BE468" s="10"/>
      <c r="BF468">
        <f ca="1">IF(Table2[[#This Row],[Area]]="yukon",Table2[[#This Row],[Income]],0)</f>
        <v>0</v>
      </c>
    </row>
    <row r="469" spans="2:58" x14ac:dyDescent="0.3">
      <c r="B469">
        <f t="shared" ca="1" si="134"/>
        <v>1</v>
      </c>
      <c r="C469" t="str">
        <f t="shared" ca="1" si="135"/>
        <v>men</v>
      </c>
      <c r="D469">
        <f t="shared" ca="1" si="136"/>
        <v>44</v>
      </c>
      <c r="E469">
        <f t="shared" ca="1" si="137"/>
        <v>6</v>
      </c>
      <c r="F469" t="str">
        <f ca="1">VLOOKUP(E469,$AB$5:$AC$10,2)</f>
        <v>agriculture</v>
      </c>
      <c r="G469">
        <f t="shared" ca="1" si="138"/>
        <v>4</v>
      </c>
      <c r="H469" t="str">
        <f ca="1">VLOOKUP(G469,$AD$5:$AE$9,2)</f>
        <v>technical</v>
      </c>
      <c r="I469">
        <f t="shared" ca="1" si="139"/>
        <v>4</v>
      </c>
      <c r="J469">
        <f t="shared" ca="1" si="133"/>
        <v>2</v>
      </c>
      <c r="K469">
        <f t="shared" ca="1" si="140"/>
        <v>60268</v>
      </c>
      <c r="L469">
        <f t="shared" ca="1" si="141"/>
        <v>6</v>
      </c>
      <c r="M469" t="str">
        <f ca="1">VLOOKUP(L469,$AF$5:$AG$17,2)</f>
        <v>Saskanchewan</v>
      </c>
      <c r="N469">
        <f t="shared" ca="1" si="144"/>
        <v>120536</v>
      </c>
      <c r="O469">
        <f t="shared" ca="1" si="142"/>
        <v>24123.135620587131</v>
      </c>
      <c r="P469">
        <f t="shared" ca="1" si="145"/>
        <v>107998.01473152428</v>
      </c>
      <c r="Q469">
        <f t="shared" ca="1" si="143"/>
        <v>1767</v>
      </c>
      <c r="R469">
        <f t="shared" ca="1" si="146"/>
        <v>12116.761145680546</v>
      </c>
      <c r="S469">
        <f t="shared" ca="1" si="147"/>
        <v>57516.748568363735</v>
      </c>
      <c r="T469">
        <f t="shared" ca="1" si="148"/>
        <v>202175.88418895088</v>
      </c>
      <c r="U469">
        <f t="shared" ca="1" si="149"/>
        <v>38006.896766267673</v>
      </c>
      <c r="V469">
        <f t="shared" ca="1" si="150"/>
        <v>164168.98742268322</v>
      </c>
      <c r="X469" s="7">
        <f ca="1">IF(Table2[[#This Row],[Gender]]="men",1,0)</f>
        <v>1</v>
      </c>
      <c r="Y469" s="1">
        <f ca="1">IF(Table2[[#This Row],[Gender]]="women",1,0)</f>
        <v>0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>
        <f ca="1">IF(Table2[[#This Row],[Field of work]]="teaching",1,0)</f>
        <v>0</v>
      </c>
      <c r="AK469" s="1">
        <f ca="1">IF(Table2[[#This Row],[Field of work]]="health",1,0)</f>
        <v>0</v>
      </c>
      <c r="AL469" s="1">
        <f ca="1">IF(Table2[[#This Row],[Field of work]]="construction",1,0)</f>
        <v>0</v>
      </c>
      <c r="AM469" s="1">
        <f ca="1">IF(Table2[[#This Row],[Field of work]]="general work",1,0)</f>
        <v>0</v>
      </c>
      <c r="AN469" s="1">
        <f ca="1">IF(Table2[[#This Row],[Field of work]]="agriculture",1,0)</f>
        <v>1</v>
      </c>
      <c r="AO469" s="1">
        <f ca="1">IF(Table2[[#This Row],[Field of work]]="IT",1,0)</f>
        <v>0</v>
      </c>
      <c r="AP469" s="1"/>
      <c r="AQ469" s="1"/>
      <c r="AR469" s="1"/>
      <c r="AS469" s="1"/>
      <c r="AT469" s="1"/>
      <c r="AU469" s="1"/>
      <c r="AV469" s="1"/>
      <c r="AW469" s="1">
        <f ca="1">Table2[[#This Row],[Cars value]]/Table2[[#This Row],[Cars]]</f>
        <v>53999.00736576214</v>
      </c>
      <c r="AX469" s="1"/>
      <c r="AY469" s="1">
        <f ca="1">IF(Table2[[#This Row],[Value of debts of a person]]&gt;$AZ$4,1,0)</f>
        <v>0</v>
      </c>
      <c r="AZ469" s="1"/>
      <c r="BA469" s="1"/>
      <c r="BB469" s="9">
        <f ca="1">O469/Table2[[#This Row],[Value of house]]</f>
        <v>0.20013220631667825</v>
      </c>
      <c r="BC469" s="1">
        <f ca="1">IF(BB469&lt;$BD$4,1,0)</f>
        <v>1</v>
      </c>
      <c r="BD469" s="1"/>
      <c r="BE469" s="10"/>
      <c r="BF469">
        <f ca="1">IF(Table2[[#This Row],[Area]]="yukon",Table2[[#This Row],[Income]],0)</f>
        <v>0</v>
      </c>
    </row>
    <row r="470" spans="2:58" x14ac:dyDescent="0.3">
      <c r="B470">
        <f t="shared" ca="1" si="134"/>
        <v>2</v>
      </c>
      <c r="C470" t="str">
        <f t="shared" ca="1" si="135"/>
        <v>women</v>
      </c>
      <c r="D470">
        <f t="shared" ca="1" si="136"/>
        <v>38</v>
      </c>
      <c r="E470">
        <f t="shared" ca="1" si="137"/>
        <v>4</v>
      </c>
      <c r="F470" t="str">
        <f ca="1">VLOOKUP(E470,$AB$5:$AC$10,2)</f>
        <v>IT</v>
      </c>
      <c r="G470">
        <f t="shared" ca="1" si="138"/>
        <v>6</v>
      </c>
      <c r="H470" t="str">
        <f ca="1">VLOOKUP(G470,$AD$5:$AE$9,2)</f>
        <v>other</v>
      </c>
      <c r="I470">
        <f t="shared" ca="1" si="139"/>
        <v>0</v>
      </c>
      <c r="J470">
        <f t="shared" ca="1" si="133"/>
        <v>1</v>
      </c>
      <c r="K470">
        <f t="shared" ca="1" si="140"/>
        <v>75755</v>
      </c>
      <c r="L470">
        <f t="shared" ca="1" si="141"/>
        <v>3</v>
      </c>
      <c r="M470" t="str">
        <f ca="1">VLOOKUP(L470,$AF$5:$AG$17,2)</f>
        <v>Northwest Tef</v>
      </c>
      <c r="N470">
        <f t="shared" ca="1" si="144"/>
        <v>227265</v>
      </c>
      <c r="O470">
        <f t="shared" ca="1" si="142"/>
        <v>70355.552665513838</v>
      </c>
      <c r="P470">
        <f t="shared" ca="1" si="145"/>
        <v>46907.143690246514</v>
      </c>
      <c r="Q470">
        <f t="shared" ca="1" si="143"/>
        <v>3198</v>
      </c>
      <c r="R470">
        <f t="shared" ca="1" si="146"/>
        <v>25231.432995136911</v>
      </c>
      <c r="S470">
        <f t="shared" ca="1" si="147"/>
        <v>91499.137879724934</v>
      </c>
      <c r="T470">
        <f t="shared" ca="1" si="148"/>
        <v>389119.69054523879</v>
      </c>
      <c r="U470">
        <f t="shared" ca="1" si="149"/>
        <v>98784.985660650753</v>
      </c>
      <c r="V470">
        <f t="shared" ca="1" si="150"/>
        <v>290334.70488458802</v>
      </c>
      <c r="X470" s="7">
        <f ca="1">IF(Table2[[#This Row],[Gender]]="men",1,0)</f>
        <v>0</v>
      </c>
      <c r="Y470" s="1">
        <f ca="1">IF(Table2[[#This Row],[Gender]]="women",1,0)</f>
        <v>1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>
        <f ca="1">IF(Table2[[#This Row],[Field of work]]="teaching",1,0)</f>
        <v>0</v>
      </c>
      <c r="AK470" s="1">
        <f ca="1">IF(Table2[[#This Row],[Field of work]]="health",1,0)</f>
        <v>0</v>
      </c>
      <c r="AL470" s="1">
        <f ca="1">IF(Table2[[#This Row],[Field of work]]="construction",1,0)</f>
        <v>0</v>
      </c>
      <c r="AM470" s="1">
        <f ca="1">IF(Table2[[#This Row],[Field of work]]="general work",1,0)</f>
        <v>0</v>
      </c>
      <c r="AN470" s="1">
        <f ca="1">IF(Table2[[#This Row],[Field of work]]="agriculture",1,0)</f>
        <v>0</v>
      </c>
      <c r="AO470" s="1">
        <f ca="1">IF(Table2[[#This Row],[Field of work]]="IT",1,0)</f>
        <v>1</v>
      </c>
      <c r="AP470" s="1"/>
      <c r="AQ470" s="1"/>
      <c r="AR470" s="1"/>
      <c r="AS470" s="1"/>
      <c r="AT470" s="1"/>
      <c r="AU470" s="1"/>
      <c r="AV470" s="1"/>
      <c r="AW470" s="1">
        <f ca="1">Table2[[#This Row],[Cars value]]/Table2[[#This Row],[Cars]]</f>
        <v>46907.143690246514</v>
      </c>
      <c r="AX470" s="1"/>
      <c r="AY470" s="1">
        <f ca="1">IF(Table2[[#This Row],[Value of debts of a person]]&gt;$AZ$4,1,0)</f>
        <v>0</v>
      </c>
      <c r="AZ470" s="1"/>
      <c r="BA470" s="1"/>
      <c r="BB470" s="9">
        <f ca="1">O470/Table2[[#This Row],[Value of house]]</f>
        <v>0.30957495727680828</v>
      </c>
      <c r="BC470" s="1">
        <f ca="1">IF(BB470&lt;$BD$4,1,0)</f>
        <v>0</v>
      </c>
      <c r="BD470" s="1"/>
      <c r="BE470" s="10"/>
      <c r="BF470">
        <f ca="1">IF(Table2[[#This Row],[Area]]="yukon",Table2[[#This Row],[Income]],0)</f>
        <v>0</v>
      </c>
    </row>
    <row r="471" spans="2:58" x14ac:dyDescent="0.3">
      <c r="B471">
        <f t="shared" ca="1" si="134"/>
        <v>2</v>
      </c>
      <c r="C471" t="str">
        <f t="shared" ca="1" si="135"/>
        <v>women</v>
      </c>
      <c r="D471">
        <f t="shared" ca="1" si="136"/>
        <v>37</v>
      </c>
      <c r="E471">
        <f t="shared" ca="1" si="137"/>
        <v>1</v>
      </c>
      <c r="F471" t="str">
        <f ca="1">VLOOKUP(E471,$AB$5:$AC$10,2)</f>
        <v>health</v>
      </c>
      <c r="G471">
        <f t="shared" ca="1" si="138"/>
        <v>2</v>
      </c>
      <c r="H471" t="str">
        <f ca="1">VLOOKUP(G471,$AD$5:$AE$9,2)</f>
        <v>college</v>
      </c>
      <c r="I471">
        <f t="shared" ca="1" si="139"/>
        <v>4</v>
      </c>
      <c r="J471">
        <f t="shared" ca="1" si="133"/>
        <v>1</v>
      </c>
      <c r="K471">
        <f t="shared" ca="1" si="140"/>
        <v>57157</v>
      </c>
      <c r="L471">
        <f t="shared" ca="1" si="141"/>
        <v>11</v>
      </c>
      <c r="M471" t="str">
        <f ca="1">VLOOKUP(L471,$AF$5:$AG$17,2)</f>
        <v>New truncwick</v>
      </c>
      <c r="N471">
        <f t="shared" ca="1" si="144"/>
        <v>342942</v>
      </c>
      <c r="O471">
        <f t="shared" ca="1" si="142"/>
        <v>338790.18336782348</v>
      </c>
      <c r="P471">
        <f t="shared" ca="1" si="145"/>
        <v>23908.961143489068</v>
      </c>
      <c r="Q471">
        <f t="shared" ca="1" si="143"/>
        <v>22297</v>
      </c>
      <c r="R471">
        <f t="shared" ca="1" si="146"/>
        <v>28832.907596984853</v>
      </c>
      <c r="S471">
        <f t="shared" ca="1" si="147"/>
        <v>1596.541470309643</v>
      </c>
      <c r="T471">
        <f t="shared" ca="1" si="148"/>
        <v>683328.72483813309</v>
      </c>
      <c r="U471">
        <f t="shared" ca="1" si="149"/>
        <v>389920.09096480836</v>
      </c>
      <c r="V471">
        <f t="shared" ca="1" si="150"/>
        <v>293408.63387332472</v>
      </c>
      <c r="X471" s="7">
        <f ca="1">IF(Table2[[#This Row],[Gender]]="men",1,0)</f>
        <v>0</v>
      </c>
      <c r="Y471" s="1">
        <f ca="1">IF(Table2[[#This Row],[Gender]]="women",1,0)</f>
        <v>1</v>
      </c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>
        <f ca="1">IF(Table2[[#This Row],[Field of work]]="teaching",1,0)</f>
        <v>0</v>
      </c>
      <c r="AK471" s="1">
        <f ca="1">IF(Table2[[#This Row],[Field of work]]="health",1,0)</f>
        <v>1</v>
      </c>
      <c r="AL471" s="1">
        <f ca="1">IF(Table2[[#This Row],[Field of work]]="construction",1,0)</f>
        <v>0</v>
      </c>
      <c r="AM471" s="1">
        <f ca="1">IF(Table2[[#This Row],[Field of work]]="general work",1,0)</f>
        <v>0</v>
      </c>
      <c r="AN471" s="1">
        <f ca="1">IF(Table2[[#This Row],[Field of work]]="agriculture",1,0)</f>
        <v>0</v>
      </c>
      <c r="AO471" s="1">
        <f ca="1">IF(Table2[[#This Row],[Field of work]]="IT",1,0)</f>
        <v>0</v>
      </c>
      <c r="AP471" s="1"/>
      <c r="AQ471" s="1"/>
      <c r="AR471" s="1"/>
      <c r="AS471" s="1"/>
      <c r="AT471" s="1"/>
      <c r="AU471" s="1"/>
      <c r="AV471" s="1"/>
      <c r="AW471" s="1">
        <f ca="1">Table2[[#This Row],[Cars value]]/Table2[[#This Row],[Cars]]</f>
        <v>23908.961143489068</v>
      </c>
      <c r="AX471" s="1"/>
      <c r="AY471" s="1">
        <f ca="1">IF(Table2[[#This Row],[Value of debts of a person]]&gt;$AZ$4,1,0)</f>
        <v>1</v>
      </c>
      <c r="AZ471" s="1"/>
      <c r="BA471" s="1"/>
      <c r="BB471" s="9">
        <f ca="1">O471/Table2[[#This Row],[Value of house]]</f>
        <v>0.98789353117385292</v>
      </c>
      <c r="BC471" s="1">
        <f ca="1">IF(BB471&lt;$BD$4,1,0)</f>
        <v>0</v>
      </c>
      <c r="BD471" s="1"/>
      <c r="BE471" s="10"/>
      <c r="BF471">
        <f ca="1">IF(Table2[[#This Row],[Area]]="yukon",Table2[[#This Row],[Income]],0)</f>
        <v>0</v>
      </c>
    </row>
    <row r="472" spans="2:58" x14ac:dyDescent="0.3">
      <c r="B472">
        <f t="shared" ca="1" si="134"/>
        <v>1</v>
      </c>
      <c r="C472" t="str">
        <f t="shared" ca="1" si="135"/>
        <v>men</v>
      </c>
      <c r="D472">
        <f t="shared" ca="1" si="136"/>
        <v>44</v>
      </c>
      <c r="E472">
        <f t="shared" ca="1" si="137"/>
        <v>2</v>
      </c>
      <c r="F472" t="str">
        <f ca="1">VLOOKUP(E472,$AB$5:$AC$10,2)</f>
        <v>construction</v>
      </c>
      <c r="G472">
        <f t="shared" ca="1" si="138"/>
        <v>6</v>
      </c>
      <c r="H472" t="str">
        <f ca="1">VLOOKUP(G472,$AD$5:$AE$9,2)</f>
        <v>other</v>
      </c>
      <c r="I472">
        <f t="shared" ca="1" si="139"/>
        <v>1</v>
      </c>
      <c r="J472">
        <f t="shared" ca="1" si="133"/>
        <v>1</v>
      </c>
      <c r="K472">
        <f t="shared" ca="1" si="140"/>
        <v>75396</v>
      </c>
      <c r="L472">
        <f t="shared" ca="1" si="141"/>
        <v>2</v>
      </c>
      <c r="M472" t="str">
        <f ca="1">VLOOKUP(L472,$AF$5:$AG$17,2)</f>
        <v>BC</v>
      </c>
      <c r="N472">
        <f t="shared" ca="1" si="144"/>
        <v>376980</v>
      </c>
      <c r="O472">
        <f t="shared" ca="1" si="142"/>
        <v>286802.07229035679</v>
      </c>
      <c r="P472">
        <f t="shared" ca="1" si="145"/>
        <v>13075.938769939403</v>
      </c>
      <c r="Q472">
        <f t="shared" ca="1" si="143"/>
        <v>6127</v>
      </c>
      <c r="R472">
        <f t="shared" ca="1" si="146"/>
        <v>54084.320548560245</v>
      </c>
      <c r="S472">
        <f t="shared" ca="1" si="147"/>
        <v>55932.079150854523</v>
      </c>
      <c r="T472">
        <f t="shared" ca="1" si="148"/>
        <v>719714.15144121123</v>
      </c>
      <c r="U472">
        <f t="shared" ca="1" si="149"/>
        <v>347013.39283891703</v>
      </c>
      <c r="V472">
        <f t="shared" ca="1" si="150"/>
        <v>372700.7586022942</v>
      </c>
      <c r="X472" s="7">
        <f ca="1">IF(Table2[[#This Row],[Gender]]="men",1,0)</f>
        <v>1</v>
      </c>
      <c r="Y472" s="1">
        <f ca="1">IF(Table2[[#This Row],[Gender]]="women",1,0)</f>
        <v>0</v>
      </c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>
        <f ca="1">IF(Table2[[#This Row],[Field of work]]="teaching",1,0)</f>
        <v>0</v>
      </c>
      <c r="AK472" s="1">
        <f ca="1">IF(Table2[[#This Row],[Field of work]]="health",1,0)</f>
        <v>0</v>
      </c>
      <c r="AL472" s="1">
        <f ca="1">IF(Table2[[#This Row],[Field of work]]="construction",1,0)</f>
        <v>1</v>
      </c>
      <c r="AM472" s="1">
        <f ca="1">IF(Table2[[#This Row],[Field of work]]="general work",1,0)</f>
        <v>0</v>
      </c>
      <c r="AN472" s="1">
        <f ca="1">IF(Table2[[#This Row],[Field of work]]="agriculture",1,0)</f>
        <v>0</v>
      </c>
      <c r="AO472" s="1">
        <f ca="1">IF(Table2[[#This Row],[Field of work]]="IT",1,0)</f>
        <v>0</v>
      </c>
      <c r="AP472" s="1"/>
      <c r="AQ472" s="1"/>
      <c r="AR472" s="1"/>
      <c r="AS472" s="1"/>
      <c r="AT472" s="1"/>
      <c r="AU472" s="1"/>
      <c r="AV472" s="1"/>
      <c r="AW472" s="1">
        <f ca="1">Table2[[#This Row],[Cars value]]/Table2[[#This Row],[Cars]]</f>
        <v>13075.938769939403</v>
      </c>
      <c r="AX472" s="1"/>
      <c r="AY472" s="1">
        <f ca="1">IF(Table2[[#This Row],[Value of debts of a person]]&gt;$AZ$4,1,0)</f>
        <v>1</v>
      </c>
      <c r="AZ472" s="1"/>
      <c r="BA472" s="1"/>
      <c r="BB472" s="9">
        <f ca="1">O472/Table2[[#This Row],[Value of house]]</f>
        <v>0.7607885624976306</v>
      </c>
      <c r="BC472" s="1">
        <f ca="1">IF(BB472&lt;$BD$4,1,0)</f>
        <v>0</v>
      </c>
      <c r="BD472" s="1"/>
      <c r="BE472" s="10"/>
      <c r="BF472">
        <f ca="1">IF(Table2[[#This Row],[Area]]="yukon",Table2[[#This Row],[Income]],0)</f>
        <v>0</v>
      </c>
    </row>
    <row r="473" spans="2:58" x14ac:dyDescent="0.3">
      <c r="B473">
        <f t="shared" ca="1" si="134"/>
        <v>1</v>
      </c>
      <c r="C473" t="str">
        <f t="shared" ca="1" si="135"/>
        <v>men</v>
      </c>
      <c r="D473">
        <f t="shared" ca="1" si="136"/>
        <v>45</v>
      </c>
      <c r="E473">
        <f t="shared" ca="1" si="137"/>
        <v>1</v>
      </c>
      <c r="F473" t="str">
        <f ca="1">VLOOKUP(E473,$AB$5:$AC$10,2)</f>
        <v>health</v>
      </c>
      <c r="G473">
        <f t="shared" ca="1" si="138"/>
        <v>3</v>
      </c>
      <c r="H473" t="str">
        <f ca="1">VLOOKUP(G473,$AD$5:$AE$9,2)</f>
        <v>university</v>
      </c>
      <c r="I473">
        <f t="shared" ca="1" si="139"/>
        <v>4</v>
      </c>
      <c r="J473">
        <f t="shared" ca="1" si="133"/>
        <v>1</v>
      </c>
      <c r="K473">
        <f t="shared" ca="1" si="140"/>
        <v>83951</v>
      </c>
      <c r="L473">
        <f t="shared" ca="1" si="141"/>
        <v>6</v>
      </c>
      <c r="M473" t="str">
        <f ca="1">VLOOKUP(L473,$AF$5:$AG$17,2)</f>
        <v>Saskanchewan</v>
      </c>
      <c r="N473">
        <f t="shared" ca="1" si="144"/>
        <v>167902</v>
      </c>
      <c r="O473">
        <f t="shared" ca="1" si="142"/>
        <v>21453.344061916541</v>
      </c>
      <c r="P473">
        <f t="shared" ca="1" si="145"/>
        <v>44906.448279474513</v>
      </c>
      <c r="Q473">
        <f t="shared" ca="1" si="143"/>
        <v>36849</v>
      </c>
      <c r="R473">
        <f t="shared" ca="1" si="146"/>
        <v>77907.745120751249</v>
      </c>
      <c r="S473">
        <f t="shared" ca="1" si="147"/>
        <v>79707.587537982821</v>
      </c>
      <c r="T473">
        <f t="shared" ca="1" si="148"/>
        <v>269062.93159989937</v>
      </c>
      <c r="U473">
        <f t="shared" ca="1" si="149"/>
        <v>136210.08918266778</v>
      </c>
      <c r="V473">
        <f t="shared" ca="1" si="150"/>
        <v>132852.84241723159</v>
      </c>
      <c r="X473" s="7">
        <f ca="1">IF(Table2[[#This Row],[Gender]]="men",1,0)</f>
        <v>1</v>
      </c>
      <c r="Y473" s="1">
        <f ca="1">IF(Table2[[#This Row],[Gender]]="women",1,0)</f>
        <v>0</v>
      </c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>
        <f ca="1">IF(Table2[[#This Row],[Field of work]]="teaching",1,0)</f>
        <v>0</v>
      </c>
      <c r="AK473" s="1">
        <f ca="1">IF(Table2[[#This Row],[Field of work]]="health",1,0)</f>
        <v>1</v>
      </c>
      <c r="AL473" s="1">
        <f ca="1">IF(Table2[[#This Row],[Field of work]]="construction",1,0)</f>
        <v>0</v>
      </c>
      <c r="AM473" s="1">
        <f ca="1">IF(Table2[[#This Row],[Field of work]]="general work",1,0)</f>
        <v>0</v>
      </c>
      <c r="AN473" s="1">
        <f ca="1">IF(Table2[[#This Row],[Field of work]]="agriculture",1,0)</f>
        <v>0</v>
      </c>
      <c r="AO473" s="1">
        <f ca="1">IF(Table2[[#This Row],[Field of work]]="IT",1,0)</f>
        <v>0</v>
      </c>
      <c r="AP473" s="1"/>
      <c r="AQ473" s="1"/>
      <c r="AR473" s="1"/>
      <c r="AS473" s="1"/>
      <c r="AT473" s="1"/>
      <c r="AU473" s="1"/>
      <c r="AV473" s="1"/>
      <c r="AW473" s="1">
        <f ca="1">Table2[[#This Row],[Cars value]]/Table2[[#This Row],[Cars]]</f>
        <v>44906.448279474513</v>
      </c>
      <c r="AX473" s="1"/>
      <c r="AY473" s="1">
        <f ca="1">IF(Table2[[#This Row],[Value of debts of a person]]&gt;$AZ$4,1,0)</f>
        <v>1</v>
      </c>
      <c r="AZ473" s="1"/>
      <c r="BA473" s="1"/>
      <c r="BB473" s="9">
        <f ca="1">O473/Table2[[#This Row],[Value of house]]</f>
        <v>0.12777301081533599</v>
      </c>
      <c r="BC473" s="1">
        <f ca="1">IF(BB473&lt;$BD$4,1,0)</f>
        <v>1</v>
      </c>
      <c r="BD473" s="1"/>
      <c r="BE473" s="10"/>
      <c r="BF473">
        <f ca="1">IF(Table2[[#This Row],[Area]]="yukon",Table2[[#This Row],[Income]],0)</f>
        <v>0</v>
      </c>
    </row>
    <row r="474" spans="2:58" x14ac:dyDescent="0.3">
      <c r="B474">
        <f t="shared" ca="1" si="134"/>
        <v>1</v>
      </c>
      <c r="C474" t="str">
        <f t="shared" ca="1" si="135"/>
        <v>men</v>
      </c>
      <c r="D474">
        <f t="shared" ca="1" si="136"/>
        <v>41</v>
      </c>
      <c r="E474">
        <f t="shared" ca="1" si="137"/>
        <v>6</v>
      </c>
      <c r="F474" t="str">
        <f ca="1">VLOOKUP(E474,$AB$5:$AC$10,2)</f>
        <v>agriculture</v>
      </c>
      <c r="G474">
        <f t="shared" ca="1" si="138"/>
        <v>4</v>
      </c>
      <c r="H474" t="str">
        <f ca="1">VLOOKUP(G474,$AD$5:$AE$9,2)</f>
        <v>technical</v>
      </c>
      <c r="I474">
        <f t="shared" ca="1" si="139"/>
        <v>0</v>
      </c>
      <c r="J474">
        <f t="shared" ca="1" si="133"/>
        <v>2</v>
      </c>
      <c r="K474">
        <f t="shared" ca="1" si="140"/>
        <v>68162</v>
      </c>
      <c r="L474">
        <f t="shared" ca="1" si="141"/>
        <v>10</v>
      </c>
      <c r="M474" t="str">
        <f ca="1">VLOOKUP(L474,$AF$5:$AG$17,2)</f>
        <v>Newfounland</v>
      </c>
      <c r="N474">
        <f t="shared" ca="1" si="144"/>
        <v>272648</v>
      </c>
      <c r="O474">
        <f t="shared" ca="1" si="142"/>
        <v>200992.94157132268</v>
      </c>
      <c r="P474">
        <f t="shared" ca="1" si="145"/>
        <v>38344.063944601716</v>
      </c>
      <c r="Q474">
        <f t="shared" ca="1" si="143"/>
        <v>10599</v>
      </c>
      <c r="R474">
        <f t="shared" ca="1" si="146"/>
        <v>53127.102538645879</v>
      </c>
      <c r="S474">
        <f t="shared" ca="1" si="147"/>
        <v>22724.512404082125</v>
      </c>
      <c r="T474">
        <f t="shared" ca="1" si="148"/>
        <v>496365.45397540479</v>
      </c>
      <c r="U474">
        <f t="shared" ca="1" si="149"/>
        <v>264719.04410996858</v>
      </c>
      <c r="V474">
        <f t="shared" ca="1" si="150"/>
        <v>231646.4098654362</v>
      </c>
      <c r="X474" s="7">
        <f ca="1">IF(Table2[[#This Row],[Gender]]="men",1,0)</f>
        <v>1</v>
      </c>
      <c r="Y474" s="1">
        <f ca="1">IF(Table2[[#This Row],[Gender]]="women",1,0)</f>
        <v>0</v>
      </c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>
        <f ca="1">IF(Table2[[#This Row],[Field of work]]="teaching",1,0)</f>
        <v>0</v>
      </c>
      <c r="AK474" s="1">
        <f ca="1">IF(Table2[[#This Row],[Field of work]]="health",1,0)</f>
        <v>0</v>
      </c>
      <c r="AL474" s="1">
        <f ca="1">IF(Table2[[#This Row],[Field of work]]="construction",1,0)</f>
        <v>0</v>
      </c>
      <c r="AM474" s="1">
        <f ca="1">IF(Table2[[#This Row],[Field of work]]="general work",1,0)</f>
        <v>0</v>
      </c>
      <c r="AN474" s="1">
        <f ca="1">IF(Table2[[#This Row],[Field of work]]="agriculture",1,0)</f>
        <v>1</v>
      </c>
      <c r="AO474" s="1">
        <f ca="1">IF(Table2[[#This Row],[Field of work]]="IT",1,0)</f>
        <v>0</v>
      </c>
      <c r="AP474" s="1"/>
      <c r="AQ474" s="1"/>
      <c r="AR474" s="1"/>
      <c r="AS474" s="1"/>
      <c r="AT474" s="1"/>
      <c r="AU474" s="1"/>
      <c r="AV474" s="1"/>
      <c r="AW474" s="1">
        <f ca="1">Table2[[#This Row],[Cars value]]/Table2[[#This Row],[Cars]]</f>
        <v>19172.031972300858</v>
      </c>
      <c r="AX474" s="1"/>
      <c r="AY474" s="1">
        <f ca="1">IF(Table2[[#This Row],[Value of debts of a person]]&gt;$AZ$4,1,0)</f>
        <v>1</v>
      </c>
      <c r="AZ474" s="1"/>
      <c r="BA474" s="1"/>
      <c r="BB474" s="9">
        <f ca="1">O474/Table2[[#This Row],[Value of house]]</f>
        <v>0.73718839518838453</v>
      </c>
      <c r="BC474" s="1">
        <f ca="1">IF(BB474&lt;$BD$4,1,0)</f>
        <v>0</v>
      </c>
      <c r="BD474" s="1"/>
      <c r="BE474" s="10"/>
      <c r="BF474">
        <f ca="1">IF(Table2[[#This Row],[Area]]="yukon",Table2[[#This Row],[Income]],0)</f>
        <v>0</v>
      </c>
    </row>
    <row r="475" spans="2:58" x14ac:dyDescent="0.3">
      <c r="B475">
        <f t="shared" ca="1" si="134"/>
        <v>2</v>
      </c>
      <c r="C475" t="str">
        <f t="shared" ca="1" si="135"/>
        <v>women</v>
      </c>
      <c r="D475">
        <f t="shared" ca="1" si="136"/>
        <v>42</v>
      </c>
      <c r="E475">
        <f t="shared" ca="1" si="137"/>
        <v>3</v>
      </c>
      <c r="F475" t="str">
        <f ca="1">VLOOKUP(E475,$AB$5:$AC$10,2)</f>
        <v>teaching</v>
      </c>
      <c r="G475">
        <f t="shared" ca="1" si="138"/>
        <v>4</v>
      </c>
      <c r="H475" t="str">
        <f ca="1">VLOOKUP(G475,$AD$5:$AE$9,2)</f>
        <v>technical</v>
      </c>
      <c r="I475">
        <f t="shared" ca="1" si="139"/>
        <v>0</v>
      </c>
      <c r="J475">
        <f t="shared" ca="1" si="133"/>
        <v>1</v>
      </c>
      <c r="K475">
        <f t="shared" ca="1" si="140"/>
        <v>38770</v>
      </c>
      <c r="L475">
        <f t="shared" ca="1" si="141"/>
        <v>4</v>
      </c>
      <c r="M475" t="str">
        <f ca="1">VLOOKUP(L475,$AF$5:$AG$17,2)</f>
        <v>Alberta</v>
      </c>
      <c r="N475">
        <f t="shared" ca="1" si="144"/>
        <v>38770</v>
      </c>
      <c r="O475">
        <f t="shared" ca="1" si="142"/>
        <v>33032.301595200486</v>
      </c>
      <c r="P475">
        <f t="shared" ca="1" si="145"/>
        <v>18838.493550197243</v>
      </c>
      <c r="Q475">
        <f t="shared" ca="1" si="143"/>
        <v>8620</v>
      </c>
      <c r="R475">
        <f t="shared" ca="1" si="146"/>
        <v>3759.3997743664254</v>
      </c>
      <c r="S475">
        <f t="shared" ca="1" si="147"/>
        <v>48484.021416664902</v>
      </c>
      <c r="T475">
        <f t="shared" ca="1" si="148"/>
        <v>120286.3230118654</v>
      </c>
      <c r="U475">
        <f t="shared" ca="1" si="149"/>
        <v>45411.701369566908</v>
      </c>
      <c r="V475">
        <f t="shared" ca="1" si="150"/>
        <v>74874.621642298502</v>
      </c>
      <c r="X475" s="7">
        <f ca="1">IF(Table2[[#This Row],[Gender]]="men",1,0)</f>
        <v>0</v>
      </c>
      <c r="Y475" s="1">
        <f ca="1">IF(Table2[[#This Row],[Gender]]="women",1,0)</f>
        <v>1</v>
      </c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>
        <f ca="1">IF(Table2[[#This Row],[Field of work]]="teaching",1,0)</f>
        <v>1</v>
      </c>
      <c r="AK475" s="1">
        <f ca="1">IF(Table2[[#This Row],[Field of work]]="health",1,0)</f>
        <v>0</v>
      </c>
      <c r="AL475" s="1">
        <f ca="1">IF(Table2[[#This Row],[Field of work]]="construction",1,0)</f>
        <v>0</v>
      </c>
      <c r="AM475" s="1">
        <f ca="1">IF(Table2[[#This Row],[Field of work]]="general work",1,0)</f>
        <v>0</v>
      </c>
      <c r="AN475" s="1">
        <f ca="1">IF(Table2[[#This Row],[Field of work]]="agriculture",1,0)</f>
        <v>0</v>
      </c>
      <c r="AO475" s="1">
        <f ca="1">IF(Table2[[#This Row],[Field of work]]="IT",1,0)</f>
        <v>0</v>
      </c>
      <c r="AP475" s="1"/>
      <c r="AQ475" s="1"/>
      <c r="AR475" s="1"/>
      <c r="AS475" s="1"/>
      <c r="AT475" s="1"/>
      <c r="AU475" s="1"/>
      <c r="AV475" s="1"/>
      <c r="AW475" s="1">
        <f ca="1">Table2[[#This Row],[Cars value]]/Table2[[#This Row],[Cars]]</f>
        <v>18838.493550197243</v>
      </c>
      <c r="AX475" s="1"/>
      <c r="AY475" s="1">
        <f ca="1">IF(Table2[[#This Row],[Value of debts of a person]]&gt;$AZ$4,1,0)</f>
        <v>0</v>
      </c>
      <c r="AZ475" s="1"/>
      <c r="BA475" s="1"/>
      <c r="BB475" s="9">
        <f ca="1">O475/Table2[[#This Row],[Value of house]]</f>
        <v>0.85200674736137438</v>
      </c>
      <c r="BC475" s="1">
        <f ca="1">IF(BB475&lt;$BD$4,1,0)</f>
        <v>0</v>
      </c>
      <c r="BD475" s="1"/>
      <c r="BE475" s="10"/>
      <c r="BF475">
        <f ca="1">IF(Table2[[#This Row],[Area]]="yukon",Table2[[#This Row],[Income]],0)</f>
        <v>0</v>
      </c>
    </row>
    <row r="476" spans="2:58" x14ac:dyDescent="0.3">
      <c r="B476">
        <f t="shared" ca="1" si="134"/>
        <v>2</v>
      </c>
      <c r="C476" t="str">
        <f t="shared" ca="1" si="135"/>
        <v>women</v>
      </c>
      <c r="D476">
        <f t="shared" ca="1" si="136"/>
        <v>38</v>
      </c>
      <c r="E476">
        <f t="shared" ca="1" si="137"/>
        <v>4</v>
      </c>
      <c r="F476" t="str">
        <f ca="1">VLOOKUP(E476,$AB$5:$AC$10,2)</f>
        <v>IT</v>
      </c>
      <c r="G476">
        <f t="shared" ca="1" si="138"/>
        <v>1</v>
      </c>
      <c r="H476" t="str">
        <f ca="1">VLOOKUP(G476,$AD$5:$AE$9,2)</f>
        <v>High School</v>
      </c>
      <c r="I476">
        <f t="shared" ca="1" si="139"/>
        <v>4</v>
      </c>
      <c r="J476">
        <f t="shared" ca="1" si="133"/>
        <v>2</v>
      </c>
      <c r="K476">
        <f t="shared" ca="1" si="140"/>
        <v>67649</v>
      </c>
      <c r="L476">
        <f t="shared" ca="1" si="141"/>
        <v>5</v>
      </c>
      <c r="M476" t="str">
        <f ca="1">VLOOKUP(L476,$AF$5:$AG$17,2)</f>
        <v>Nunavut</v>
      </c>
      <c r="N476">
        <f t="shared" ca="1" si="144"/>
        <v>135298</v>
      </c>
      <c r="O476">
        <f t="shared" ca="1" si="142"/>
        <v>135189.72049280963</v>
      </c>
      <c r="P476">
        <f t="shared" ca="1" si="145"/>
        <v>115426.96891191386</v>
      </c>
      <c r="Q476">
        <f t="shared" ca="1" si="143"/>
        <v>2860</v>
      </c>
      <c r="R476">
        <f t="shared" ca="1" si="146"/>
        <v>23768.037258819364</v>
      </c>
      <c r="S476">
        <f t="shared" ca="1" si="147"/>
        <v>27555.020415881456</v>
      </c>
      <c r="T476">
        <f t="shared" ca="1" si="148"/>
        <v>298042.74090869114</v>
      </c>
      <c r="U476">
        <f t="shared" ca="1" si="149"/>
        <v>161817.75775162899</v>
      </c>
      <c r="V476">
        <f t="shared" ca="1" si="150"/>
        <v>136224.98315706215</v>
      </c>
      <c r="X476" s="7">
        <f ca="1">IF(Table2[[#This Row],[Gender]]="men",1,0)</f>
        <v>0</v>
      </c>
      <c r="Y476" s="1">
        <f ca="1">IF(Table2[[#This Row],[Gender]]="women",1,0)</f>
        <v>1</v>
      </c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>
        <f ca="1">IF(Table2[[#This Row],[Field of work]]="teaching",1,0)</f>
        <v>0</v>
      </c>
      <c r="AK476" s="1">
        <f ca="1">IF(Table2[[#This Row],[Field of work]]="health",1,0)</f>
        <v>0</v>
      </c>
      <c r="AL476" s="1">
        <f ca="1">IF(Table2[[#This Row],[Field of work]]="construction",1,0)</f>
        <v>0</v>
      </c>
      <c r="AM476" s="1">
        <f ca="1">IF(Table2[[#This Row],[Field of work]]="general work",1,0)</f>
        <v>0</v>
      </c>
      <c r="AN476" s="1">
        <f ca="1">IF(Table2[[#This Row],[Field of work]]="agriculture",1,0)</f>
        <v>0</v>
      </c>
      <c r="AO476" s="1">
        <f ca="1">IF(Table2[[#This Row],[Field of work]]="IT",1,0)</f>
        <v>1</v>
      </c>
      <c r="AP476" s="1"/>
      <c r="AQ476" s="1"/>
      <c r="AR476" s="1"/>
      <c r="AS476" s="1"/>
      <c r="AT476" s="1"/>
      <c r="AU476" s="1"/>
      <c r="AV476" s="1"/>
      <c r="AW476" s="1">
        <f ca="1">Table2[[#This Row],[Cars value]]/Table2[[#This Row],[Cars]]</f>
        <v>57713.484455956932</v>
      </c>
      <c r="AX476" s="1"/>
      <c r="AY476" s="1">
        <f ca="1">IF(Table2[[#This Row],[Value of debts of a person]]&gt;$AZ$4,1,0)</f>
        <v>1</v>
      </c>
      <c r="AZ476" s="1"/>
      <c r="BA476" s="1"/>
      <c r="BB476" s="9">
        <f ca="1">O476/Table2[[#This Row],[Value of house]]</f>
        <v>0.99919969617296367</v>
      </c>
      <c r="BC476" s="1">
        <f ca="1">IF(BB476&lt;$BD$4,1,0)</f>
        <v>0</v>
      </c>
      <c r="BD476" s="1"/>
      <c r="BE476" s="10"/>
      <c r="BF476">
        <f ca="1">IF(Table2[[#This Row],[Area]]="yukon",Table2[[#This Row],[Income]],0)</f>
        <v>0</v>
      </c>
    </row>
    <row r="477" spans="2:58" x14ac:dyDescent="0.3">
      <c r="B477">
        <f t="shared" ca="1" si="134"/>
        <v>1</v>
      </c>
      <c r="C477" t="str">
        <f t="shared" ca="1" si="135"/>
        <v>men</v>
      </c>
      <c r="D477">
        <f t="shared" ca="1" si="136"/>
        <v>31</v>
      </c>
      <c r="E477">
        <f t="shared" ca="1" si="137"/>
        <v>1</v>
      </c>
      <c r="F477" t="str">
        <f ca="1">VLOOKUP(E477,$AB$5:$AC$10,2)</f>
        <v>health</v>
      </c>
      <c r="G477">
        <f t="shared" ca="1" si="138"/>
        <v>4</v>
      </c>
      <c r="H477" t="str">
        <f ca="1">VLOOKUP(G477,$AD$5:$AE$9,2)</f>
        <v>technical</v>
      </c>
      <c r="I477">
        <f t="shared" ca="1" si="139"/>
        <v>4</v>
      </c>
      <c r="J477">
        <f t="shared" ca="1" si="133"/>
        <v>1</v>
      </c>
      <c r="K477">
        <f t="shared" ca="1" si="140"/>
        <v>60348</v>
      </c>
      <c r="L477">
        <f t="shared" ca="1" si="141"/>
        <v>7</v>
      </c>
      <c r="M477" t="str">
        <f ca="1">VLOOKUP(L477,$AF$5:$AG$17,2)</f>
        <v>Manitoba</v>
      </c>
      <c r="N477">
        <f t="shared" ca="1" si="144"/>
        <v>241392</v>
      </c>
      <c r="O477">
        <f t="shared" ca="1" si="142"/>
        <v>125490.17577639263</v>
      </c>
      <c r="P477">
        <f t="shared" ca="1" si="145"/>
        <v>23800.267632202933</v>
      </c>
      <c r="Q477">
        <f t="shared" ca="1" si="143"/>
        <v>16514</v>
      </c>
      <c r="R477">
        <f t="shared" ca="1" si="146"/>
        <v>12741.2227479955</v>
      </c>
      <c r="S477">
        <f t="shared" ca="1" si="147"/>
        <v>76368.380538814061</v>
      </c>
      <c r="T477">
        <f t="shared" ca="1" si="148"/>
        <v>443250.55631520669</v>
      </c>
      <c r="U477">
        <f t="shared" ca="1" si="149"/>
        <v>154745.39852438812</v>
      </c>
      <c r="V477">
        <f t="shared" ca="1" si="150"/>
        <v>288505.1577908186</v>
      </c>
      <c r="X477" s="7">
        <f ca="1">IF(Table2[[#This Row],[Gender]]="men",1,0)</f>
        <v>1</v>
      </c>
      <c r="Y477" s="1">
        <f ca="1">IF(Table2[[#This Row],[Gender]]="women",1,0)</f>
        <v>0</v>
      </c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>
        <f ca="1">IF(Table2[[#This Row],[Field of work]]="teaching",1,0)</f>
        <v>0</v>
      </c>
      <c r="AK477" s="1">
        <f ca="1">IF(Table2[[#This Row],[Field of work]]="health",1,0)</f>
        <v>1</v>
      </c>
      <c r="AL477" s="1">
        <f ca="1">IF(Table2[[#This Row],[Field of work]]="construction",1,0)</f>
        <v>0</v>
      </c>
      <c r="AM477" s="1">
        <f ca="1">IF(Table2[[#This Row],[Field of work]]="general work",1,0)</f>
        <v>0</v>
      </c>
      <c r="AN477" s="1">
        <f ca="1">IF(Table2[[#This Row],[Field of work]]="agriculture",1,0)</f>
        <v>0</v>
      </c>
      <c r="AO477" s="1">
        <f ca="1">IF(Table2[[#This Row],[Field of work]]="IT",1,0)</f>
        <v>0</v>
      </c>
      <c r="AP477" s="1"/>
      <c r="AQ477" s="1"/>
      <c r="AR477" s="1"/>
      <c r="AS477" s="1"/>
      <c r="AT477" s="1"/>
      <c r="AU477" s="1"/>
      <c r="AV477" s="1"/>
      <c r="AW477" s="1">
        <f ca="1">Table2[[#This Row],[Cars value]]/Table2[[#This Row],[Cars]]</f>
        <v>23800.267632202933</v>
      </c>
      <c r="AX477" s="1"/>
      <c r="AY477" s="1">
        <f ca="1">IF(Table2[[#This Row],[Value of debts of a person]]&gt;$AZ$4,1,0)</f>
        <v>1</v>
      </c>
      <c r="AZ477" s="1"/>
      <c r="BA477" s="1"/>
      <c r="BB477" s="9">
        <f ca="1">O477/Table2[[#This Row],[Value of house]]</f>
        <v>0.51986054126231451</v>
      </c>
      <c r="BC477" s="1">
        <f ca="1">IF(BB477&lt;$BD$4,1,0)</f>
        <v>0</v>
      </c>
      <c r="BD477" s="1"/>
      <c r="BE477" s="10"/>
      <c r="BF477">
        <f ca="1">IF(Table2[[#This Row],[Area]]="yukon",Table2[[#This Row],[Income]],0)</f>
        <v>0</v>
      </c>
    </row>
    <row r="478" spans="2:58" x14ac:dyDescent="0.3">
      <c r="B478">
        <f t="shared" ca="1" si="134"/>
        <v>1</v>
      </c>
      <c r="C478" t="str">
        <f t="shared" ca="1" si="135"/>
        <v>men</v>
      </c>
      <c r="D478">
        <f t="shared" ca="1" si="136"/>
        <v>42</v>
      </c>
      <c r="E478">
        <f t="shared" ca="1" si="137"/>
        <v>4</v>
      </c>
      <c r="F478" t="str">
        <f ca="1">VLOOKUP(E478,$AB$5:$AC$10,2)</f>
        <v>IT</v>
      </c>
      <c r="G478">
        <f t="shared" ca="1" si="138"/>
        <v>3</v>
      </c>
      <c r="H478" t="str">
        <f ca="1">VLOOKUP(G478,$AD$5:$AE$9,2)</f>
        <v>university</v>
      </c>
      <c r="I478">
        <f t="shared" ca="1" si="139"/>
        <v>1</v>
      </c>
      <c r="J478">
        <f t="shared" ca="1" si="133"/>
        <v>1</v>
      </c>
      <c r="K478">
        <f t="shared" ca="1" si="140"/>
        <v>45440</v>
      </c>
      <c r="L478">
        <f t="shared" ca="1" si="141"/>
        <v>11</v>
      </c>
      <c r="M478" t="str">
        <f ca="1">VLOOKUP(L478,$AF$5:$AG$17,2)</f>
        <v>New truncwick</v>
      </c>
      <c r="N478">
        <f t="shared" ca="1" si="144"/>
        <v>45440</v>
      </c>
      <c r="O478">
        <f t="shared" ca="1" si="142"/>
        <v>23794.522015992421</v>
      </c>
      <c r="P478">
        <f t="shared" ca="1" si="145"/>
        <v>23160.559318738076</v>
      </c>
      <c r="Q478">
        <f t="shared" ca="1" si="143"/>
        <v>5289</v>
      </c>
      <c r="R478">
        <f t="shared" ca="1" si="146"/>
        <v>36269.435749659795</v>
      </c>
      <c r="S478">
        <f t="shared" ca="1" si="147"/>
        <v>37208.237889240816</v>
      </c>
      <c r="T478">
        <f t="shared" ca="1" si="148"/>
        <v>106442.75990523324</v>
      </c>
      <c r="U478">
        <f t="shared" ca="1" si="149"/>
        <v>65352.957765652216</v>
      </c>
      <c r="V478">
        <f t="shared" ca="1" si="150"/>
        <v>41089.802139581021</v>
      </c>
      <c r="X478" s="7">
        <f ca="1">IF(Table2[[#This Row],[Gender]]="men",1,0)</f>
        <v>1</v>
      </c>
      <c r="Y478" s="1">
        <f ca="1">IF(Table2[[#This Row],[Gender]]="women",1,0)</f>
        <v>0</v>
      </c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>
        <f ca="1">IF(Table2[[#This Row],[Field of work]]="teaching",1,0)</f>
        <v>0</v>
      </c>
      <c r="AK478" s="1">
        <f ca="1">IF(Table2[[#This Row],[Field of work]]="health",1,0)</f>
        <v>0</v>
      </c>
      <c r="AL478" s="1">
        <f ca="1">IF(Table2[[#This Row],[Field of work]]="construction",1,0)</f>
        <v>0</v>
      </c>
      <c r="AM478" s="1">
        <f ca="1">IF(Table2[[#This Row],[Field of work]]="general work",1,0)</f>
        <v>0</v>
      </c>
      <c r="AN478" s="1">
        <f ca="1">IF(Table2[[#This Row],[Field of work]]="agriculture",1,0)</f>
        <v>0</v>
      </c>
      <c r="AO478" s="1">
        <f ca="1">IF(Table2[[#This Row],[Field of work]]="IT",1,0)</f>
        <v>1</v>
      </c>
      <c r="AP478" s="1"/>
      <c r="AQ478" s="1"/>
      <c r="AR478" s="1"/>
      <c r="AS478" s="1"/>
      <c r="AT478" s="1"/>
      <c r="AU478" s="1"/>
      <c r="AV478" s="1"/>
      <c r="AW478" s="1">
        <f ca="1">Table2[[#This Row],[Cars value]]/Table2[[#This Row],[Cars]]</f>
        <v>23160.559318738076</v>
      </c>
      <c r="AX478" s="1"/>
      <c r="AY478" s="1">
        <f ca="1">IF(Table2[[#This Row],[Value of debts of a person]]&gt;$AZ$4,1,0)</f>
        <v>0</v>
      </c>
      <c r="AZ478" s="1"/>
      <c r="BA478" s="1"/>
      <c r="BB478" s="9">
        <f ca="1">O478/Table2[[#This Row],[Value of house]]</f>
        <v>0.52364705140828394</v>
      </c>
      <c r="BC478" s="1">
        <f ca="1">IF(BB478&lt;$BD$4,1,0)</f>
        <v>0</v>
      </c>
      <c r="BD478" s="1"/>
      <c r="BE478" s="10"/>
      <c r="BF478">
        <f ca="1">IF(Table2[[#This Row],[Area]]="yukon",Table2[[#This Row],[Income]],0)</f>
        <v>0</v>
      </c>
    </row>
    <row r="479" spans="2:58" x14ac:dyDescent="0.3">
      <c r="B479">
        <f t="shared" ca="1" si="134"/>
        <v>1</v>
      </c>
      <c r="C479" t="str">
        <f t="shared" ca="1" si="135"/>
        <v>men</v>
      </c>
      <c r="D479">
        <f t="shared" ca="1" si="136"/>
        <v>42</v>
      </c>
      <c r="E479">
        <f t="shared" ca="1" si="137"/>
        <v>5</v>
      </c>
      <c r="F479" t="str">
        <f ca="1">VLOOKUP(E479,$AB$5:$AC$10,2)</f>
        <v>general work</v>
      </c>
      <c r="G479">
        <f t="shared" ca="1" si="138"/>
        <v>6</v>
      </c>
      <c r="H479" t="str">
        <f ca="1">VLOOKUP(G479,$AD$5:$AE$9,2)</f>
        <v>other</v>
      </c>
      <c r="I479">
        <f t="shared" ca="1" si="139"/>
        <v>2</v>
      </c>
      <c r="J479">
        <f t="shared" ca="1" si="133"/>
        <v>1</v>
      </c>
      <c r="K479">
        <f t="shared" ca="1" si="140"/>
        <v>89288</v>
      </c>
      <c r="L479">
        <f t="shared" ca="1" si="141"/>
        <v>8</v>
      </c>
      <c r="M479" t="str">
        <f ca="1">VLOOKUP(L479,$AF$5:$AG$17,2)</f>
        <v>Ontario</v>
      </c>
      <c r="N479">
        <f t="shared" ca="1" si="144"/>
        <v>267864</v>
      </c>
      <c r="O479">
        <f t="shared" ca="1" si="142"/>
        <v>34958.86147150684</v>
      </c>
      <c r="P479">
        <f t="shared" ca="1" si="145"/>
        <v>37712.742676648217</v>
      </c>
      <c r="Q479">
        <f t="shared" ca="1" si="143"/>
        <v>6982</v>
      </c>
      <c r="R479">
        <f t="shared" ca="1" si="146"/>
        <v>50273.946781589882</v>
      </c>
      <c r="S479">
        <f t="shared" ca="1" si="147"/>
        <v>34305.452287153996</v>
      </c>
      <c r="T479">
        <f t="shared" ca="1" si="148"/>
        <v>337128.31375866081</v>
      </c>
      <c r="U479">
        <f t="shared" ca="1" si="149"/>
        <v>92214.808253096722</v>
      </c>
      <c r="V479">
        <f t="shared" ca="1" si="150"/>
        <v>244913.5055055641</v>
      </c>
      <c r="X479" s="7">
        <f ca="1">IF(Table2[[#This Row],[Gender]]="men",1,0)</f>
        <v>1</v>
      </c>
      <c r="Y479" s="1">
        <f ca="1">IF(Table2[[#This Row],[Gender]]="women",1,0)</f>
        <v>0</v>
      </c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>
        <f ca="1">IF(Table2[[#This Row],[Field of work]]="teaching",1,0)</f>
        <v>0</v>
      </c>
      <c r="AK479" s="1">
        <f ca="1">IF(Table2[[#This Row],[Field of work]]="health",1,0)</f>
        <v>0</v>
      </c>
      <c r="AL479" s="1">
        <f ca="1">IF(Table2[[#This Row],[Field of work]]="construction",1,0)</f>
        <v>0</v>
      </c>
      <c r="AM479" s="1">
        <f ca="1">IF(Table2[[#This Row],[Field of work]]="general work",1,0)</f>
        <v>1</v>
      </c>
      <c r="AN479" s="1">
        <f ca="1">IF(Table2[[#This Row],[Field of work]]="agriculture",1,0)</f>
        <v>0</v>
      </c>
      <c r="AO479" s="1">
        <f ca="1">IF(Table2[[#This Row],[Field of work]]="IT",1,0)</f>
        <v>0</v>
      </c>
      <c r="AP479" s="1"/>
      <c r="AQ479" s="1"/>
      <c r="AR479" s="1"/>
      <c r="AS479" s="1"/>
      <c r="AT479" s="1"/>
      <c r="AU479" s="1"/>
      <c r="AV479" s="1"/>
      <c r="AW479" s="1">
        <f ca="1">Table2[[#This Row],[Cars value]]/Table2[[#This Row],[Cars]]</f>
        <v>37712.742676648217</v>
      </c>
      <c r="AX479" s="1"/>
      <c r="AY479" s="1">
        <f ca="1">IF(Table2[[#This Row],[Value of debts of a person]]&gt;$AZ$4,1,0)</f>
        <v>0</v>
      </c>
      <c r="AZ479" s="1"/>
      <c r="BA479" s="1"/>
      <c r="BB479" s="9">
        <f ca="1">O479/Table2[[#This Row],[Value of house]]</f>
        <v>0.13050974177756935</v>
      </c>
      <c r="BC479" s="1">
        <f ca="1">IF(BB479&lt;$BD$4,1,0)</f>
        <v>1</v>
      </c>
      <c r="BD479" s="1"/>
      <c r="BE479" s="10"/>
      <c r="BF479">
        <f ca="1">IF(Table2[[#This Row],[Area]]="yukon",Table2[[#This Row],[Income]],0)</f>
        <v>0</v>
      </c>
    </row>
    <row r="480" spans="2:58" x14ac:dyDescent="0.3">
      <c r="B480">
        <f t="shared" ca="1" si="134"/>
        <v>2</v>
      </c>
      <c r="C480" t="str">
        <f t="shared" ca="1" si="135"/>
        <v>women</v>
      </c>
      <c r="D480">
        <f t="shared" ca="1" si="136"/>
        <v>37</v>
      </c>
      <c r="E480">
        <f t="shared" ca="1" si="137"/>
        <v>2</v>
      </c>
      <c r="F480" t="str">
        <f ca="1">VLOOKUP(E480,$AB$5:$AC$10,2)</f>
        <v>construction</v>
      </c>
      <c r="G480">
        <f t="shared" ca="1" si="138"/>
        <v>4</v>
      </c>
      <c r="H480" t="str">
        <f ca="1">VLOOKUP(G480,$AD$5:$AE$9,2)</f>
        <v>technical</v>
      </c>
      <c r="I480">
        <f t="shared" ca="1" si="139"/>
        <v>1</v>
      </c>
      <c r="J480">
        <f t="shared" ca="1" si="133"/>
        <v>1</v>
      </c>
      <c r="K480">
        <f t="shared" ca="1" si="140"/>
        <v>39771</v>
      </c>
      <c r="L480">
        <f t="shared" ca="1" si="141"/>
        <v>1</v>
      </c>
      <c r="M480" t="str">
        <f ca="1">VLOOKUP(L480,$AF$5:$AG$17,2)</f>
        <v>yukon</v>
      </c>
      <c r="N480">
        <f t="shared" ca="1" si="144"/>
        <v>39771</v>
      </c>
      <c r="O480">
        <f t="shared" ca="1" si="142"/>
        <v>13082.770412004573</v>
      </c>
      <c r="P480">
        <f t="shared" ca="1" si="145"/>
        <v>35160.440828743718</v>
      </c>
      <c r="Q480">
        <f t="shared" ca="1" si="143"/>
        <v>10696</v>
      </c>
      <c r="R480">
        <f t="shared" ca="1" si="146"/>
        <v>36952.295919925928</v>
      </c>
      <c r="S480">
        <f t="shared" ca="1" si="147"/>
        <v>27804.113255125969</v>
      </c>
      <c r="T480">
        <f t="shared" ca="1" si="148"/>
        <v>80657.883667130547</v>
      </c>
      <c r="U480">
        <f t="shared" ca="1" si="149"/>
        <v>60731.066331930502</v>
      </c>
      <c r="V480">
        <f t="shared" ca="1" si="150"/>
        <v>19926.817335200045</v>
      </c>
      <c r="X480" s="7">
        <f ca="1">IF(Table2[[#This Row],[Gender]]="men",1,0)</f>
        <v>0</v>
      </c>
      <c r="Y480" s="1">
        <f ca="1">IF(Table2[[#This Row],[Gender]]="women",1,0)</f>
        <v>1</v>
      </c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>
        <f ca="1">IF(Table2[[#This Row],[Field of work]]="teaching",1,0)</f>
        <v>0</v>
      </c>
      <c r="AK480" s="1">
        <f ca="1">IF(Table2[[#This Row],[Field of work]]="health",1,0)</f>
        <v>0</v>
      </c>
      <c r="AL480" s="1">
        <f ca="1">IF(Table2[[#This Row],[Field of work]]="construction",1,0)</f>
        <v>1</v>
      </c>
      <c r="AM480" s="1">
        <f ca="1">IF(Table2[[#This Row],[Field of work]]="general work",1,0)</f>
        <v>0</v>
      </c>
      <c r="AN480" s="1">
        <f ca="1">IF(Table2[[#This Row],[Field of work]]="agriculture",1,0)</f>
        <v>0</v>
      </c>
      <c r="AO480" s="1">
        <f ca="1">IF(Table2[[#This Row],[Field of work]]="IT",1,0)</f>
        <v>0</v>
      </c>
      <c r="AP480" s="1"/>
      <c r="AQ480" s="1"/>
      <c r="AR480" s="1"/>
      <c r="AS480" s="1"/>
      <c r="AT480" s="1"/>
      <c r="AU480" s="1"/>
      <c r="AV480" s="1"/>
      <c r="AW480" s="1">
        <f ca="1">Table2[[#This Row],[Cars value]]/Table2[[#This Row],[Cars]]</f>
        <v>35160.440828743718</v>
      </c>
      <c r="AX480" s="1"/>
      <c r="AY480" s="1">
        <f ca="1">IF(Table2[[#This Row],[Value of debts of a person]]&gt;$AZ$4,1,0)</f>
        <v>0</v>
      </c>
      <c r="AZ480" s="1"/>
      <c r="BA480" s="1"/>
      <c r="BB480" s="9">
        <f ca="1">O480/Table2[[#This Row],[Value of house]]</f>
        <v>0.32895251343955578</v>
      </c>
      <c r="BC480" s="1">
        <f ca="1">IF(BB480&lt;$BD$4,1,0)</f>
        <v>0</v>
      </c>
      <c r="BD480" s="1"/>
      <c r="BE480" s="10"/>
      <c r="BF480">
        <f ca="1">IF(Table2[[#This Row],[Area]]="yukon",Table2[[#This Row],[Income]],0)</f>
        <v>39771</v>
      </c>
    </row>
    <row r="481" spans="2:58" x14ac:dyDescent="0.3">
      <c r="B481">
        <f t="shared" ca="1" si="134"/>
        <v>2</v>
      </c>
      <c r="C481" t="str">
        <f t="shared" ca="1" si="135"/>
        <v>women</v>
      </c>
      <c r="D481">
        <f t="shared" ca="1" si="136"/>
        <v>42</v>
      </c>
      <c r="E481">
        <f t="shared" ca="1" si="137"/>
        <v>5</v>
      </c>
      <c r="F481" t="str">
        <f ca="1">VLOOKUP(E481,$AB$5:$AC$10,2)</f>
        <v>general work</v>
      </c>
      <c r="G481">
        <f t="shared" ca="1" si="138"/>
        <v>2</v>
      </c>
      <c r="H481" t="str">
        <f ca="1">VLOOKUP(G481,$AD$5:$AE$9,2)</f>
        <v>college</v>
      </c>
      <c r="I481">
        <f t="shared" ca="1" si="139"/>
        <v>4</v>
      </c>
      <c r="J481">
        <f t="shared" ca="1" si="133"/>
        <v>1</v>
      </c>
      <c r="K481">
        <f t="shared" ca="1" si="140"/>
        <v>29128</v>
      </c>
      <c r="L481">
        <f t="shared" ca="1" si="141"/>
        <v>8</v>
      </c>
      <c r="M481" t="str">
        <f ca="1">VLOOKUP(L481,$AF$5:$AG$17,2)</f>
        <v>Ontario</v>
      </c>
      <c r="N481">
        <f t="shared" ca="1" si="144"/>
        <v>174768</v>
      </c>
      <c r="O481">
        <f t="shared" ca="1" si="142"/>
        <v>79937.326683092528</v>
      </c>
      <c r="P481">
        <f t="shared" ca="1" si="145"/>
        <v>7687.7537437007686</v>
      </c>
      <c r="Q481">
        <f t="shared" ca="1" si="143"/>
        <v>923</v>
      </c>
      <c r="R481">
        <f t="shared" ca="1" si="146"/>
        <v>4683.9329639855305</v>
      </c>
      <c r="S481">
        <f t="shared" ca="1" si="147"/>
        <v>21276.583286888301</v>
      </c>
      <c r="T481">
        <f t="shared" ca="1" si="148"/>
        <v>275981.90996998083</v>
      </c>
      <c r="U481">
        <f t="shared" ca="1" si="149"/>
        <v>85544.259647078055</v>
      </c>
      <c r="V481">
        <f t="shared" ca="1" si="150"/>
        <v>190437.65032290277</v>
      </c>
      <c r="X481" s="7">
        <f ca="1">IF(Table2[[#This Row],[Gender]]="men",1,0)</f>
        <v>0</v>
      </c>
      <c r="Y481" s="1">
        <f ca="1">IF(Table2[[#This Row],[Gender]]="women",1,0)</f>
        <v>1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>
        <f ca="1">IF(Table2[[#This Row],[Field of work]]="teaching",1,0)</f>
        <v>0</v>
      </c>
      <c r="AK481" s="1">
        <f ca="1">IF(Table2[[#This Row],[Field of work]]="health",1,0)</f>
        <v>0</v>
      </c>
      <c r="AL481" s="1">
        <f ca="1">IF(Table2[[#This Row],[Field of work]]="construction",1,0)</f>
        <v>0</v>
      </c>
      <c r="AM481" s="1">
        <f ca="1">IF(Table2[[#This Row],[Field of work]]="general work",1,0)</f>
        <v>1</v>
      </c>
      <c r="AN481" s="1">
        <f ca="1">IF(Table2[[#This Row],[Field of work]]="agriculture",1,0)</f>
        <v>0</v>
      </c>
      <c r="AO481" s="1">
        <f ca="1">IF(Table2[[#This Row],[Field of work]]="IT",1,0)</f>
        <v>0</v>
      </c>
      <c r="AP481" s="1"/>
      <c r="AQ481" s="1"/>
      <c r="AR481" s="1"/>
      <c r="AS481" s="1"/>
      <c r="AT481" s="1"/>
      <c r="AU481" s="1"/>
      <c r="AV481" s="1"/>
      <c r="AW481" s="1">
        <f ca="1">Table2[[#This Row],[Cars value]]/Table2[[#This Row],[Cars]]</f>
        <v>7687.7537437007686</v>
      </c>
      <c r="AX481" s="1"/>
      <c r="AY481" s="1">
        <f ca="1">IF(Table2[[#This Row],[Value of debts of a person]]&gt;$AZ$4,1,0)</f>
        <v>0</v>
      </c>
      <c r="AZ481" s="1"/>
      <c r="BA481" s="1"/>
      <c r="BB481" s="9">
        <f ca="1">O481/Table2[[#This Row],[Value of house]]</f>
        <v>0.45739109381060911</v>
      </c>
      <c r="BC481" s="1">
        <f ca="1">IF(BB481&lt;$BD$4,1,0)</f>
        <v>0</v>
      </c>
      <c r="BD481" s="1"/>
      <c r="BE481" s="10"/>
      <c r="BF481">
        <f ca="1">IF(Table2[[#This Row],[Area]]="yukon",Table2[[#This Row],[Income]],0)</f>
        <v>0</v>
      </c>
    </row>
    <row r="482" spans="2:58" x14ac:dyDescent="0.3">
      <c r="B482">
        <f t="shared" ca="1" si="134"/>
        <v>1</v>
      </c>
      <c r="C482" t="str">
        <f t="shared" ca="1" si="135"/>
        <v>men</v>
      </c>
      <c r="D482">
        <f t="shared" ca="1" si="136"/>
        <v>36</v>
      </c>
      <c r="E482">
        <f t="shared" ca="1" si="137"/>
        <v>6</v>
      </c>
      <c r="F482" t="str">
        <f ca="1">VLOOKUP(E482,$AB$5:$AC$10,2)</f>
        <v>agriculture</v>
      </c>
      <c r="G482">
        <f t="shared" ca="1" si="138"/>
        <v>2</v>
      </c>
      <c r="H482" t="str">
        <f ca="1">VLOOKUP(G482,$AD$5:$AE$9,2)</f>
        <v>college</v>
      </c>
      <c r="I482">
        <f t="shared" ca="1" si="139"/>
        <v>2</v>
      </c>
      <c r="J482">
        <f t="shared" ca="1" si="133"/>
        <v>2</v>
      </c>
      <c r="K482">
        <f t="shared" ca="1" si="140"/>
        <v>85078</v>
      </c>
      <c r="L482">
        <f t="shared" ca="1" si="141"/>
        <v>11</v>
      </c>
      <c r="M482" t="str">
        <f ca="1">VLOOKUP(L482,$AF$5:$AG$17,2)</f>
        <v>New truncwick</v>
      </c>
      <c r="N482">
        <f t="shared" ca="1" si="144"/>
        <v>85078</v>
      </c>
      <c r="O482">
        <f t="shared" ca="1" si="142"/>
        <v>77943.766025729594</v>
      </c>
      <c r="P482">
        <f t="shared" ca="1" si="145"/>
        <v>30760.051512832877</v>
      </c>
      <c r="Q482">
        <f t="shared" ca="1" si="143"/>
        <v>14714</v>
      </c>
      <c r="R482">
        <f t="shared" ca="1" si="146"/>
        <v>74184.120166969238</v>
      </c>
      <c r="S482">
        <f t="shared" ca="1" si="147"/>
        <v>67317.169838129732</v>
      </c>
      <c r="T482">
        <f t="shared" ca="1" si="148"/>
        <v>230338.93586385931</v>
      </c>
      <c r="U482">
        <f t="shared" ca="1" si="149"/>
        <v>166841.88619269885</v>
      </c>
      <c r="V482">
        <f t="shared" ca="1" si="150"/>
        <v>63497.049671160465</v>
      </c>
      <c r="X482" s="7">
        <f ca="1">IF(Table2[[#This Row],[Gender]]="men",1,0)</f>
        <v>1</v>
      </c>
      <c r="Y482" s="1">
        <f ca="1">IF(Table2[[#This Row],[Gender]]="women",1,0)</f>
        <v>0</v>
      </c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>
        <f ca="1">IF(Table2[[#This Row],[Field of work]]="teaching",1,0)</f>
        <v>0</v>
      </c>
      <c r="AK482" s="1">
        <f ca="1">IF(Table2[[#This Row],[Field of work]]="health",1,0)</f>
        <v>0</v>
      </c>
      <c r="AL482" s="1">
        <f ca="1">IF(Table2[[#This Row],[Field of work]]="construction",1,0)</f>
        <v>0</v>
      </c>
      <c r="AM482" s="1">
        <f ca="1">IF(Table2[[#This Row],[Field of work]]="general work",1,0)</f>
        <v>0</v>
      </c>
      <c r="AN482" s="1">
        <f ca="1">IF(Table2[[#This Row],[Field of work]]="agriculture",1,0)</f>
        <v>1</v>
      </c>
      <c r="AO482" s="1">
        <f ca="1">IF(Table2[[#This Row],[Field of work]]="IT",1,0)</f>
        <v>0</v>
      </c>
      <c r="AP482" s="1"/>
      <c r="AQ482" s="1"/>
      <c r="AR482" s="1"/>
      <c r="AS482" s="1"/>
      <c r="AT482" s="1"/>
      <c r="AU482" s="1"/>
      <c r="AV482" s="1"/>
      <c r="AW482" s="1">
        <f ca="1">Table2[[#This Row],[Cars value]]/Table2[[#This Row],[Cars]]</f>
        <v>15380.025756416439</v>
      </c>
      <c r="AX482" s="1"/>
      <c r="AY482" s="1">
        <f ca="1">IF(Table2[[#This Row],[Value of debts of a person]]&gt;$AZ$4,1,0)</f>
        <v>1</v>
      </c>
      <c r="AZ482" s="1"/>
      <c r="BA482" s="1"/>
      <c r="BB482" s="9">
        <f ca="1">O482/Table2[[#This Row],[Value of house]]</f>
        <v>0.91614478508814967</v>
      </c>
      <c r="BC482" s="1">
        <f ca="1">IF(BB482&lt;$BD$4,1,0)</f>
        <v>0</v>
      </c>
      <c r="BD482" s="1"/>
      <c r="BE482" s="10"/>
      <c r="BF482">
        <f ca="1">IF(Table2[[#This Row],[Area]]="yukon",Table2[[#This Row],[Income]],0)</f>
        <v>0</v>
      </c>
    </row>
    <row r="483" spans="2:58" x14ac:dyDescent="0.3">
      <c r="B483">
        <f t="shared" ca="1" si="134"/>
        <v>1</v>
      </c>
      <c r="C483" t="str">
        <f t="shared" ca="1" si="135"/>
        <v>men</v>
      </c>
      <c r="D483">
        <f t="shared" ca="1" si="136"/>
        <v>41</v>
      </c>
      <c r="E483">
        <f t="shared" ca="1" si="137"/>
        <v>6</v>
      </c>
      <c r="F483" t="str">
        <f ca="1">VLOOKUP(E483,$AB$5:$AC$10,2)</f>
        <v>agriculture</v>
      </c>
      <c r="G483">
        <f t="shared" ca="1" si="138"/>
        <v>3</v>
      </c>
      <c r="H483" t="str">
        <f ca="1">VLOOKUP(G483,$AD$5:$AE$9,2)</f>
        <v>university</v>
      </c>
      <c r="I483">
        <f t="shared" ca="1" si="139"/>
        <v>1</v>
      </c>
      <c r="J483">
        <f t="shared" ca="1" si="133"/>
        <v>1</v>
      </c>
      <c r="K483">
        <f t="shared" ca="1" si="140"/>
        <v>43811</v>
      </c>
      <c r="L483">
        <f t="shared" ca="1" si="141"/>
        <v>11</v>
      </c>
      <c r="M483" t="str">
        <f ca="1">VLOOKUP(L483,$AF$5:$AG$17,2)</f>
        <v>New truncwick</v>
      </c>
      <c r="N483">
        <f t="shared" ca="1" si="144"/>
        <v>43811</v>
      </c>
      <c r="O483">
        <f t="shared" ca="1" si="142"/>
        <v>27714.251889666408</v>
      </c>
      <c r="P483">
        <f t="shared" ca="1" si="145"/>
        <v>22857.618637903342</v>
      </c>
      <c r="Q483">
        <f t="shared" ca="1" si="143"/>
        <v>4979</v>
      </c>
      <c r="R483">
        <f t="shared" ca="1" si="146"/>
        <v>32870.110204547789</v>
      </c>
      <c r="S483">
        <f t="shared" ca="1" si="147"/>
        <v>30794.604595692079</v>
      </c>
      <c r="T483">
        <f t="shared" ca="1" si="148"/>
        <v>102319.8564853585</v>
      </c>
      <c r="U483">
        <f t="shared" ca="1" si="149"/>
        <v>65563.362094214201</v>
      </c>
      <c r="V483">
        <f t="shared" ca="1" si="150"/>
        <v>36756.494391144297</v>
      </c>
      <c r="X483" s="7">
        <f ca="1">IF(Table2[[#This Row],[Gender]]="men",1,0)</f>
        <v>1</v>
      </c>
      <c r="Y483" s="1">
        <f ca="1">IF(Table2[[#This Row],[Gender]]="women",1,0)</f>
        <v>0</v>
      </c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>
        <f ca="1">IF(Table2[[#This Row],[Field of work]]="teaching",1,0)</f>
        <v>0</v>
      </c>
      <c r="AK483" s="1">
        <f ca="1">IF(Table2[[#This Row],[Field of work]]="health",1,0)</f>
        <v>0</v>
      </c>
      <c r="AL483" s="1">
        <f ca="1">IF(Table2[[#This Row],[Field of work]]="construction",1,0)</f>
        <v>0</v>
      </c>
      <c r="AM483" s="1">
        <f ca="1">IF(Table2[[#This Row],[Field of work]]="general work",1,0)</f>
        <v>0</v>
      </c>
      <c r="AN483" s="1">
        <f ca="1">IF(Table2[[#This Row],[Field of work]]="agriculture",1,0)</f>
        <v>1</v>
      </c>
      <c r="AO483" s="1">
        <f ca="1">IF(Table2[[#This Row],[Field of work]]="IT",1,0)</f>
        <v>0</v>
      </c>
      <c r="AP483" s="1"/>
      <c r="AQ483" s="1"/>
      <c r="AR483" s="1"/>
      <c r="AS483" s="1"/>
      <c r="AT483" s="1"/>
      <c r="AU483" s="1"/>
      <c r="AV483" s="1"/>
      <c r="AW483" s="1">
        <f ca="1">Table2[[#This Row],[Cars value]]/Table2[[#This Row],[Cars]]</f>
        <v>22857.618637903342</v>
      </c>
      <c r="AX483" s="1"/>
      <c r="AY483" s="1">
        <f ca="1">IF(Table2[[#This Row],[Value of debts of a person]]&gt;$AZ$4,1,0)</f>
        <v>0</v>
      </c>
      <c r="AZ483" s="1"/>
      <c r="BA483" s="1"/>
      <c r="BB483" s="9">
        <f ca="1">O483/Table2[[#This Row],[Value of house]]</f>
        <v>0.63258660815015422</v>
      </c>
      <c r="BC483" s="1">
        <f ca="1">IF(BB483&lt;$BD$4,1,0)</f>
        <v>0</v>
      </c>
      <c r="BD483" s="1"/>
      <c r="BE483" s="10"/>
      <c r="BF483">
        <f ca="1">IF(Table2[[#This Row],[Area]]="yukon",Table2[[#This Row],[Income]],0)</f>
        <v>0</v>
      </c>
    </row>
    <row r="484" spans="2:58" x14ac:dyDescent="0.3">
      <c r="B484">
        <f t="shared" ca="1" si="134"/>
        <v>2</v>
      </c>
      <c r="C484" t="str">
        <f t="shared" ca="1" si="135"/>
        <v>women</v>
      </c>
      <c r="D484">
        <f t="shared" ca="1" si="136"/>
        <v>43</v>
      </c>
      <c r="E484">
        <f t="shared" ca="1" si="137"/>
        <v>4</v>
      </c>
      <c r="F484" t="str">
        <f ca="1">VLOOKUP(E484,$AB$5:$AC$10,2)</f>
        <v>IT</v>
      </c>
      <c r="G484">
        <f t="shared" ca="1" si="138"/>
        <v>6</v>
      </c>
      <c r="H484" t="str">
        <f ca="1">VLOOKUP(G484,$AD$5:$AE$9,2)</f>
        <v>other</v>
      </c>
      <c r="I484">
        <f t="shared" ca="1" si="139"/>
        <v>4</v>
      </c>
      <c r="J484">
        <f t="shared" ca="1" si="133"/>
        <v>2</v>
      </c>
      <c r="K484">
        <f t="shared" ca="1" si="140"/>
        <v>27637</v>
      </c>
      <c r="L484">
        <f t="shared" ca="1" si="141"/>
        <v>9</v>
      </c>
      <c r="M484" t="str">
        <f ca="1">VLOOKUP(L484,$AF$5:$AG$17,2)</f>
        <v>Quabac</v>
      </c>
      <c r="N484">
        <f t="shared" ca="1" si="144"/>
        <v>82911</v>
      </c>
      <c r="O484">
        <f t="shared" ca="1" si="142"/>
        <v>72575.030559041305</v>
      </c>
      <c r="P484">
        <f t="shared" ca="1" si="145"/>
        <v>1801.153115882822</v>
      </c>
      <c r="Q484">
        <f t="shared" ca="1" si="143"/>
        <v>586</v>
      </c>
      <c r="R484">
        <f t="shared" ca="1" si="146"/>
        <v>18078.875620908533</v>
      </c>
      <c r="S484">
        <f t="shared" ca="1" si="147"/>
        <v>546.61910239132726</v>
      </c>
      <c r="T484">
        <f t="shared" ca="1" si="148"/>
        <v>156032.64966143263</v>
      </c>
      <c r="U484">
        <f t="shared" ca="1" si="149"/>
        <v>91239.906179949845</v>
      </c>
      <c r="V484">
        <f t="shared" ca="1" si="150"/>
        <v>64792.743481482787</v>
      </c>
      <c r="X484" s="7">
        <f ca="1">IF(Table2[[#This Row],[Gender]]="men",1,0)</f>
        <v>0</v>
      </c>
      <c r="Y484" s="1">
        <f ca="1">IF(Table2[[#This Row],[Gender]]="women",1,0)</f>
        <v>1</v>
      </c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>
        <f ca="1">IF(Table2[[#This Row],[Field of work]]="teaching",1,0)</f>
        <v>0</v>
      </c>
      <c r="AK484" s="1">
        <f ca="1">IF(Table2[[#This Row],[Field of work]]="health",1,0)</f>
        <v>0</v>
      </c>
      <c r="AL484" s="1">
        <f ca="1">IF(Table2[[#This Row],[Field of work]]="construction",1,0)</f>
        <v>0</v>
      </c>
      <c r="AM484" s="1">
        <f ca="1">IF(Table2[[#This Row],[Field of work]]="general work",1,0)</f>
        <v>0</v>
      </c>
      <c r="AN484" s="1">
        <f ca="1">IF(Table2[[#This Row],[Field of work]]="agriculture",1,0)</f>
        <v>0</v>
      </c>
      <c r="AO484" s="1">
        <f ca="1">IF(Table2[[#This Row],[Field of work]]="IT",1,0)</f>
        <v>1</v>
      </c>
      <c r="AP484" s="1"/>
      <c r="AQ484" s="1"/>
      <c r="AR484" s="1"/>
      <c r="AS484" s="1"/>
      <c r="AT484" s="1"/>
      <c r="AU484" s="1"/>
      <c r="AV484" s="1"/>
      <c r="AW484" s="1">
        <f ca="1">Table2[[#This Row],[Cars value]]/Table2[[#This Row],[Cars]]</f>
        <v>900.57655794141101</v>
      </c>
      <c r="AX484" s="1"/>
      <c r="AY484" s="1">
        <f ca="1">IF(Table2[[#This Row],[Value of debts of a person]]&gt;$AZ$4,1,0)</f>
        <v>0</v>
      </c>
      <c r="AZ484" s="1"/>
      <c r="BA484" s="1"/>
      <c r="BB484" s="9">
        <f ca="1">O484/Table2[[#This Row],[Value of house]]</f>
        <v>0.87533657245771135</v>
      </c>
      <c r="BC484" s="1">
        <f ca="1">IF(BB484&lt;$BD$4,1,0)</f>
        <v>0</v>
      </c>
      <c r="BD484" s="1"/>
      <c r="BE484" s="10"/>
      <c r="BF484">
        <f ca="1">IF(Table2[[#This Row],[Area]]="yukon",Table2[[#This Row],[Income]],0)</f>
        <v>0</v>
      </c>
    </row>
    <row r="485" spans="2:58" x14ac:dyDescent="0.3">
      <c r="B485">
        <f t="shared" ca="1" si="134"/>
        <v>1</v>
      </c>
      <c r="C485" t="str">
        <f t="shared" ca="1" si="135"/>
        <v>men</v>
      </c>
      <c r="D485">
        <f t="shared" ca="1" si="136"/>
        <v>42</v>
      </c>
      <c r="E485">
        <f t="shared" ca="1" si="137"/>
        <v>1</v>
      </c>
      <c r="F485" t="str">
        <f ca="1">VLOOKUP(E485,$AB$5:$AC$10,2)</f>
        <v>health</v>
      </c>
      <c r="G485">
        <f t="shared" ca="1" si="138"/>
        <v>4</v>
      </c>
      <c r="H485" t="str">
        <f ca="1">VLOOKUP(G485,$AD$5:$AE$9,2)</f>
        <v>technical</v>
      </c>
      <c r="I485">
        <f t="shared" ca="1" si="139"/>
        <v>4</v>
      </c>
      <c r="J485">
        <f t="shared" ca="1" si="133"/>
        <v>2</v>
      </c>
      <c r="K485">
        <f t="shared" ca="1" si="140"/>
        <v>39063</v>
      </c>
      <c r="L485">
        <f t="shared" ca="1" si="141"/>
        <v>3</v>
      </c>
      <c r="M485" t="str">
        <f ca="1">VLOOKUP(L485,$AF$5:$AG$17,2)</f>
        <v>Northwest Tef</v>
      </c>
      <c r="N485">
        <f t="shared" ca="1" si="144"/>
        <v>234378</v>
      </c>
      <c r="O485">
        <f t="shared" ca="1" si="142"/>
        <v>86143.273888916869</v>
      </c>
      <c r="P485">
        <f t="shared" ca="1" si="145"/>
        <v>67582.9714837832</v>
      </c>
      <c r="Q485">
        <f t="shared" ca="1" si="143"/>
        <v>61219</v>
      </c>
      <c r="R485">
        <f t="shared" ca="1" si="146"/>
        <v>33975.030069456356</v>
      </c>
      <c r="S485">
        <f t="shared" ca="1" si="147"/>
        <v>13683.936452504502</v>
      </c>
      <c r="T485">
        <f t="shared" ca="1" si="148"/>
        <v>334205.21034142136</v>
      </c>
      <c r="U485">
        <f t="shared" ca="1" si="149"/>
        <v>181337.30395837323</v>
      </c>
      <c r="V485">
        <f t="shared" ca="1" si="150"/>
        <v>152867.90638304813</v>
      </c>
      <c r="X485" s="7">
        <f ca="1">IF(Table2[[#This Row],[Gender]]="men",1,0)</f>
        <v>1</v>
      </c>
      <c r="Y485" s="1">
        <f ca="1">IF(Table2[[#This Row],[Gender]]="women",1,0)</f>
        <v>0</v>
      </c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>
        <f ca="1">IF(Table2[[#This Row],[Field of work]]="teaching",1,0)</f>
        <v>0</v>
      </c>
      <c r="AK485" s="1">
        <f ca="1">IF(Table2[[#This Row],[Field of work]]="health",1,0)</f>
        <v>1</v>
      </c>
      <c r="AL485" s="1">
        <f ca="1">IF(Table2[[#This Row],[Field of work]]="construction",1,0)</f>
        <v>0</v>
      </c>
      <c r="AM485" s="1">
        <f ca="1">IF(Table2[[#This Row],[Field of work]]="general work",1,0)</f>
        <v>0</v>
      </c>
      <c r="AN485" s="1">
        <f ca="1">IF(Table2[[#This Row],[Field of work]]="agriculture",1,0)</f>
        <v>0</v>
      </c>
      <c r="AO485" s="1">
        <f ca="1">IF(Table2[[#This Row],[Field of work]]="IT",1,0)</f>
        <v>0</v>
      </c>
      <c r="AP485" s="1"/>
      <c r="AQ485" s="1"/>
      <c r="AR485" s="1"/>
      <c r="AS485" s="1"/>
      <c r="AT485" s="1"/>
      <c r="AU485" s="1"/>
      <c r="AV485" s="1"/>
      <c r="AW485" s="1">
        <f ca="1">Table2[[#This Row],[Cars value]]/Table2[[#This Row],[Cars]]</f>
        <v>33791.4857418916</v>
      </c>
      <c r="AX485" s="1"/>
      <c r="AY485" s="1">
        <f ca="1">IF(Table2[[#This Row],[Value of debts of a person]]&gt;$AZ$4,1,0)</f>
        <v>1</v>
      </c>
      <c r="AZ485" s="1"/>
      <c r="BA485" s="1"/>
      <c r="BB485" s="9">
        <f ca="1">O485/Table2[[#This Row],[Value of house]]</f>
        <v>0.36753993074826508</v>
      </c>
      <c r="BC485" s="1">
        <f ca="1">IF(BB485&lt;$BD$4,1,0)</f>
        <v>0</v>
      </c>
      <c r="BD485" s="1"/>
      <c r="BE485" s="10"/>
      <c r="BF485">
        <f ca="1">IF(Table2[[#This Row],[Area]]="yukon",Table2[[#This Row],[Income]],0)</f>
        <v>0</v>
      </c>
    </row>
    <row r="486" spans="2:58" x14ac:dyDescent="0.3">
      <c r="B486">
        <f t="shared" ca="1" si="134"/>
        <v>2</v>
      </c>
      <c r="C486" t="str">
        <f t="shared" ca="1" si="135"/>
        <v>women</v>
      </c>
      <c r="D486">
        <f t="shared" ca="1" si="136"/>
        <v>44</v>
      </c>
      <c r="E486">
        <f t="shared" ca="1" si="137"/>
        <v>6</v>
      </c>
      <c r="F486" t="str">
        <f ca="1">VLOOKUP(E486,$AB$5:$AC$10,2)</f>
        <v>agriculture</v>
      </c>
      <c r="G486">
        <f t="shared" ca="1" si="138"/>
        <v>5</v>
      </c>
      <c r="H486" t="str">
        <f ca="1">VLOOKUP(G486,$AD$5:$AE$9,2)</f>
        <v>other</v>
      </c>
      <c r="I486">
        <f t="shared" ca="1" si="139"/>
        <v>0</v>
      </c>
      <c r="J486">
        <f t="shared" ca="1" si="133"/>
        <v>1</v>
      </c>
      <c r="K486">
        <f t="shared" ca="1" si="140"/>
        <v>26366</v>
      </c>
      <c r="L486">
        <f t="shared" ca="1" si="141"/>
        <v>12</v>
      </c>
      <c r="M486" t="str">
        <f ca="1">VLOOKUP(L486,$AF$5:$AG$17,2)</f>
        <v>Nova scotia</v>
      </c>
      <c r="N486">
        <f t="shared" ca="1" si="144"/>
        <v>158196</v>
      </c>
      <c r="O486">
        <f t="shared" ca="1" si="142"/>
        <v>10915.1882271455</v>
      </c>
      <c r="P486">
        <f t="shared" ca="1" si="145"/>
        <v>19880.179351609466</v>
      </c>
      <c r="Q486">
        <f t="shared" ca="1" si="143"/>
        <v>18131</v>
      </c>
      <c r="R486">
        <f t="shared" ca="1" si="146"/>
        <v>10286.156754346406</v>
      </c>
      <c r="S486">
        <f t="shared" ca="1" si="147"/>
        <v>18012.77365978192</v>
      </c>
      <c r="T486">
        <f t="shared" ca="1" si="148"/>
        <v>187123.96188692743</v>
      </c>
      <c r="U486">
        <f t="shared" ca="1" si="149"/>
        <v>39332.344981491908</v>
      </c>
      <c r="V486">
        <f t="shared" ca="1" si="150"/>
        <v>147791.61690543551</v>
      </c>
      <c r="X486" s="7">
        <f ca="1">IF(Table2[[#This Row],[Gender]]="men",1,0)</f>
        <v>0</v>
      </c>
      <c r="Y486" s="1">
        <f ca="1">IF(Table2[[#This Row],[Gender]]="women",1,0)</f>
        <v>1</v>
      </c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>
        <f ca="1">IF(Table2[[#This Row],[Field of work]]="teaching",1,0)</f>
        <v>0</v>
      </c>
      <c r="AK486" s="1">
        <f ca="1">IF(Table2[[#This Row],[Field of work]]="health",1,0)</f>
        <v>0</v>
      </c>
      <c r="AL486" s="1">
        <f ca="1">IF(Table2[[#This Row],[Field of work]]="construction",1,0)</f>
        <v>0</v>
      </c>
      <c r="AM486" s="1">
        <f ca="1">IF(Table2[[#This Row],[Field of work]]="general work",1,0)</f>
        <v>0</v>
      </c>
      <c r="AN486" s="1">
        <f ca="1">IF(Table2[[#This Row],[Field of work]]="agriculture",1,0)</f>
        <v>1</v>
      </c>
      <c r="AO486" s="1">
        <f ca="1">IF(Table2[[#This Row],[Field of work]]="IT",1,0)</f>
        <v>0</v>
      </c>
      <c r="AP486" s="1"/>
      <c r="AQ486" s="1"/>
      <c r="AR486" s="1"/>
      <c r="AS486" s="1"/>
      <c r="AT486" s="1"/>
      <c r="AU486" s="1"/>
      <c r="AV486" s="1"/>
      <c r="AW486" s="1">
        <f ca="1">Table2[[#This Row],[Cars value]]/Table2[[#This Row],[Cars]]</f>
        <v>19880.179351609466</v>
      </c>
      <c r="AX486" s="1"/>
      <c r="AY486" s="1">
        <f ca="1">IF(Table2[[#This Row],[Value of debts of a person]]&gt;$AZ$4,1,0)</f>
        <v>0</v>
      </c>
      <c r="AZ486" s="1"/>
      <c r="BA486" s="1"/>
      <c r="BB486" s="9">
        <f ca="1">O486/Table2[[#This Row],[Value of house]]</f>
        <v>6.8997877488340409E-2</v>
      </c>
      <c r="BC486" s="1">
        <f ca="1">IF(BB486&lt;$BD$4,1,0)</f>
        <v>1</v>
      </c>
      <c r="BD486" s="1"/>
      <c r="BE486" s="10"/>
      <c r="BF486">
        <f ca="1">IF(Table2[[#This Row],[Area]]="yukon",Table2[[#This Row],[Income]],0)</f>
        <v>0</v>
      </c>
    </row>
    <row r="487" spans="2:58" x14ac:dyDescent="0.3">
      <c r="B487">
        <f t="shared" ca="1" si="134"/>
        <v>1</v>
      </c>
      <c r="C487" t="str">
        <f t="shared" ca="1" si="135"/>
        <v>men</v>
      </c>
      <c r="D487">
        <f t="shared" ca="1" si="136"/>
        <v>30</v>
      </c>
      <c r="E487">
        <f t="shared" ca="1" si="137"/>
        <v>5</v>
      </c>
      <c r="F487" t="str">
        <f ca="1">VLOOKUP(E487,$AB$5:$AC$10,2)</f>
        <v>general work</v>
      </c>
      <c r="G487">
        <f t="shared" ca="1" si="138"/>
        <v>4</v>
      </c>
      <c r="H487" t="str">
        <f ca="1">VLOOKUP(G487,$AD$5:$AE$9,2)</f>
        <v>technical</v>
      </c>
      <c r="I487">
        <f t="shared" ca="1" si="139"/>
        <v>0</v>
      </c>
      <c r="J487">
        <f t="shared" ca="1" si="133"/>
        <v>2</v>
      </c>
      <c r="K487">
        <f t="shared" ca="1" si="140"/>
        <v>59924</v>
      </c>
      <c r="L487">
        <f t="shared" ca="1" si="141"/>
        <v>8</v>
      </c>
      <c r="M487" t="str">
        <f ca="1">VLOOKUP(L487,$AF$5:$AG$17,2)</f>
        <v>Ontario</v>
      </c>
      <c r="N487">
        <f t="shared" ca="1" si="144"/>
        <v>179772</v>
      </c>
      <c r="O487">
        <f t="shared" ca="1" si="142"/>
        <v>149618.71902170722</v>
      </c>
      <c r="P487">
        <f t="shared" ca="1" si="145"/>
        <v>97134.888686320453</v>
      </c>
      <c r="Q487">
        <f t="shared" ca="1" si="143"/>
        <v>86692</v>
      </c>
      <c r="R487">
        <f t="shared" ca="1" si="146"/>
        <v>24017.564409364455</v>
      </c>
      <c r="S487">
        <f t="shared" ca="1" si="147"/>
        <v>17650.241510760516</v>
      </c>
      <c r="T487">
        <f t="shared" ca="1" si="148"/>
        <v>347040.9605324677</v>
      </c>
      <c r="U487">
        <f t="shared" ca="1" si="149"/>
        <v>260328.28343107167</v>
      </c>
      <c r="V487">
        <f t="shared" ca="1" si="150"/>
        <v>86712.677101396024</v>
      </c>
      <c r="X487" s="7">
        <f ca="1">IF(Table2[[#This Row],[Gender]]="men",1,0)</f>
        <v>1</v>
      </c>
      <c r="Y487" s="1">
        <f ca="1">IF(Table2[[#This Row],[Gender]]="women",1,0)</f>
        <v>0</v>
      </c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>
        <f ca="1">IF(Table2[[#This Row],[Field of work]]="teaching",1,0)</f>
        <v>0</v>
      </c>
      <c r="AK487" s="1">
        <f ca="1">IF(Table2[[#This Row],[Field of work]]="health",1,0)</f>
        <v>0</v>
      </c>
      <c r="AL487" s="1">
        <f ca="1">IF(Table2[[#This Row],[Field of work]]="construction",1,0)</f>
        <v>0</v>
      </c>
      <c r="AM487" s="1">
        <f ca="1">IF(Table2[[#This Row],[Field of work]]="general work",1,0)</f>
        <v>1</v>
      </c>
      <c r="AN487" s="1">
        <f ca="1">IF(Table2[[#This Row],[Field of work]]="agriculture",1,0)</f>
        <v>0</v>
      </c>
      <c r="AO487" s="1">
        <f ca="1">IF(Table2[[#This Row],[Field of work]]="IT",1,0)</f>
        <v>0</v>
      </c>
      <c r="AP487" s="1"/>
      <c r="AQ487" s="1"/>
      <c r="AR487" s="1"/>
      <c r="AS487" s="1"/>
      <c r="AT487" s="1"/>
      <c r="AU487" s="1"/>
      <c r="AV487" s="1"/>
      <c r="AW487" s="1">
        <f ca="1">Table2[[#This Row],[Cars value]]/Table2[[#This Row],[Cars]]</f>
        <v>48567.444343160227</v>
      </c>
      <c r="AX487" s="1"/>
      <c r="AY487" s="1">
        <f ca="1">IF(Table2[[#This Row],[Value of debts of a person]]&gt;$AZ$4,1,0)</f>
        <v>1</v>
      </c>
      <c r="AZ487" s="1"/>
      <c r="BA487" s="1"/>
      <c r="BB487" s="9">
        <f ca="1">O487/Table2[[#This Row],[Value of house]]</f>
        <v>0.83226931347321731</v>
      </c>
      <c r="BC487" s="1">
        <f ca="1">IF(BB487&lt;$BD$4,1,0)</f>
        <v>0</v>
      </c>
      <c r="BD487" s="1"/>
      <c r="BE487" s="10"/>
      <c r="BF487">
        <f ca="1">IF(Table2[[#This Row],[Area]]="yukon",Table2[[#This Row],[Income]],0)</f>
        <v>0</v>
      </c>
    </row>
    <row r="488" spans="2:58" x14ac:dyDescent="0.3">
      <c r="B488">
        <f t="shared" ca="1" si="134"/>
        <v>2</v>
      </c>
      <c r="C488" t="str">
        <f t="shared" ca="1" si="135"/>
        <v>women</v>
      </c>
      <c r="D488">
        <f t="shared" ca="1" si="136"/>
        <v>35</v>
      </c>
      <c r="E488">
        <f t="shared" ca="1" si="137"/>
        <v>5</v>
      </c>
      <c r="F488" t="str">
        <f ca="1">VLOOKUP(E488,$AB$5:$AC$10,2)</f>
        <v>general work</v>
      </c>
      <c r="G488">
        <f t="shared" ca="1" si="138"/>
        <v>1</v>
      </c>
      <c r="H488" t="str">
        <f ca="1">VLOOKUP(G488,$AD$5:$AE$9,2)</f>
        <v>High School</v>
      </c>
      <c r="I488">
        <f t="shared" ca="1" si="139"/>
        <v>1</v>
      </c>
      <c r="J488">
        <f t="shared" ca="1" si="133"/>
        <v>1</v>
      </c>
      <c r="K488">
        <f t="shared" ca="1" si="140"/>
        <v>48327</v>
      </c>
      <c r="L488">
        <f t="shared" ca="1" si="141"/>
        <v>8</v>
      </c>
      <c r="M488" t="str">
        <f ca="1">VLOOKUP(L488,$AF$5:$AG$17,2)</f>
        <v>Ontario</v>
      </c>
      <c r="N488">
        <f t="shared" ca="1" si="144"/>
        <v>289962</v>
      </c>
      <c r="O488">
        <f t="shared" ca="1" si="142"/>
        <v>266350.91805109271</v>
      </c>
      <c r="P488">
        <f t="shared" ca="1" si="145"/>
        <v>16039.635312243465</v>
      </c>
      <c r="Q488">
        <f t="shared" ca="1" si="143"/>
        <v>1169</v>
      </c>
      <c r="R488">
        <f t="shared" ca="1" si="146"/>
        <v>15347.434421011485</v>
      </c>
      <c r="S488">
        <f t="shared" ca="1" si="147"/>
        <v>57853.33174168595</v>
      </c>
      <c r="T488">
        <f t="shared" ca="1" si="148"/>
        <v>614166.24979277863</v>
      </c>
      <c r="U488">
        <f t="shared" ca="1" si="149"/>
        <v>282867.35247210419</v>
      </c>
      <c r="V488">
        <f t="shared" ca="1" si="150"/>
        <v>331298.89732067444</v>
      </c>
      <c r="X488" s="7">
        <f ca="1">IF(Table2[[#This Row],[Gender]]="men",1,0)</f>
        <v>0</v>
      </c>
      <c r="Y488" s="1">
        <f ca="1">IF(Table2[[#This Row],[Gender]]="women",1,0)</f>
        <v>1</v>
      </c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>
        <f ca="1">IF(Table2[[#This Row],[Field of work]]="teaching",1,0)</f>
        <v>0</v>
      </c>
      <c r="AK488" s="1">
        <f ca="1">IF(Table2[[#This Row],[Field of work]]="health",1,0)</f>
        <v>0</v>
      </c>
      <c r="AL488" s="1">
        <f ca="1">IF(Table2[[#This Row],[Field of work]]="construction",1,0)</f>
        <v>0</v>
      </c>
      <c r="AM488" s="1">
        <f ca="1">IF(Table2[[#This Row],[Field of work]]="general work",1,0)</f>
        <v>1</v>
      </c>
      <c r="AN488" s="1">
        <f ca="1">IF(Table2[[#This Row],[Field of work]]="agriculture",1,0)</f>
        <v>0</v>
      </c>
      <c r="AO488" s="1">
        <f ca="1">IF(Table2[[#This Row],[Field of work]]="IT",1,0)</f>
        <v>0</v>
      </c>
      <c r="AP488" s="1"/>
      <c r="AQ488" s="1"/>
      <c r="AR488" s="1"/>
      <c r="AS488" s="1"/>
      <c r="AT488" s="1"/>
      <c r="AU488" s="1"/>
      <c r="AV488" s="1"/>
      <c r="AW488" s="1">
        <f ca="1">Table2[[#This Row],[Cars value]]/Table2[[#This Row],[Cars]]</f>
        <v>16039.635312243465</v>
      </c>
      <c r="AX488" s="1"/>
      <c r="AY488" s="1">
        <f ca="1">IF(Table2[[#This Row],[Value of debts of a person]]&gt;$AZ$4,1,0)</f>
        <v>1</v>
      </c>
      <c r="AZ488" s="1"/>
      <c r="BA488" s="1"/>
      <c r="BB488" s="9">
        <f ca="1">O488/Table2[[#This Row],[Value of house]]</f>
        <v>0.91857180613698597</v>
      </c>
      <c r="BC488" s="1">
        <f ca="1">IF(BB488&lt;$BD$4,1,0)</f>
        <v>0</v>
      </c>
      <c r="BD488" s="1"/>
      <c r="BE488" s="10"/>
      <c r="BF488">
        <f ca="1">IF(Table2[[#This Row],[Area]]="yukon",Table2[[#This Row],[Income]],0)</f>
        <v>0</v>
      </c>
    </row>
    <row r="489" spans="2:58" x14ac:dyDescent="0.3">
      <c r="B489">
        <f t="shared" ca="1" si="134"/>
        <v>1</v>
      </c>
      <c r="C489" t="str">
        <f t="shared" ca="1" si="135"/>
        <v>men</v>
      </c>
      <c r="D489">
        <f t="shared" ca="1" si="136"/>
        <v>41</v>
      </c>
      <c r="E489">
        <f t="shared" ca="1" si="137"/>
        <v>4</v>
      </c>
      <c r="F489" t="str">
        <f ca="1">VLOOKUP(E489,$AB$5:$AC$10,2)</f>
        <v>IT</v>
      </c>
      <c r="G489">
        <f t="shared" ca="1" si="138"/>
        <v>6</v>
      </c>
      <c r="H489" t="str">
        <f ca="1">VLOOKUP(G489,$AD$5:$AE$9,2)</f>
        <v>other</v>
      </c>
      <c r="I489">
        <f t="shared" ca="1" si="139"/>
        <v>1</v>
      </c>
      <c r="J489">
        <f t="shared" ca="1" si="133"/>
        <v>1</v>
      </c>
      <c r="K489">
        <f t="shared" ca="1" si="140"/>
        <v>28766</v>
      </c>
      <c r="L489">
        <f t="shared" ca="1" si="141"/>
        <v>13</v>
      </c>
      <c r="M489" t="str">
        <f ca="1">VLOOKUP(L489,$AF$5:$AG$17,2)</f>
        <v>Prince edward Island</v>
      </c>
      <c r="N489">
        <f t="shared" ca="1" si="144"/>
        <v>57532</v>
      </c>
      <c r="O489">
        <f t="shared" ca="1" si="142"/>
        <v>42299.483654945449</v>
      </c>
      <c r="P489">
        <f t="shared" ca="1" si="145"/>
        <v>10946.811902391586</v>
      </c>
      <c r="Q489">
        <f t="shared" ca="1" si="143"/>
        <v>6191</v>
      </c>
      <c r="R489">
        <f t="shared" ca="1" si="146"/>
        <v>5535.8985673015686</v>
      </c>
      <c r="S489">
        <f t="shared" ca="1" si="147"/>
        <v>4067.8608122477826</v>
      </c>
      <c r="T489">
        <f t="shared" ca="1" si="148"/>
        <v>103899.34446719324</v>
      </c>
      <c r="U489">
        <f t="shared" ca="1" si="149"/>
        <v>54026.382222247019</v>
      </c>
      <c r="V489">
        <f t="shared" ca="1" si="150"/>
        <v>49872.962244946219</v>
      </c>
      <c r="X489" s="7">
        <f ca="1">IF(Table2[[#This Row],[Gender]]="men",1,0)</f>
        <v>1</v>
      </c>
      <c r="Y489" s="1">
        <f ca="1">IF(Table2[[#This Row],[Gender]]="women",1,0)</f>
        <v>0</v>
      </c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>
        <f ca="1">IF(Table2[[#This Row],[Field of work]]="teaching",1,0)</f>
        <v>0</v>
      </c>
      <c r="AK489" s="1">
        <f ca="1">IF(Table2[[#This Row],[Field of work]]="health",1,0)</f>
        <v>0</v>
      </c>
      <c r="AL489" s="1">
        <f ca="1">IF(Table2[[#This Row],[Field of work]]="construction",1,0)</f>
        <v>0</v>
      </c>
      <c r="AM489" s="1">
        <f ca="1">IF(Table2[[#This Row],[Field of work]]="general work",1,0)</f>
        <v>0</v>
      </c>
      <c r="AN489" s="1">
        <f ca="1">IF(Table2[[#This Row],[Field of work]]="agriculture",1,0)</f>
        <v>0</v>
      </c>
      <c r="AO489" s="1">
        <f ca="1">IF(Table2[[#This Row],[Field of work]]="IT",1,0)</f>
        <v>1</v>
      </c>
      <c r="AP489" s="1"/>
      <c r="AQ489" s="1"/>
      <c r="AR489" s="1"/>
      <c r="AS489" s="1"/>
      <c r="AT489" s="1"/>
      <c r="AU489" s="1"/>
      <c r="AV489" s="1"/>
      <c r="AW489" s="1">
        <f ca="1">Table2[[#This Row],[Cars value]]/Table2[[#This Row],[Cars]]</f>
        <v>10946.811902391586</v>
      </c>
      <c r="AX489" s="1"/>
      <c r="AY489" s="1">
        <f ca="1">IF(Table2[[#This Row],[Value of debts of a person]]&gt;$AZ$4,1,0)</f>
        <v>0</v>
      </c>
      <c r="AZ489" s="1"/>
      <c r="BA489" s="1"/>
      <c r="BB489" s="9">
        <f ca="1">O489/Table2[[#This Row],[Value of house]]</f>
        <v>0.73523402028341533</v>
      </c>
      <c r="BC489" s="1">
        <f ca="1">IF(BB489&lt;$BD$4,1,0)</f>
        <v>0</v>
      </c>
      <c r="BD489" s="1"/>
      <c r="BE489" s="10"/>
      <c r="BF489">
        <f ca="1">IF(Table2[[#This Row],[Area]]="yukon",Table2[[#This Row],[Income]],0)</f>
        <v>0</v>
      </c>
    </row>
    <row r="490" spans="2:58" x14ac:dyDescent="0.3">
      <c r="B490">
        <f t="shared" ca="1" si="134"/>
        <v>1</v>
      </c>
      <c r="C490" t="str">
        <f t="shared" ca="1" si="135"/>
        <v>men</v>
      </c>
      <c r="D490">
        <f t="shared" ca="1" si="136"/>
        <v>34</v>
      </c>
      <c r="E490">
        <f t="shared" ca="1" si="137"/>
        <v>6</v>
      </c>
      <c r="F490" t="str">
        <f ca="1">VLOOKUP(E490,$AB$5:$AC$10,2)</f>
        <v>agriculture</v>
      </c>
      <c r="G490">
        <f t="shared" ca="1" si="138"/>
        <v>2</v>
      </c>
      <c r="H490" t="str">
        <f ca="1">VLOOKUP(G490,$AD$5:$AE$9,2)</f>
        <v>college</v>
      </c>
      <c r="I490">
        <f t="shared" ca="1" si="139"/>
        <v>2</v>
      </c>
      <c r="J490">
        <f t="shared" ca="1" si="133"/>
        <v>2</v>
      </c>
      <c r="K490">
        <f t="shared" ca="1" si="140"/>
        <v>53769</v>
      </c>
      <c r="L490">
        <f t="shared" ca="1" si="141"/>
        <v>9</v>
      </c>
      <c r="M490" t="str">
        <f ca="1">VLOOKUP(L490,$AF$5:$AG$17,2)</f>
        <v>Quabac</v>
      </c>
      <c r="N490">
        <f t="shared" ca="1" si="144"/>
        <v>268845</v>
      </c>
      <c r="O490">
        <f t="shared" ca="1" si="142"/>
        <v>124861.75546618133</v>
      </c>
      <c r="P490">
        <f t="shared" ca="1" si="145"/>
        <v>3574.982035732236</v>
      </c>
      <c r="Q490">
        <f t="shared" ca="1" si="143"/>
        <v>312</v>
      </c>
      <c r="R490">
        <f t="shared" ca="1" si="146"/>
        <v>24348.993013147829</v>
      </c>
      <c r="S490">
        <f t="shared" ca="1" si="147"/>
        <v>9459.3821671188416</v>
      </c>
      <c r="T490">
        <f t="shared" ca="1" si="148"/>
        <v>403166.13763330015</v>
      </c>
      <c r="U490">
        <f t="shared" ca="1" si="149"/>
        <v>149522.74847932917</v>
      </c>
      <c r="V490">
        <f t="shared" ca="1" si="150"/>
        <v>253643.38915397099</v>
      </c>
      <c r="X490" s="7">
        <f ca="1">IF(Table2[[#This Row],[Gender]]="men",1,0)</f>
        <v>1</v>
      </c>
      <c r="Y490" s="1">
        <f ca="1">IF(Table2[[#This Row],[Gender]]="women",1,0)</f>
        <v>0</v>
      </c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>
        <f ca="1">IF(Table2[[#This Row],[Field of work]]="teaching",1,0)</f>
        <v>0</v>
      </c>
      <c r="AK490" s="1">
        <f ca="1">IF(Table2[[#This Row],[Field of work]]="health",1,0)</f>
        <v>0</v>
      </c>
      <c r="AL490" s="1">
        <f ca="1">IF(Table2[[#This Row],[Field of work]]="construction",1,0)</f>
        <v>0</v>
      </c>
      <c r="AM490" s="1">
        <f ca="1">IF(Table2[[#This Row],[Field of work]]="general work",1,0)</f>
        <v>0</v>
      </c>
      <c r="AN490" s="1">
        <f ca="1">IF(Table2[[#This Row],[Field of work]]="agriculture",1,0)</f>
        <v>1</v>
      </c>
      <c r="AO490" s="1">
        <f ca="1">IF(Table2[[#This Row],[Field of work]]="IT",1,0)</f>
        <v>0</v>
      </c>
      <c r="AP490" s="1"/>
      <c r="AQ490" s="1"/>
      <c r="AR490" s="1"/>
      <c r="AS490" s="1"/>
      <c r="AT490" s="1"/>
      <c r="AU490" s="1"/>
      <c r="AV490" s="1"/>
      <c r="AW490" s="1">
        <f ca="1">Table2[[#This Row],[Cars value]]/Table2[[#This Row],[Cars]]</f>
        <v>1787.491017866118</v>
      </c>
      <c r="AX490" s="1"/>
      <c r="AY490" s="1">
        <f ca="1">IF(Table2[[#This Row],[Value of debts of a person]]&gt;$AZ$4,1,0)</f>
        <v>1</v>
      </c>
      <c r="AZ490" s="1"/>
      <c r="BA490" s="1"/>
      <c r="BB490" s="9">
        <f ca="1">O490/Table2[[#This Row],[Value of house]]</f>
        <v>0.4644377074752416</v>
      </c>
      <c r="BC490" s="1">
        <f ca="1">IF(BB490&lt;$BD$4,1,0)</f>
        <v>0</v>
      </c>
      <c r="BD490" s="1"/>
      <c r="BE490" s="10"/>
      <c r="BF490">
        <f ca="1">IF(Table2[[#This Row],[Area]]="yukon",Table2[[#This Row],[Income]],0)</f>
        <v>0</v>
      </c>
    </row>
    <row r="491" spans="2:58" x14ac:dyDescent="0.3">
      <c r="B491">
        <f t="shared" ca="1" si="134"/>
        <v>1</v>
      </c>
      <c r="C491" t="str">
        <f t="shared" ca="1" si="135"/>
        <v>men</v>
      </c>
      <c r="D491">
        <f t="shared" ca="1" si="136"/>
        <v>35</v>
      </c>
      <c r="E491">
        <f t="shared" ca="1" si="137"/>
        <v>1</v>
      </c>
      <c r="F491" t="str">
        <f ca="1">VLOOKUP(E491,$AB$5:$AC$10,2)</f>
        <v>health</v>
      </c>
      <c r="G491">
        <f t="shared" ca="1" si="138"/>
        <v>2</v>
      </c>
      <c r="H491" t="str">
        <f ca="1">VLOOKUP(G491,$AD$5:$AE$9,2)</f>
        <v>college</v>
      </c>
      <c r="I491">
        <f t="shared" ca="1" si="139"/>
        <v>0</v>
      </c>
      <c r="J491">
        <f t="shared" ca="1" si="133"/>
        <v>2</v>
      </c>
      <c r="K491">
        <f t="shared" ca="1" si="140"/>
        <v>34657</v>
      </c>
      <c r="L491">
        <f t="shared" ca="1" si="141"/>
        <v>3</v>
      </c>
      <c r="M491" t="str">
        <f ca="1">VLOOKUP(L491,$AF$5:$AG$17,2)</f>
        <v>Northwest Tef</v>
      </c>
      <c r="N491">
        <f t="shared" ca="1" si="144"/>
        <v>173285</v>
      </c>
      <c r="O491">
        <f t="shared" ca="1" si="142"/>
        <v>83406.552988372801</v>
      </c>
      <c r="P491">
        <f t="shared" ca="1" si="145"/>
        <v>46397.01458319401</v>
      </c>
      <c r="Q491">
        <f t="shared" ca="1" si="143"/>
        <v>12856</v>
      </c>
      <c r="R491">
        <f t="shared" ca="1" si="146"/>
        <v>16703.242979102648</v>
      </c>
      <c r="S491">
        <f t="shared" ca="1" si="147"/>
        <v>35065.407451497318</v>
      </c>
      <c r="T491">
        <f t="shared" ca="1" si="148"/>
        <v>291756.96043987013</v>
      </c>
      <c r="U491">
        <f t="shared" ca="1" si="149"/>
        <v>112965.79596747545</v>
      </c>
      <c r="V491">
        <f t="shared" ca="1" si="150"/>
        <v>178791.16447239468</v>
      </c>
      <c r="X491" s="7">
        <f ca="1">IF(Table2[[#This Row],[Gender]]="men",1,0)</f>
        <v>1</v>
      </c>
      <c r="Y491" s="1">
        <f ca="1">IF(Table2[[#This Row],[Gender]]="women",1,0)</f>
        <v>0</v>
      </c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>
        <f ca="1">IF(Table2[[#This Row],[Field of work]]="teaching",1,0)</f>
        <v>0</v>
      </c>
      <c r="AK491" s="1">
        <f ca="1">IF(Table2[[#This Row],[Field of work]]="health",1,0)</f>
        <v>1</v>
      </c>
      <c r="AL491" s="1">
        <f ca="1">IF(Table2[[#This Row],[Field of work]]="construction",1,0)</f>
        <v>0</v>
      </c>
      <c r="AM491" s="1">
        <f ca="1">IF(Table2[[#This Row],[Field of work]]="general work",1,0)</f>
        <v>0</v>
      </c>
      <c r="AN491" s="1">
        <f ca="1">IF(Table2[[#This Row],[Field of work]]="agriculture",1,0)</f>
        <v>0</v>
      </c>
      <c r="AO491" s="1">
        <f ca="1">IF(Table2[[#This Row],[Field of work]]="IT",1,0)</f>
        <v>0</v>
      </c>
      <c r="AP491" s="1"/>
      <c r="AQ491" s="1"/>
      <c r="AR491" s="1"/>
      <c r="AS491" s="1"/>
      <c r="AT491" s="1"/>
      <c r="AU491" s="1"/>
      <c r="AV491" s="1"/>
      <c r="AW491" s="1">
        <f ca="1">Table2[[#This Row],[Cars value]]/Table2[[#This Row],[Cars]]</f>
        <v>23198.507291597005</v>
      </c>
      <c r="AX491" s="1"/>
      <c r="AY491" s="1">
        <f ca="1">IF(Table2[[#This Row],[Value of debts of a person]]&gt;$AZ$4,1,0)</f>
        <v>1</v>
      </c>
      <c r="AZ491" s="1"/>
      <c r="BA491" s="1"/>
      <c r="BB491" s="9">
        <f ca="1">O491/Table2[[#This Row],[Value of house]]</f>
        <v>0.48132586772295816</v>
      </c>
      <c r="BC491" s="1">
        <f ca="1">IF(BB491&lt;$BD$4,1,0)</f>
        <v>0</v>
      </c>
      <c r="BD491" s="1"/>
      <c r="BE491" s="10"/>
      <c r="BF491">
        <f ca="1">IF(Table2[[#This Row],[Area]]="yukon",Table2[[#This Row],[Income]],0)</f>
        <v>0</v>
      </c>
    </row>
    <row r="492" spans="2:58" x14ac:dyDescent="0.3">
      <c r="B492">
        <f t="shared" ca="1" si="134"/>
        <v>1</v>
      </c>
      <c r="C492" t="str">
        <f t="shared" ca="1" si="135"/>
        <v>men</v>
      </c>
      <c r="D492">
        <f t="shared" ca="1" si="136"/>
        <v>39</v>
      </c>
      <c r="E492">
        <f t="shared" ca="1" si="137"/>
        <v>2</v>
      </c>
      <c r="F492" t="str">
        <f ca="1">VLOOKUP(E492,$AB$5:$AC$10,2)</f>
        <v>construction</v>
      </c>
      <c r="G492">
        <f t="shared" ca="1" si="138"/>
        <v>1</v>
      </c>
      <c r="H492" t="str">
        <f ca="1">VLOOKUP(G492,$AD$5:$AE$9,2)</f>
        <v>High School</v>
      </c>
      <c r="I492">
        <f t="shared" ca="1" si="139"/>
        <v>1</v>
      </c>
      <c r="J492">
        <f t="shared" ca="1" si="133"/>
        <v>2</v>
      </c>
      <c r="K492">
        <f t="shared" ca="1" si="140"/>
        <v>50435</v>
      </c>
      <c r="L492">
        <f t="shared" ca="1" si="141"/>
        <v>11</v>
      </c>
      <c r="M492" t="str">
        <f ca="1">VLOOKUP(L492,$AF$5:$AG$17,2)</f>
        <v>New truncwick</v>
      </c>
      <c r="N492">
        <f t="shared" ca="1" si="144"/>
        <v>100870</v>
      </c>
      <c r="O492">
        <f t="shared" ca="1" si="142"/>
        <v>58086.277464884835</v>
      </c>
      <c r="P492">
        <f t="shared" ca="1" si="145"/>
        <v>79196.243158385725</v>
      </c>
      <c r="Q492">
        <f t="shared" ca="1" si="143"/>
        <v>19565</v>
      </c>
      <c r="R492">
        <f t="shared" ca="1" si="146"/>
        <v>23410.060777431427</v>
      </c>
      <c r="S492">
        <f t="shared" ca="1" si="147"/>
        <v>58710.561673706659</v>
      </c>
      <c r="T492">
        <f t="shared" ca="1" si="148"/>
        <v>217666.83913859149</v>
      </c>
      <c r="U492">
        <f t="shared" ca="1" si="149"/>
        <v>101061.33824231625</v>
      </c>
      <c r="V492">
        <f t="shared" ca="1" si="150"/>
        <v>116605.50089627523</v>
      </c>
      <c r="X492" s="7">
        <f ca="1">IF(Table2[[#This Row],[Gender]]="men",1,0)</f>
        <v>1</v>
      </c>
      <c r="Y492" s="1">
        <f ca="1">IF(Table2[[#This Row],[Gender]]="women",1,0)</f>
        <v>0</v>
      </c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>
        <f ca="1">IF(Table2[[#This Row],[Field of work]]="teaching",1,0)</f>
        <v>0</v>
      </c>
      <c r="AK492" s="1">
        <f ca="1">IF(Table2[[#This Row],[Field of work]]="health",1,0)</f>
        <v>0</v>
      </c>
      <c r="AL492" s="1">
        <f ca="1">IF(Table2[[#This Row],[Field of work]]="construction",1,0)</f>
        <v>1</v>
      </c>
      <c r="AM492" s="1">
        <f ca="1">IF(Table2[[#This Row],[Field of work]]="general work",1,0)</f>
        <v>0</v>
      </c>
      <c r="AN492" s="1">
        <f ca="1">IF(Table2[[#This Row],[Field of work]]="agriculture",1,0)</f>
        <v>0</v>
      </c>
      <c r="AO492" s="1">
        <f ca="1">IF(Table2[[#This Row],[Field of work]]="IT",1,0)</f>
        <v>0</v>
      </c>
      <c r="AP492" s="1"/>
      <c r="AQ492" s="1"/>
      <c r="AR492" s="1"/>
      <c r="AS492" s="1"/>
      <c r="AT492" s="1"/>
      <c r="AU492" s="1"/>
      <c r="AV492" s="1"/>
      <c r="AW492" s="1">
        <f ca="1">Table2[[#This Row],[Cars value]]/Table2[[#This Row],[Cars]]</f>
        <v>39598.121579192863</v>
      </c>
      <c r="AX492" s="1"/>
      <c r="AY492" s="1">
        <f ca="1">IF(Table2[[#This Row],[Value of debts of a person]]&gt;$AZ$4,1,0)</f>
        <v>1</v>
      </c>
      <c r="AZ492" s="1"/>
      <c r="BA492" s="1"/>
      <c r="BB492" s="9">
        <f ca="1">O492/Table2[[#This Row],[Value of house]]</f>
        <v>0.57585285481198412</v>
      </c>
      <c r="BC492" s="1">
        <f ca="1">IF(BB492&lt;$BD$4,1,0)</f>
        <v>0</v>
      </c>
      <c r="BD492" s="1"/>
      <c r="BE492" s="10"/>
      <c r="BF492">
        <f ca="1">IF(Table2[[#This Row],[Area]]="yukon",Table2[[#This Row],[Income]],0)</f>
        <v>0</v>
      </c>
    </row>
    <row r="493" spans="2:58" x14ac:dyDescent="0.3">
      <c r="B493">
        <f t="shared" ca="1" si="134"/>
        <v>2</v>
      </c>
      <c r="C493" t="str">
        <f t="shared" ca="1" si="135"/>
        <v>women</v>
      </c>
      <c r="D493">
        <f t="shared" ca="1" si="136"/>
        <v>30</v>
      </c>
      <c r="E493">
        <f t="shared" ca="1" si="137"/>
        <v>1</v>
      </c>
      <c r="F493" t="str">
        <f ca="1">VLOOKUP(E493,$AB$5:$AC$10,2)</f>
        <v>health</v>
      </c>
      <c r="G493">
        <f t="shared" ca="1" si="138"/>
        <v>3</v>
      </c>
      <c r="H493" t="str">
        <f ca="1">VLOOKUP(G493,$AD$5:$AE$9,2)</f>
        <v>university</v>
      </c>
      <c r="I493">
        <f t="shared" ca="1" si="139"/>
        <v>1</v>
      </c>
      <c r="J493">
        <f t="shared" ca="1" si="133"/>
        <v>2</v>
      </c>
      <c r="K493">
        <f t="shared" ca="1" si="140"/>
        <v>59306</v>
      </c>
      <c r="L493">
        <f t="shared" ca="1" si="141"/>
        <v>12</v>
      </c>
      <c r="M493" t="str">
        <f ca="1">VLOOKUP(L493,$AF$5:$AG$17,2)</f>
        <v>Nova scotia</v>
      </c>
      <c r="N493">
        <f t="shared" ca="1" si="144"/>
        <v>177918</v>
      </c>
      <c r="O493">
        <f t="shared" ca="1" si="142"/>
        <v>122018.50831635181</v>
      </c>
      <c r="P493">
        <f t="shared" ca="1" si="145"/>
        <v>84345.387325859207</v>
      </c>
      <c r="Q493">
        <f t="shared" ca="1" si="143"/>
        <v>36287</v>
      </c>
      <c r="R493">
        <f t="shared" ca="1" si="146"/>
        <v>28096.257914969799</v>
      </c>
      <c r="S493">
        <f t="shared" ca="1" si="147"/>
        <v>47690.030947010324</v>
      </c>
      <c r="T493">
        <f t="shared" ca="1" si="148"/>
        <v>347626.53926336212</v>
      </c>
      <c r="U493">
        <f t="shared" ca="1" si="149"/>
        <v>186401.76623132161</v>
      </c>
      <c r="V493">
        <f t="shared" ca="1" si="150"/>
        <v>161224.77303204051</v>
      </c>
      <c r="X493" s="7">
        <f ca="1">IF(Table2[[#This Row],[Gender]]="men",1,0)</f>
        <v>0</v>
      </c>
      <c r="Y493" s="1">
        <f ca="1">IF(Table2[[#This Row],[Gender]]="women",1,0)</f>
        <v>1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>
        <f ca="1">IF(Table2[[#This Row],[Field of work]]="teaching",1,0)</f>
        <v>0</v>
      </c>
      <c r="AK493" s="1">
        <f ca="1">IF(Table2[[#This Row],[Field of work]]="health",1,0)</f>
        <v>1</v>
      </c>
      <c r="AL493" s="1">
        <f ca="1">IF(Table2[[#This Row],[Field of work]]="construction",1,0)</f>
        <v>0</v>
      </c>
      <c r="AM493" s="1">
        <f ca="1">IF(Table2[[#This Row],[Field of work]]="general work",1,0)</f>
        <v>0</v>
      </c>
      <c r="AN493" s="1">
        <f ca="1">IF(Table2[[#This Row],[Field of work]]="agriculture",1,0)</f>
        <v>0</v>
      </c>
      <c r="AO493" s="1">
        <f ca="1">IF(Table2[[#This Row],[Field of work]]="IT",1,0)</f>
        <v>0</v>
      </c>
      <c r="AP493" s="1"/>
      <c r="AQ493" s="1"/>
      <c r="AR493" s="1"/>
      <c r="AS493" s="1"/>
      <c r="AT493" s="1"/>
      <c r="AU493" s="1"/>
      <c r="AV493" s="1"/>
      <c r="AW493" s="1">
        <f ca="1">Table2[[#This Row],[Cars value]]/Table2[[#This Row],[Cars]]</f>
        <v>42172.693662929603</v>
      </c>
      <c r="AX493" s="1"/>
      <c r="AY493" s="1">
        <f ca="1">IF(Table2[[#This Row],[Value of debts of a person]]&gt;$AZ$4,1,0)</f>
        <v>1</v>
      </c>
      <c r="AZ493" s="1"/>
      <c r="BA493" s="1"/>
      <c r="BB493" s="9">
        <f ca="1">O493/Table2[[#This Row],[Value of house]]</f>
        <v>0.68581317413837728</v>
      </c>
      <c r="BC493" s="1">
        <f ca="1">IF(BB493&lt;$BD$4,1,0)</f>
        <v>0</v>
      </c>
      <c r="BD493" s="1"/>
      <c r="BE493" s="10"/>
      <c r="BF493">
        <f ca="1">IF(Table2[[#This Row],[Area]]="yukon",Table2[[#This Row],[Income]],0)</f>
        <v>0</v>
      </c>
    </row>
    <row r="494" spans="2:58" x14ac:dyDescent="0.3">
      <c r="B494">
        <f t="shared" ca="1" si="134"/>
        <v>1</v>
      </c>
      <c r="C494" t="str">
        <f t="shared" ca="1" si="135"/>
        <v>men</v>
      </c>
      <c r="D494">
        <f t="shared" ca="1" si="136"/>
        <v>40</v>
      </c>
      <c r="E494">
        <f t="shared" ca="1" si="137"/>
        <v>1</v>
      </c>
      <c r="F494" t="str">
        <f ca="1">VLOOKUP(E494,$AB$5:$AC$10,2)</f>
        <v>health</v>
      </c>
      <c r="G494">
        <f t="shared" ca="1" si="138"/>
        <v>2</v>
      </c>
      <c r="H494" t="str">
        <f ca="1">VLOOKUP(G494,$AD$5:$AE$9,2)</f>
        <v>college</v>
      </c>
      <c r="I494">
        <f t="shared" ca="1" si="139"/>
        <v>1</v>
      </c>
      <c r="J494">
        <f t="shared" ca="1" si="133"/>
        <v>1</v>
      </c>
      <c r="K494">
        <f t="shared" ca="1" si="140"/>
        <v>82790</v>
      </c>
      <c r="L494">
        <f t="shared" ca="1" si="141"/>
        <v>3</v>
      </c>
      <c r="M494" t="str">
        <f ca="1">VLOOKUP(L494,$AF$5:$AG$17,2)</f>
        <v>Northwest Tef</v>
      </c>
      <c r="N494">
        <f t="shared" ca="1" si="144"/>
        <v>82790</v>
      </c>
      <c r="O494">
        <f t="shared" ca="1" si="142"/>
        <v>63211.347599649489</v>
      </c>
      <c r="P494">
        <f t="shared" ca="1" si="145"/>
        <v>8588.9705270849608</v>
      </c>
      <c r="Q494">
        <f t="shared" ca="1" si="143"/>
        <v>1419</v>
      </c>
      <c r="R494">
        <f t="shared" ca="1" si="146"/>
        <v>40639.4468953748</v>
      </c>
      <c r="S494">
        <f t="shared" ca="1" si="147"/>
        <v>87783.945880679603</v>
      </c>
      <c r="T494">
        <f t="shared" ca="1" si="148"/>
        <v>233785.2934803291</v>
      </c>
      <c r="U494">
        <f t="shared" ca="1" si="149"/>
        <v>105269.79449502428</v>
      </c>
      <c r="V494">
        <f t="shared" ca="1" si="150"/>
        <v>128515.49898530482</v>
      </c>
      <c r="X494" s="7">
        <f ca="1">IF(Table2[[#This Row],[Gender]]="men",1,0)</f>
        <v>1</v>
      </c>
      <c r="Y494" s="1">
        <f ca="1">IF(Table2[[#This Row],[Gender]]="women",1,0)</f>
        <v>0</v>
      </c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>
        <f ca="1">IF(Table2[[#This Row],[Field of work]]="teaching",1,0)</f>
        <v>0</v>
      </c>
      <c r="AK494" s="1">
        <f ca="1">IF(Table2[[#This Row],[Field of work]]="health",1,0)</f>
        <v>1</v>
      </c>
      <c r="AL494" s="1">
        <f ca="1">IF(Table2[[#This Row],[Field of work]]="construction",1,0)</f>
        <v>0</v>
      </c>
      <c r="AM494" s="1">
        <f ca="1">IF(Table2[[#This Row],[Field of work]]="general work",1,0)</f>
        <v>0</v>
      </c>
      <c r="AN494" s="1">
        <f ca="1">IF(Table2[[#This Row],[Field of work]]="agriculture",1,0)</f>
        <v>0</v>
      </c>
      <c r="AO494" s="1">
        <f ca="1">IF(Table2[[#This Row],[Field of work]]="IT",1,0)</f>
        <v>0</v>
      </c>
      <c r="AP494" s="1"/>
      <c r="AQ494" s="1"/>
      <c r="AR494" s="1"/>
      <c r="AS494" s="1"/>
      <c r="AT494" s="1"/>
      <c r="AU494" s="1"/>
      <c r="AV494" s="1"/>
      <c r="AW494" s="1">
        <f ca="1">Table2[[#This Row],[Cars value]]/Table2[[#This Row],[Cars]]</f>
        <v>8588.9705270849608</v>
      </c>
      <c r="AX494" s="1"/>
      <c r="AY494" s="1">
        <f ca="1">IF(Table2[[#This Row],[Value of debts of a person]]&gt;$AZ$4,1,0)</f>
        <v>1</v>
      </c>
      <c r="AZ494" s="1"/>
      <c r="BA494" s="1"/>
      <c r="BB494" s="9">
        <f ca="1">O494/Table2[[#This Row],[Value of house]]</f>
        <v>0.76351428432962298</v>
      </c>
      <c r="BC494" s="1">
        <f ca="1">IF(BB494&lt;$BD$4,1,0)</f>
        <v>0</v>
      </c>
      <c r="BD494" s="1"/>
      <c r="BE494" s="10"/>
      <c r="BF494">
        <f ca="1">IF(Table2[[#This Row],[Area]]="yukon",Table2[[#This Row],[Income]],0)</f>
        <v>0</v>
      </c>
    </row>
    <row r="495" spans="2:58" x14ac:dyDescent="0.3">
      <c r="B495">
        <f t="shared" ca="1" si="134"/>
        <v>1</v>
      </c>
      <c r="C495" t="str">
        <f t="shared" ca="1" si="135"/>
        <v>men</v>
      </c>
      <c r="D495">
        <f t="shared" ca="1" si="136"/>
        <v>44</v>
      </c>
      <c r="E495">
        <f t="shared" ca="1" si="137"/>
        <v>6</v>
      </c>
      <c r="F495" t="str">
        <f ca="1">VLOOKUP(E495,$AB$5:$AC$10,2)</f>
        <v>agriculture</v>
      </c>
      <c r="G495">
        <f t="shared" ca="1" si="138"/>
        <v>1</v>
      </c>
      <c r="H495" t="str">
        <f ca="1">VLOOKUP(G495,$AD$5:$AE$9,2)</f>
        <v>High School</v>
      </c>
      <c r="I495">
        <f t="shared" ca="1" si="139"/>
        <v>2</v>
      </c>
      <c r="J495">
        <f t="shared" ca="1" si="133"/>
        <v>1</v>
      </c>
      <c r="K495">
        <f t="shared" ca="1" si="140"/>
        <v>38553</v>
      </c>
      <c r="L495">
        <f t="shared" ca="1" si="141"/>
        <v>5</v>
      </c>
      <c r="M495" t="str">
        <f ca="1">VLOOKUP(L495,$AF$5:$AG$17,2)</f>
        <v>Nunavut</v>
      </c>
      <c r="N495">
        <f t="shared" ca="1" si="144"/>
        <v>77106</v>
      </c>
      <c r="O495">
        <f t="shared" ca="1" si="142"/>
        <v>71594.723688977916</v>
      </c>
      <c r="P495">
        <f t="shared" ca="1" si="145"/>
        <v>16347.433818574898</v>
      </c>
      <c r="Q495">
        <f t="shared" ca="1" si="143"/>
        <v>9311</v>
      </c>
      <c r="R495">
        <f t="shared" ca="1" si="146"/>
        <v>23.848611987345805</v>
      </c>
      <c r="S495">
        <f t="shared" ca="1" si="147"/>
        <v>44878.529347597389</v>
      </c>
      <c r="T495">
        <f t="shared" ca="1" si="148"/>
        <v>193579.2530365753</v>
      </c>
      <c r="U495">
        <f t="shared" ca="1" si="149"/>
        <v>80929.572300965257</v>
      </c>
      <c r="V495">
        <f t="shared" ca="1" si="150"/>
        <v>112649.68073561005</v>
      </c>
      <c r="X495" s="7">
        <f ca="1">IF(Table2[[#This Row],[Gender]]="men",1,0)</f>
        <v>1</v>
      </c>
      <c r="Y495" s="1">
        <f ca="1">IF(Table2[[#This Row],[Gender]]="women",1,0)</f>
        <v>0</v>
      </c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>
        <f ca="1">IF(Table2[[#This Row],[Field of work]]="teaching",1,0)</f>
        <v>0</v>
      </c>
      <c r="AK495" s="1">
        <f ca="1">IF(Table2[[#This Row],[Field of work]]="health",1,0)</f>
        <v>0</v>
      </c>
      <c r="AL495" s="1">
        <f ca="1">IF(Table2[[#This Row],[Field of work]]="construction",1,0)</f>
        <v>0</v>
      </c>
      <c r="AM495" s="1">
        <f ca="1">IF(Table2[[#This Row],[Field of work]]="general work",1,0)</f>
        <v>0</v>
      </c>
      <c r="AN495" s="1">
        <f ca="1">IF(Table2[[#This Row],[Field of work]]="agriculture",1,0)</f>
        <v>1</v>
      </c>
      <c r="AO495" s="1">
        <f ca="1">IF(Table2[[#This Row],[Field of work]]="IT",1,0)</f>
        <v>0</v>
      </c>
      <c r="AP495" s="1"/>
      <c r="AQ495" s="1"/>
      <c r="AR495" s="1"/>
      <c r="AS495" s="1"/>
      <c r="AT495" s="1"/>
      <c r="AU495" s="1"/>
      <c r="AV495" s="1"/>
      <c r="AW495" s="1">
        <f ca="1">Table2[[#This Row],[Cars value]]/Table2[[#This Row],[Cars]]</f>
        <v>16347.433818574898</v>
      </c>
      <c r="AX495" s="1"/>
      <c r="AY495" s="1">
        <f ca="1">IF(Table2[[#This Row],[Value of debts of a person]]&gt;$AZ$4,1,0)</f>
        <v>0</v>
      </c>
      <c r="AZ495" s="1"/>
      <c r="BA495" s="1"/>
      <c r="BB495" s="9">
        <f ca="1">O495/Table2[[#This Row],[Value of house]]</f>
        <v>0.92852337936059337</v>
      </c>
      <c r="BC495" s="1">
        <f ca="1">IF(BB495&lt;$BD$4,1,0)</f>
        <v>0</v>
      </c>
      <c r="BD495" s="1"/>
      <c r="BE495" s="10"/>
      <c r="BF495">
        <f ca="1">IF(Table2[[#This Row],[Area]]="yukon",Table2[[#This Row],[Income]],0)</f>
        <v>0</v>
      </c>
    </row>
    <row r="496" spans="2:58" x14ac:dyDescent="0.3">
      <c r="B496">
        <f t="shared" ca="1" si="134"/>
        <v>2</v>
      </c>
      <c r="C496" t="str">
        <f t="shared" ca="1" si="135"/>
        <v>women</v>
      </c>
      <c r="D496">
        <f t="shared" ca="1" si="136"/>
        <v>29</v>
      </c>
      <c r="E496">
        <f t="shared" ca="1" si="137"/>
        <v>4</v>
      </c>
      <c r="F496" t="str">
        <f ca="1">VLOOKUP(E496,$AB$5:$AC$10,2)</f>
        <v>IT</v>
      </c>
      <c r="G496">
        <f t="shared" ca="1" si="138"/>
        <v>5</v>
      </c>
      <c r="H496" t="str">
        <f ca="1">VLOOKUP(G496,$AD$5:$AE$9,2)</f>
        <v>other</v>
      </c>
      <c r="I496">
        <f t="shared" ca="1" si="139"/>
        <v>3</v>
      </c>
      <c r="J496">
        <f t="shared" ca="1" si="133"/>
        <v>1</v>
      </c>
      <c r="K496">
        <f t="shared" ca="1" si="140"/>
        <v>77677</v>
      </c>
      <c r="L496">
        <f t="shared" ca="1" si="141"/>
        <v>10</v>
      </c>
      <c r="M496" t="str">
        <f ca="1">VLOOKUP(L496,$AF$5:$AG$17,2)</f>
        <v>Newfounland</v>
      </c>
      <c r="N496">
        <f t="shared" ca="1" si="144"/>
        <v>310708</v>
      </c>
      <c r="O496">
        <f t="shared" ca="1" si="142"/>
        <v>293603.92258777528</v>
      </c>
      <c r="P496">
        <f t="shared" ca="1" si="145"/>
        <v>66708.829805724585</v>
      </c>
      <c r="Q496">
        <f t="shared" ca="1" si="143"/>
        <v>59220</v>
      </c>
      <c r="R496">
        <f t="shared" ca="1" si="146"/>
        <v>56553.055345142588</v>
      </c>
      <c r="S496">
        <f t="shared" ca="1" si="147"/>
        <v>90622.032297839934</v>
      </c>
      <c r="T496">
        <f t="shared" ca="1" si="148"/>
        <v>694933.95488561527</v>
      </c>
      <c r="U496">
        <f t="shared" ca="1" si="149"/>
        <v>409376.97793291789</v>
      </c>
      <c r="V496">
        <f t="shared" ca="1" si="150"/>
        <v>285556.97695269738</v>
      </c>
      <c r="X496" s="7">
        <f ca="1">IF(Table2[[#This Row],[Gender]]="men",1,0)</f>
        <v>0</v>
      </c>
      <c r="Y496" s="1">
        <f ca="1">IF(Table2[[#This Row],[Gender]]="women",1,0)</f>
        <v>1</v>
      </c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>
        <f ca="1">IF(Table2[[#This Row],[Field of work]]="teaching",1,0)</f>
        <v>0</v>
      </c>
      <c r="AK496" s="1">
        <f ca="1">IF(Table2[[#This Row],[Field of work]]="health",1,0)</f>
        <v>0</v>
      </c>
      <c r="AL496" s="1">
        <f ca="1">IF(Table2[[#This Row],[Field of work]]="construction",1,0)</f>
        <v>0</v>
      </c>
      <c r="AM496" s="1">
        <f ca="1">IF(Table2[[#This Row],[Field of work]]="general work",1,0)</f>
        <v>0</v>
      </c>
      <c r="AN496" s="1">
        <f ca="1">IF(Table2[[#This Row],[Field of work]]="agriculture",1,0)</f>
        <v>0</v>
      </c>
      <c r="AO496" s="1">
        <f ca="1">IF(Table2[[#This Row],[Field of work]]="IT",1,0)</f>
        <v>1</v>
      </c>
      <c r="AP496" s="1"/>
      <c r="AQ496" s="1"/>
      <c r="AR496" s="1"/>
      <c r="AS496" s="1"/>
      <c r="AT496" s="1"/>
      <c r="AU496" s="1"/>
      <c r="AV496" s="1"/>
      <c r="AW496" s="1">
        <f ca="1">Table2[[#This Row],[Cars value]]/Table2[[#This Row],[Cars]]</f>
        <v>66708.829805724585</v>
      </c>
      <c r="AX496" s="1"/>
      <c r="AY496" s="1">
        <f ca="1">IF(Table2[[#This Row],[Value of debts of a person]]&gt;$AZ$4,1,0)</f>
        <v>1</v>
      </c>
      <c r="AZ496" s="1"/>
      <c r="BA496" s="1"/>
      <c r="BB496" s="9">
        <f ca="1">O496/Table2[[#This Row],[Value of house]]</f>
        <v>0.94495128090610891</v>
      </c>
      <c r="BC496" s="1">
        <f ca="1">IF(BB496&lt;$BD$4,1,0)</f>
        <v>0</v>
      </c>
      <c r="BD496" s="1"/>
      <c r="BE496" s="10"/>
      <c r="BF496">
        <f ca="1">IF(Table2[[#This Row],[Area]]="yukon",Table2[[#This Row],[Income]],0)</f>
        <v>0</v>
      </c>
    </row>
    <row r="497" spans="2:58" x14ac:dyDescent="0.3">
      <c r="B497">
        <f t="shared" ca="1" si="134"/>
        <v>1</v>
      </c>
      <c r="C497" t="str">
        <f t="shared" ca="1" si="135"/>
        <v>men</v>
      </c>
      <c r="D497">
        <f t="shared" ca="1" si="136"/>
        <v>40</v>
      </c>
      <c r="E497">
        <f t="shared" ca="1" si="137"/>
        <v>1</v>
      </c>
      <c r="F497" t="str">
        <f ca="1">VLOOKUP(E497,$AB$5:$AC$10,2)</f>
        <v>health</v>
      </c>
      <c r="G497">
        <f t="shared" ca="1" si="138"/>
        <v>3</v>
      </c>
      <c r="H497" t="str">
        <f ca="1">VLOOKUP(G497,$AD$5:$AE$9,2)</f>
        <v>university</v>
      </c>
      <c r="I497">
        <f t="shared" ca="1" si="139"/>
        <v>0</v>
      </c>
      <c r="J497">
        <f t="shared" ca="1" si="133"/>
        <v>1</v>
      </c>
      <c r="K497">
        <f t="shared" ca="1" si="140"/>
        <v>49690</v>
      </c>
      <c r="L497">
        <f t="shared" ca="1" si="141"/>
        <v>9</v>
      </c>
      <c r="M497" t="str">
        <f ca="1">VLOOKUP(L497,$AF$5:$AG$17,2)</f>
        <v>Quabac</v>
      </c>
      <c r="N497">
        <f t="shared" ca="1" si="144"/>
        <v>248450</v>
      </c>
      <c r="O497">
        <f t="shared" ca="1" si="142"/>
        <v>170491.84519358436</v>
      </c>
      <c r="P497">
        <f t="shared" ca="1" si="145"/>
        <v>8498.9578986978104</v>
      </c>
      <c r="Q497">
        <f t="shared" ca="1" si="143"/>
        <v>1225</v>
      </c>
      <c r="R497">
        <f t="shared" ca="1" si="146"/>
        <v>4577.6653552472008</v>
      </c>
      <c r="S497">
        <f t="shared" ca="1" si="147"/>
        <v>56817.501390925812</v>
      </c>
      <c r="T497">
        <f t="shared" ca="1" si="148"/>
        <v>475759.34658451017</v>
      </c>
      <c r="U497">
        <f t="shared" ca="1" si="149"/>
        <v>176294.51054883157</v>
      </c>
      <c r="V497">
        <f t="shared" ca="1" si="150"/>
        <v>299464.83603567863</v>
      </c>
      <c r="X497" s="7">
        <f ca="1">IF(Table2[[#This Row],[Gender]]="men",1,0)</f>
        <v>1</v>
      </c>
      <c r="Y497" s="1">
        <f ca="1">IF(Table2[[#This Row],[Gender]]="women",1,0)</f>
        <v>0</v>
      </c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>
        <f ca="1">IF(Table2[[#This Row],[Field of work]]="teaching",1,0)</f>
        <v>0</v>
      </c>
      <c r="AK497" s="1">
        <f ca="1">IF(Table2[[#This Row],[Field of work]]="health",1,0)</f>
        <v>1</v>
      </c>
      <c r="AL497" s="1">
        <f ca="1">IF(Table2[[#This Row],[Field of work]]="construction",1,0)</f>
        <v>0</v>
      </c>
      <c r="AM497" s="1">
        <f ca="1">IF(Table2[[#This Row],[Field of work]]="general work",1,0)</f>
        <v>0</v>
      </c>
      <c r="AN497" s="1">
        <f ca="1">IF(Table2[[#This Row],[Field of work]]="agriculture",1,0)</f>
        <v>0</v>
      </c>
      <c r="AO497" s="1">
        <f ca="1">IF(Table2[[#This Row],[Field of work]]="IT",1,0)</f>
        <v>0</v>
      </c>
      <c r="AP497" s="1"/>
      <c r="AQ497" s="1"/>
      <c r="AR497" s="1"/>
      <c r="AS497" s="1"/>
      <c r="AT497" s="1"/>
      <c r="AU497" s="1"/>
      <c r="AV497" s="1"/>
      <c r="AW497" s="1">
        <f ca="1">Table2[[#This Row],[Cars value]]/Table2[[#This Row],[Cars]]</f>
        <v>8498.9578986978104</v>
      </c>
      <c r="AX497" s="1"/>
      <c r="AY497" s="1">
        <f ca="1">IF(Table2[[#This Row],[Value of debts of a person]]&gt;$AZ$4,1,0)</f>
        <v>1</v>
      </c>
      <c r="AZ497" s="1"/>
      <c r="BA497" s="1"/>
      <c r="BB497" s="9">
        <f ca="1">O497/Table2[[#This Row],[Value of house]]</f>
        <v>0.68622195690716181</v>
      </c>
      <c r="BC497" s="1">
        <f ca="1">IF(BB497&lt;$BD$4,1,0)</f>
        <v>0</v>
      </c>
      <c r="BD497" s="1"/>
      <c r="BE497" s="10"/>
      <c r="BF497">
        <f ca="1">IF(Table2[[#This Row],[Area]]="yukon",Table2[[#This Row],[Income]],0)</f>
        <v>0</v>
      </c>
    </row>
    <row r="498" spans="2:58" x14ac:dyDescent="0.3">
      <c r="B498">
        <f t="shared" ca="1" si="134"/>
        <v>1</v>
      </c>
      <c r="C498" t="str">
        <f t="shared" ca="1" si="135"/>
        <v>men</v>
      </c>
      <c r="D498">
        <f t="shared" ca="1" si="136"/>
        <v>34</v>
      </c>
      <c r="E498">
        <f t="shared" ca="1" si="137"/>
        <v>1</v>
      </c>
      <c r="F498" t="str">
        <f ca="1">VLOOKUP(E498,$AB$5:$AC$10,2)</f>
        <v>health</v>
      </c>
      <c r="G498">
        <f t="shared" ca="1" si="138"/>
        <v>2</v>
      </c>
      <c r="H498" t="str">
        <f ca="1">VLOOKUP(G498,$AD$5:$AE$9,2)</f>
        <v>college</v>
      </c>
      <c r="I498">
        <f t="shared" ca="1" si="139"/>
        <v>4</v>
      </c>
      <c r="J498">
        <f t="shared" ca="1" si="133"/>
        <v>2</v>
      </c>
      <c r="K498">
        <f t="shared" ca="1" si="140"/>
        <v>58830</v>
      </c>
      <c r="L498">
        <f t="shared" ca="1" si="141"/>
        <v>6</v>
      </c>
      <c r="M498" t="str">
        <f ca="1">VLOOKUP(L498,$AF$5:$AG$17,2)</f>
        <v>Saskanchewan</v>
      </c>
      <c r="N498">
        <f t="shared" ca="1" si="144"/>
        <v>294150</v>
      </c>
      <c r="O498">
        <f t="shared" ca="1" si="142"/>
        <v>226944.88838763887</v>
      </c>
      <c r="P498">
        <f t="shared" ca="1" si="145"/>
        <v>86518.676045157365</v>
      </c>
      <c r="Q498">
        <f t="shared" ca="1" si="143"/>
        <v>68421</v>
      </c>
      <c r="R498">
        <f t="shared" ca="1" si="146"/>
        <v>40780.246944581013</v>
      </c>
      <c r="S498">
        <f t="shared" ca="1" si="147"/>
        <v>11923.629160978951</v>
      </c>
      <c r="T498">
        <f t="shared" ca="1" si="148"/>
        <v>533018.51754861779</v>
      </c>
      <c r="U498">
        <f t="shared" ca="1" si="149"/>
        <v>336146.13533221988</v>
      </c>
      <c r="V498">
        <f t="shared" ca="1" si="150"/>
        <v>196872.38221639791</v>
      </c>
      <c r="X498" s="7">
        <f ca="1">IF(Table2[[#This Row],[Gender]]="men",1,0)</f>
        <v>1</v>
      </c>
      <c r="Y498" s="1">
        <f ca="1">IF(Table2[[#This Row],[Gender]]="women",1,0)</f>
        <v>0</v>
      </c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>
        <f ca="1">IF(Table2[[#This Row],[Field of work]]="teaching",1,0)</f>
        <v>0</v>
      </c>
      <c r="AK498" s="1">
        <f ca="1">IF(Table2[[#This Row],[Field of work]]="health",1,0)</f>
        <v>1</v>
      </c>
      <c r="AL498" s="1">
        <f ca="1">IF(Table2[[#This Row],[Field of work]]="construction",1,0)</f>
        <v>0</v>
      </c>
      <c r="AM498" s="1">
        <f ca="1">IF(Table2[[#This Row],[Field of work]]="general work",1,0)</f>
        <v>0</v>
      </c>
      <c r="AN498" s="1">
        <f ca="1">IF(Table2[[#This Row],[Field of work]]="agriculture",1,0)</f>
        <v>0</v>
      </c>
      <c r="AO498" s="1">
        <f ca="1">IF(Table2[[#This Row],[Field of work]]="IT",1,0)</f>
        <v>0</v>
      </c>
      <c r="AP498" s="1"/>
      <c r="AQ498" s="1"/>
      <c r="AR498" s="1"/>
      <c r="AS498" s="1"/>
      <c r="AT498" s="1"/>
      <c r="AU498" s="1"/>
      <c r="AV498" s="1"/>
      <c r="AW498" s="1">
        <f ca="1">Table2[[#This Row],[Cars value]]/Table2[[#This Row],[Cars]]</f>
        <v>43259.338022578682</v>
      </c>
      <c r="AX498" s="1"/>
      <c r="AY498" s="1">
        <f ca="1">IF(Table2[[#This Row],[Value of debts of a person]]&gt;$AZ$4,1,0)</f>
        <v>1</v>
      </c>
      <c r="AZ498" s="1"/>
      <c r="BA498" s="1"/>
      <c r="BB498" s="9">
        <f ca="1">O498/Table2[[#This Row],[Value of house]]</f>
        <v>0.771527752465201</v>
      </c>
      <c r="BC498" s="1">
        <f ca="1">IF(BB498&lt;$BD$4,1,0)</f>
        <v>0</v>
      </c>
      <c r="BD498" s="1"/>
      <c r="BE498" s="10"/>
      <c r="BF498">
        <f ca="1">IF(Table2[[#This Row],[Area]]="yukon",Table2[[#This Row],[Income]],0)</f>
        <v>0</v>
      </c>
    </row>
    <row r="499" spans="2:58" x14ac:dyDescent="0.3">
      <c r="B499">
        <f t="shared" ca="1" si="134"/>
        <v>1</v>
      </c>
      <c r="C499" t="str">
        <f t="shared" ca="1" si="135"/>
        <v>men</v>
      </c>
      <c r="D499">
        <f t="shared" ca="1" si="136"/>
        <v>45</v>
      </c>
      <c r="E499">
        <f t="shared" ca="1" si="137"/>
        <v>3</v>
      </c>
      <c r="F499" t="str">
        <f ca="1">VLOOKUP(E499,$AB$5:$AC$10,2)</f>
        <v>teaching</v>
      </c>
      <c r="G499">
        <f t="shared" ca="1" si="138"/>
        <v>6</v>
      </c>
      <c r="H499" t="str">
        <f ca="1">VLOOKUP(G499,$AD$5:$AE$9,2)</f>
        <v>other</v>
      </c>
      <c r="I499">
        <f t="shared" ca="1" si="139"/>
        <v>1</v>
      </c>
      <c r="J499">
        <f t="shared" ca="1" si="133"/>
        <v>1</v>
      </c>
      <c r="K499">
        <f t="shared" ca="1" si="140"/>
        <v>27539</v>
      </c>
      <c r="L499">
        <f t="shared" ca="1" si="141"/>
        <v>4</v>
      </c>
      <c r="M499" t="str">
        <f ca="1">VLOOKUP(L499,$AF$5:$AG$17,2)</f>
        <v>Alberta</v>
      </c>
      <c r="N499">
        <f t="shared" ca="1" si="144"/>
        <v>82617</v>
      </c>
      <c r="O499">
        <f t="shared" ca="1" si="142"/>
        <v>54007.478348321842</v>
      </c>
      <c r="P499">
        <f t="shared" ca="1" si="145"/>
        <v>13691.340160652409</v>
      </c>
      <c r="Q499">
        <f t="shared" ca="1" si="143"/>
        <v>10893</v>
      </c>
      <c r="R499">
        <f t="shared" ca="1" si="146"/>
        <v>20548.169201078912</v>
      </c>
      <c r="S499">
        <f t="shared" ca="1" si="147"/>
        <v>23566.682369693095</v>
      </c>
      <c r="T499">
        <f t="shared" ca="1" si="148"/>
        <v>160191.16071801493</v>
      </c>
      <c r="U499">
        <f t="shared" ca="1" si="149"/>
        <v>85448.647549400746</v>
      </c>
      <c r="V499">
        <f t="shared" ca="1" si="150"/>
        <v>74742.513168614183</v>
      </c>
      <c r="X499" s="7">
        <f ca="1">IF(Table2[[#This Row],[Gender]]="men",1,0)</f>
        <v>1</v>
      </c>
      <c r="Y499" s="1">
        <f ca="1">IF(Table2[[#This Row],[Gender]]="women",1,0)</f>
        <v>0</v>
      </c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>
        <f ca="1">IF(Table2[[#This Row],[Field of work]]="teaching",1,0)</f>
        <v>1</v>
      </c>
      <c r="AK499" s="1">
        <f ca="1">IF(Table2[[#This Row],[Field of work]]="health",1,0)</f>
        <v>0</v>
      </c>
      <c r="AL499" s="1">
        <f ca="1">IF(Table2[[#This Row],[Field of work]]="construction",1,0)</f>
        <v>0</v>
      </c>
      <c r="AM499" s="1">
        <f ca="1">IF(Table2[[#This Row],[Field of work]]="general work",1,0)</f>
        <v>0</v>
      </c>
      <c r="AN499" s="1">
        <f ca="1">IF(Table2[[#This Row],[Field of work]]="agriculture",1,0)</f>
        <v>0</v>
      </c>
      <c r="AO499" s="1">
        <f ca="1">IF(Table2[[#This Row],[Field of work]]="IT",1,0)</f>
        <v>0</v>
      </c>
      <c r="AP499" s="1"/>
      <c r="AQ499" s="1"/>
      <c r="AR499" s="1"/>
      <c r="AS499" s="1"/>
      <c r="AT499" s="1"/>
      <c r="AU499" s="1"/>
      <c r="AV499" s="1"/>
      <c r="AW499" s="1">
        <f ca="1">Table2[[#This Row],[Cars value]]/Table2[[#This Row],[Cars]]</f>
        <v>13691.340160652409</v>
      </c>
      <c r="AX499" s="1"/>
      <c r="AY499" s="1">
        <f ca="1">IF(Table2[[#This Row],[Value of debts of a person]]&gt;$AZ$4,1,0)</f>
        <v>0</v>
      </c>
      <c r="AZ499" s="1"/>
      <c r="BA499" s="1"/>
      <c r="BB499" s="9">
        <f ca="1">O499/Table2[[#This Row],[Value of house]]</f>
        <v>0.65370902294106348</v>
      </c>
      <c r="BC499" s="1">
        <f ca="1">IF(BB499&lt;$BD$4,1,0)</f>
        <v>0</v>
      </c>
      <c r="BD499" s="1"/>
      <c r="BE499" s="10"/>
      <c r="BF499">
        <f ca="1">IF(Table2[[#This Row],[Area]]="yukon",Table2[[#This Row],[Income]],0)</f>
        <v>0</v>
      </c>
    </row>
    <row r="500" spans="2:58" x14ac:dyDescent="0.3">
      <c r="B500">
        <f t="shared" ca="1" si="134"/>
        <v>1</v>
      </c>
      <c r="C500" t="str">
        <f t="shared" ca="1" si="135"/>
        <v>men</v>
      </c>
      <c r="D500">
        <f t="shared" ca="1" si="136"/>
        <v>28</v>
      </c>
      <c r="E500">
        <f t="shared" ca="1" si="137"/>
        <v>2</v>
      </c>
      <c r="F500" t="str">
        <f ca="1">VLOOKUP(E500,$AB$5:$AC$10,2)</f>
        <v>construction</v>
      </c>
      <c r="G500">
        <f t="shared" ca="1" si="138"/>
        <v>5</v>
      </c>
      <c r="H500" t="str">
        <f ca="1">VLOOKUP(G500,$AD$5:$AE$9,2)</f>
        <v>other</v>
      </c>
      <c r="I500">
        <f t="shared" ca="1" si="139"/>
        <v>4</v>
      </c>
      <c r="J500">
        <f t="shared" ca="1" si="133"/>
        <v>2</v>
      </c>
      <c r="K500">
        <f t="shared" ca="1" si="140"/>
        <v>60574</v>
      </c>
      <c r="L500">
        <f t="shared" ca="1" si="141"/>
        <v>4</v>
      </c>
      <c r="M500" t="str">
        <f ca="1">VLOOKUP(L500,$AF$5:$AG$17,2)</f>
        <v>Alberta</v>
      </c>
      <c r="N500">
        <f t="shared" ca="1" si="144"/>
        <v>121148</v>
      </c>
      <c r="O500">
        <f t="shared" ca="1" si="142"/>
        <v>63744.006785602731</v>
      </c>
      <c r="P500">
        <f t="shared" ca="1" si="145"/>
        <v>115027.00616611382</v>
      </c>
      <c r="Q500">
        <f t="shared" ca="1" si="143"/>
        <v>111487</v>
      </c>
      <c r="R500">
        <f t="shared" ca="1" si="146"/>
        <v>35154.020882999561</v>
      </c>
      <c r="S500">
        <f t="shared" ca="1" si="147"/>
        <v>48027.421004732067</v>
      </c>
      <c r="T500">
        <f t="shared" ca="1" si="148"/>
        <v>232919.4277903348</v>
      </c>
      <c r="U500">
        <f t="shared" ca="1" si="149"/>
        <v>210385.02766860227</v>
      </c>
      <c r="V500">
        <f t="shared" ca="1" si="150"/>
        <v>22534.400121732528</v>
      </c>
      <c r="X500" s="7">
        <f ca="1">IF(Table2[[#This Row],[Gender]]="men",1,0)</f>
        <v>1</v>
      </c>
      <c r="Y500" s="1">
        <f ca="1">IF(Table2[[#This Row],[Gender]]="women",1,0)</f>
        <v>0</v>
      </c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>
        <f ca="1">IF(Table2[[#This Row],[Field of work]]="teaching",1,0)</f>
        <v>0</v>
      </c>
      <c r="AK500" s="1">
        <f ca="1">IF(Table2[[#This Row],[Field of work]]="health",1,0)</f>
        <v>0</v>
      </c>
      <c r="AL500" s="1">
        <f ca="1">IF(Table2[[#This Row],[Field of work]]="construction",1,0)</f>
        <v>1</v>
      </c>
      <c r="AM500" s="1">
        <f ca="1">IF(Table2[[#This Row],[Field of work]]="general work",1,0)</f>
        <v>0</v>
      </c>
      <c r="AN500" s="1">
        <f ca="1">IF(Table2[[#This Row],[Field of work]]="agriculture",1,0)</f>
        <v>0</v>
      </c>
      <c r="AO500" s="1">
        <f ca="1">IF(Table2[[#This Row],[Field of work]]="IT",1,0)</f>
        <v>0</v>
      </c>
      <c r="AP500" s="1"/>
      <c r="AQ500" s="1"/>
      <c r="AR500" s="1"/>
      <c r="AS500" s="1"/>
      <c r="AT500" s="1"/>
      <c r="AU500" s="1"/>
      <c r="AV500" s="1"/>
      <c r="AW500" s="1">
        <f ca="1">Table2[[#This Row],[Cars value]]/Table2[[#This Row],[Cars]]</f>
        <v>57513.503083056909</v>
      </c>
      <c r="AX500" s="1"/>
      <c r="AY500" s="1">
        <f ca="1">IF(Table2[[#This Row],[Value of debts of a person]]&gt;$AZ$4,1,0)</f>
        <v>1</v>
      </c>
      <c r="AZ500" s="1"/>
      <c r="BA500" s="1"/>
      <c r="BB500" s="9">
        <f ca="1">O500/Table2[[#This Row],[Value of house]]</f>
        <v>0.52616639800576759</v>
      </c>
      <c r="BC500" s="1">
        <f ca="1">IF(BB500&lt;$BD$4,1,0)</f>
        <v>0</v>
      </c>
      <c r="BD500" s="1"/>
      <c r="BE500" s="10"/>
      <c r="BF500">
        <f ca="1">IF(Table2[[#This Row],[Area]]="yukon",Table2[[#This Row],[Income]],0)</f>
        <v>0</v>
      </c>
    </row>
    <row r="501" spans="2:58" x14ac:dyDescent="0.3">
      <c r="B501">
        <f t="shared" ca="1" si="134"/>
        <v>1</v>
      </c>
      <c r="C501" t="str">
        <f t="shared" ca="1" si="135"/>
        <v>men</v>
      </c>
      <c r="D501">
        <f t="shared" ca="1" si="136"/>
        <v>35</v>
      </c>
      <c r="E501">
        <f t="shared" ca="1" si="137"/>
        <v>6</v>
      </c>
      <c r="F501" t="str">
        <f ca="1">VLOOKUP(E501,$AB$5:$AC$10,2)</f>
        <v>agriculture</v>
      </c>
      <c r="G501">
        <f t="shared" ca="1" si="138"/>
        <v>6</v>
      </c>
      <c r="H501" t="str">
        <f ca="1">VLOOKUP(G501,$AD$5:$AE$9,2)</f>
        <v>other</v>
      </c>
      <c r="I501">
        <f t="shared" ca="1" si="139"/>
        <v>0</v>
      </c>
      <c r="J501">
        <f t="shared" ca="1" si="133"/>
        <v>2</v>
      </c>
      <c r="K501">
        <f t="shared" ca="1" si="140"/>
        <v>47969</v>
      </c>
      <c r="L501">
        <f t="shared" ca="1" si="141"/>
        <v>8</v>
      </c>
      <c r="M501" t="str">
        <f ca="1">VLOOKUP(L501,$AF$5:$AG$17,2)</f>
        <v>Ontario</v>
      </c>
      <c r="N501">
        <f t="shared" ca="1" si="144"/>
        <v>143907</v>
      </c>
      <c r="O501">
        <f t="shared" ca="1" si="142"/>
        <v>24030.86293266443</v>
      </c>
      <c r="P501">
        <f t="shared" ca="1" si="145"/>
        <v>86589.329811262898</v>
      </c>
      <c r="Q501">
        <f t="shared" ca="1" si="143"/>
        <v>36013</v>
      </c>
      <c r="R501">
        <f t="shared" ca="1" si="146"/>
        <v>18339.709746111344</v>
      </c>
      <c r="S501">
        <f t="shared" ca="1" si="147"/>
        <v>57539.505164893817</v>
      </c>
      <c r="T501">
        <f t="shared" ca="1" si="148"/>
        <v>225477.36809755824</v>
      </c>
      <c r="U501">
        <f t="shared" ca="1" si="149"/>
        <v>78383.572678775774</v>
      </c>
      <c r="V501">
        <f t="shared" ca="1" si="150"/>
        <v>147093.79541878245</v>
      </c>
      <c r="X501" s="7">
        <f ca="1">IF(Table2[[#This Row],[Gender]]="men",1,0)</f>
        <v>1</v>
      </c>
      <c r="Y501" s="1">
        <f ca="1">IF(Table2[[#This Row],[Gender]]="women",1,0)</f>
        <v>0</v>
      </c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>
        <f ca="1">IF(Table2[[#This Row],[Field of work]]="teaching",1,0)</f>
        <v>0</v>
      </c>
      <c r="AK501" s="1">
        <f ca="1">IF(Table2[[#This Row],[Field of work]]="health",1,0)</f>
        <v>0</v>
      </c>
      <c r="AL501" s="1">
        <f ca="1">IF(Table2[[#This Row],[Field of work]]="construction",1,0)</f>
        <v>0</v>
      </c>
      <c r="AM501" s="1">
        <f ca="1">IF(Table2[[#This Row],[Field of work]]="general work",1,0)</f>
        <v>0</v>
      </c>
      <c r="AN501" s="1">
        <f ca="1">IF(Table2[[#This Row],[Field of work]]="agriculture",1,0)</f>
        <v>1</v>
      </c>
      <c r="AO501" s="1">
        <f ca="1">IF(Table2[[#This Row],[Field of work]]="IT",1,0)</f>
        <v>0</v>
      </c>
      <c r="AP501" s="1"/>
      <c r="AQ501" s="1"/>
      <c r="AR501" s="1"/>
      <c r="AS501" s="1"/>
      <c r="AT501" s="1"/>
      <c r="AU501" s="1"/>
      <c r="AV501" s="1"/>
      <c r="AW501" s="1">
        <f ca="1">Table2[[#This Row],[Cars value]]/Table2[[#This Row],[Cars]]</f>
        <v>43294.664905631449</v>
      </c>
      <c r="AX501" s="1"/>
      <c r="AY501" s="1">
        <f ca="1">IF(Table2[[#This Row],[Value of debts of a person]]&gt;$AZ$4,1,0)</f>
        <v>0</v>
      </c>
      <c r="AZ501" s="1"/>
      <c r="BA501" s="1"/>
      <c r="BB501" s="9">
        <f ca="1">O501/Table2[[#This Row],[Value of house]]</f>
        <v>0.16698883954682142</v>
      </c>
      <c r="BC501" s="1">
        <f ca="1">IF(BB501&lt;$BD$4,1,0)</f>
        <v>1</v>
      </c>
      <c r="BD501" s="1"/>
      <c r="BE501" s="10"/>
      <c r="BF501">
        <f ca="1">IF(Table2[[#This Row],[Area]]="yukon",Table2[[#This Row],[Income]],0)</f>
        <v>0</v>
      </c>
    </row>
    <row r="502" spans="2:58" x14ac:dyDescent="0.3">
      <c r="B502">
        <f t="shared" ca="1" si="134"/>
        <v>1</v>
      </c>
      <c r="C502" t="str">
        <f t="shared" ca="1" si="135"/>
        <v>men</v>
      </c>
      <c r="D502">
        <f t="shared" ca="1" si="136"/>
        <v>26</v>
      </c>
      <c r="E502">
        <f t="shared" ca="1" si="137"/>
        <v>1</v>
      </c>
      <c r="F502" t="str">
        <f ca="1">VLOOKUP(E502,$AB$5:$AC$10,2)</f>
        <v>health</v>
      </c>
      <c r="G502">
        <f t="shared" ca="1" si="138"/>
        <v>3</v>
      </c>
      <c r="H502" t="str">
        <f ca="1">VLOOKUP(G502,$AD$5:$AE$9,2)</f>
        <v>university</v>
      </c>
      <c r="I502">
        <f t="shared" ca="1" si="139"/>
        <v>2</v>
      </c>
      <c r="J502">
        <f t="shared" ca="1" si="133"/>
        <v>1</v>
      </c>
      <c r="K502">
        <f t="shared" ca="1" si="140"/>
        <v>82012</v>
      </c>
      <c r="L502">
        <f t="shared" ca="1" si="141"/>
        <v>2</v>
      </c>
      <c r="M502" t="str">
        <f ca="1">VLOOKUP(L502,$AF$5:$AG$17,2)</f>
        <v>BC</v>
      </c>
      <c r="N502">
        <f t="shared" ca="1" si="144"/>
        <v>82012</v>
      </c>
      <c r="O502">
        <f t="shared" ca="1" si="142"/>
        <v>65598.506111121518</v>
      </c>
      <c r="P502">
        <f t="shared" ca="1" si="145"/>
        <v>57922.648867445343</v>
      </c>
      <c r="Q502">
        <f t="shared" ca="1" si="143"/>
        <v>38512</v>
      </c>
      <c r="R502">
        <f t="shared" ca="1" si="146"/>
        <v>79973.346605736951</v>
      </c>
      <c r="S502">
        <f t="shared" ca="1" si="147"/>
        <v>62825.367731413484</v>
      </c>
      <c r="T502">
        <f t="shared" ca="1" si="148"/>
        <v>210435.87384253499</v>
      </c>
      <c r="U502">
        <f t="shared" ca="1" si="149"/>
        <v>184083.85271685847</v>
      </c>
      <c r="V502">
        <f t="shared" ca="1" si="150"/>
        <v>26352.021125676518</v>
      </c>
      <c r="X502" s="7">
        <f ca="1">IF(Table2[[#This Row],[Gender]]="men",1,0)</f>
        <v>1</v>
      </c>
      <c r="Y502" s="1">
        <f ca="1">IF(Table2[[#This Row],[Gender]]="women",1,0)</f>
        <v>0</v>
      </c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>
        <f ca="1">IF(Table2[[#This Row],[Field of work]]="teaching",1,0)</f>
        <v>0</v>
      </c>
      <c r="AK502" s="1">
        <f ca="1">IF(Table2[[#This Row],[Field of work]]="health",1,0)</f>
        <v>1</v>
      </c>
      <c r="AL502" s="1">
        <f ca="1">IF(Table2[[#This Row],[Field of work]]="construction",1,0)</f>
        <v>0</v>
      </c>
      <c r="AM502" s="1">
        <f ca="1">IF(Table2[[#This Row],[Field of work]]="general work",1,0)</f>
        <v>0</v>
      </c>
      <c r="AN502" s="1">
        <f ca="1">IF(Table2[[#This Row],[Field of work]]="agriculture",1,0)</f>
        <v>0</v>
      </c>
      <c r="AO502" s="1">
        <f ca="1">IF(Table2[[#This Row],[Field of work]]="IT",1,0)</f>
        <v>0</v>
      </c>
      <c r="AP502" s="1"/>
      <c r="AQ502" s="1"/>
      <c r="AR502" s="1"/>
      <c r="AS502" s="1"/>
      <c r="AT502" s="1"/>
      <c r="AU502" s="1"/>
      <c r="AV502" s="1"/>
      <c r="AW502" s="1">
        <f ca="1">Table2[[#This Row],[Cars value]]/Table2[[#This Row],[Cars]]</f>
        <v>57922.648867445343</v>
      </c>
      <c r="AX502" s="1"/>
      <c r="AY502" s="1">
        <f ca="1">IF(Table2[[#This Row],[Value of debts of a person]]&gt;$AZ$4,1,0)</f>
        <v>1</v>
      </c>
      <c r="AZ502" s="1"/>
      <c r="BA502" s="1"/>
      <c r="BB502" s="9">
        <f ca="1">O502/Table2[[#This Row],[Value of house]]</f>
        <v>0.79986472846804757</v>
      </c>
      <c r="BC502" s="1">
        <f ca="1">IF(BB502&lt;$BD$4,1,0)</f>
        <v>0</v>
      </c>
      <c r="BD502" s="1"/>
      <c r="BE502" s="10"/>
      <c r="BF502">
        <f ca="1">IF(Table2[[#This Row],[Area]]="yukon",Table2[[#This Row],[Income]],0)</f>
        <v>0</v>
      </c>
    </row>
    <row r="503" spans="2:58" x14ac:dyDescent="0.3">
      <c r="B503">
        <f t="shared" ca="1" si="134"/>
        <v>1</v>
      </c>
      <c r="C503" t="str">
        <f t="shared" ca="1" si="135"/>
        <v>men</v>
      </c>
      <c r="D503">
        <f t="shared" ca="1" si="136"/>
        <v>28</v>
      </c>
      <c r="E503">
        <f t="shared" ca="1" si="137"/>
        <v>4</v>
      </c>
      <c r="F503" t="str">
        <f ca="1">VLOOKUP(E503,$AB$5:$AC$10,2)</f>
        <v>IT</v>
      </c>
      <c r="G503">
        <f t="shared" ca="1" si="138"/>
        <v>4</v>
      </c>
      <c r="H503" t="str">
        <f ca="1">VLOOKUP(G503,$AD$5:$AE$9,2)</f>
        <v>technical</v>
      </c>
      <c r="I503">
        <f t="shared" ca="1" si="139"/>
        <v>2</v>
      </c>
      <c r="J503">
        <f t="shared" ca="1" si="133"/>
        <v>1</v>
      </c>
      <c r="K503">
        <f t="shared" ca="1" si="140"/>
        <v>58891</v>
      </c>
      <c r="L503">
        <f t="shared" ca="1" si="141"/>
        <v>2</v>
      </c>
      <c r="M503" t="str">
        <f ca="1">VLOOKUP(L503,$AF$5:$AG$17,2)</f>
        <v>BC</v>
      </c>
      <c r="N503">
        <f t="shared" ca="1" si="144"/>
        <v>353346</v>
      </c>
      <c r="O503">
        <f t="shared" ca="1" si="142"/>
        <v>183410.67776072587</v>
      </c>
      <c r="P503">
        <f t="shared" ca="1" si="145"/>
        <v>33160.368042019254</v>
      </c>
      <c r="Q503">
        <f t="shared" ca="1" si="143"/>
        <v>8499</v>
      </c>
      <c r="R503">
        <f t="shared" ca="1" si="146"/>
        <v>30433.65491784229</v>
      </c>
      <c r="S503">
        <f t="shared" ca="1" si="147"/>
        <v>31113.133728634679</v>
      </c>
      <c r="T503">
        <f t="shared" ca="1" si="148"/>
        <v>567869.81148936052</v>
      </c>
      <c r="U503">
        <f t="shared" ca="1" si="149"/>
        <v>222343.33267856817</v>
      </c>
      <c r="V503">
        <f t="shared" ca="1" si="150"/>
        <v>345526.47881079232</v>
      </c>
      <c r="X503" s="7">
        <f ca="1">IF(Table2[[#This Row],[Gender]]="men",1,0)</f>
        <v>1</v>
      </c>
      <c r="Y503" s="1">
        <f ca="1">IF(Table2[[#This Row],[Gender]]="women",1,0)</f>
        <v>0</v>
      </c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>
        <f ca="1">IF(Table2[[#This Row],[Field of work]]="teaching",1,0)</f>
        <v>0</v>
      </c>
      <c r="AK503" s="1">
        <f ca="1">IF(Table2[[#This Row],[Field of work]]="health",1,0)</f>
        <v>0</v>
      </c>
      <c r="AL503" s="1">
        <f ca="1">IF(Table2[[#This Row],[Field of work]]="construction",1,0)</f>
        <v>0</v>
      </c>
      <c r="AM503" s="1">
        <f ca="1">IF(Table2[[#This Row],[Field of work]]="general work",1,0)</f>
        <v>0</v>
      </c>
      <c r="AN503" s="1">
        <f ca="1">IF(Table2[[#This Row],[Field of work]]="agriculture",1,0)</f>
        <v>0</v>
      </c>
      <c r="AO503" s="1">
        <f ca="1">IF(Table2[[#This Row],[Field of work]]="IT",1,0)</f>
        <v>1</v>
      </c>
      <c r="AP503" s="1"/>
      <c r="AQ503" s="1"/>
      <c r="AR503" s="1"/>
      <c r="AS503" s="1"/>
      <c r="AT503" s="1"/>
      <c r="AU503" s="1"/>
      <c r="AV503" s="1"/>
      <c r="AW503" s="1">
        <f ca="1">Table2[[#This Row],[Cars value]]/Table2[[#This Row],[Cars]]</f>
        <v>33160.368042019254</v>
      </c>
      <c r="AX503" s="1"/>
      <c r="AY503" s="1">
        <f ca="1">IF(Table2[[#This Row],[Value of debts of a person]]&gt;$AZ$4,1,0)</f>
        <v>1</v>
      </c>
      <c r="AZ503" s="1"/>
      <c r="BA503" s="1"/>
      <c r="BB503" s="9">
        <f ca="1">O503/Table2[[#This Row],[Value of house]]</f>
        <v>0.51906821574526352</v>
      </c>
      <c r="BC503" s="1">
        <f ca="1">IF(BB503&lt;$BD$4,1,0)</f>
        <v>0</v>
      </c>
      <c r="BD503" s="1"/>
      <c r="BE503" s="10"/>
      <c r="BF503">
        <f ca="1">IF(Table2[[#This Row],[Area]]="yukon",Table2[[#This Row],[Income]],0)</f>
        <v>0</v>
      </c>
    </row>
    <row r="504" spans="2:58" x14ac:dyDescent="0.3">
      <c r="B504">
        <f t="shared" ca="1" si="134"/>
        <v>2</v>
      </c>
      <c r="C504" t="str">
        <f t="shared" ca="1" si="135"/>
        <v>women</v>
      </c>
      <c r="D504">
        <f t="shared" ca="1" si="136"/>
        <v>35</v>
      </c>
      <c r="E504">
        <f t="shared" ca="1" si="137"/>
        <v>5</v>
      </c>
      <c r="F504" t="str">
        <f ca="1">VLOOKUP(E504,$AB$5:$AC$10,2)</f>
        <v>general work</v>
      </c>
      <c r="G504">
        <f t="shared" ca="1" si="138"/>
        <v>4</v>
      </c>
      <c r="H504" t="str">
        <f ca="1">VLOOKUP(G504,$AD$5:$AE$9,2)</f>
        <v>technical</v>
      </c>
      <c r="I504">
        <f t="shared" ca="1" si="139"/>
        <v>3</v>
      </c>
      <c r="J504">
        <f t="shared" ca="1" si="133"/>
        <v>1</v>
      </c>
      <c r="K504">
        <f t="shared" ca="1" si="140"/>
        <v>89380</v>
      </c>
      <c r="L504">
        <f t="shared" ca="1" si="141"/>
        <v>7</v>
      </c>
      <c r="M504" t="str">
        <f ca="1">VLOOKUP(L504,$AF$5:$AG$17,2)</f>
        <v>Manitoba</v>
      </c>
      <c r="N504">
        <f t="shared" ca="1" si="144"/>
        <v>178760</v>
      </c>
      <c r="O504">
        <f t="shared" ca="1" si="142"/>
        <v>144247.43320411278</v>
      </c>
      <c r="P504">
        <f t="shared" ca="1" si="145"/>
        <v>36304.473802393382</v>
      </c>
      <c r="Q504">
        <f t="shared" ca="1" si="143"/>
        <v>22402</v>
      </c>
      <c r="R504">
        <f t="shared" ca="1" si="146"/>
        <v>10408.715685070658</v>
      </c>
      <c r="S504">
        <f t="shared" ca="1" si="147"/>
        <v>110116.37881198266</v>
      </c>
      <c r="T504">
        <f t="shared" ca="1" si="148"/>
        <v>433123.8120160955</v>
      </c>
      <c r="U504">
        <f t="shared" ca="1" si="149"/>
        <v>177058.14888918345</v>
      </c>
      <c r="V504">
        <f t="shared" ca="1" si="150"/>
        <v>256065.66312691206</v>
      </c>
      <c r="X504" s="7">
        <f ca="1">IF(Table2[[#This Row],[Gender]]="men",1,0)</f>
        <v>0</v>
      </c>
      <c r="Y504" s="1">
        <f ca="1">IF(Table2[[#This Row],[Gender]]="women",1,0)</f>
        <v>1</v>
      </c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>
        <f ca="1">IF(Table2[[#This Row],[Field of work]]="teaching",1,0)</f>
        <v>0</v>
      </c>
      <c r="AK504" s="1">
        <f ca="1">IF(Table2[[#This Row],[Field of work]]="health",1,0)</f>
        <v>0</v>
      </c>
      <c r="AL504" s="1">
        <f ca="1">IF(Table2[[#This Row],[Field of work]]="construction",1,0)</f>
        <v>0</v>
      </c>
      <c r="AM504" s="1">
        <f ca="1">IF(Table2[[#This Row],[Field of work]]="general work",1,0)</f>
        <v>1</v>
      </c>
      <c r="AN504" s="1">
        <f ca="1">IF(Table2[[#This Row],[Field of work]]="agriculture",1,0)</f>
        <v>0</v>
      </c>
      <c r="AO504" s="1">
        <f ca="1">IF(Table2[[#This Row],[Field of work]]="IT",1,0)</f>
        <v>0</v>
      </c>
      <c r="AP504" s="1"/>
      <c r="AQ504" s="1"/>
      <c r="AR504" s="1"/>
      <c r="AS504" s="1"/>
      <c r="AT504" s="1"/>
      <c r="AU504" s="1"/>
      <c r="AV504" s="1"/>
      <c r="AW504" s="1">
        <f ca="1">Table2[[#This Row],[Cars value]]/Table2[[#This Row],[Cars]]</f>
        <v>36304.473802393382</v>
      </c>
      <c r="AX504" s="1"/>
      <c r="AY504" s="1">
        <f ca="1">IF(Table2[[#This Row],[Value of debts of a person]]&gt;$AZ$4,1,0)</f>
        <v>1</v>
      </c>
      <c r="AZ504" s="1"/>
      <c r="BA504" s="1"/>
      <c r="BB504" s="9">
        <f ca="1">O504/Table2[[#This Row],[Value of house]]</f>
        <v>0.80693350416263576</v>
      </c>
      <c r="BC504" s="1">
        <f ca="1">IF(BB504&lt;$BD$4,1,0)</f>
        <v>0</v>
      </c>
      <c r="BD504" s="1"/>
      <c r="BE504" s="10"/>
      <c r="BF504">
        <f ca="1">IF(Table2[[#This Row],[Area]]="yukon",Table2[[#This Row],[Income]],0)</f>
        <v>0</v>
      </c>
    </row>
    <row r="505" spans="2:58" ht="15" thickBot="1" x14ac:dyDescent="0.35">
      <c r="B505">
        <f t="shared" ca="1" si="134"/>
        <v>1</v>
      </c>
      <c r="C505" t="str">
        <f t="shared" ca="1" si="135"/>
        <v>men</v>
      </c>
      <c r="D505">
        <f t="shared" ca="1" si="136"/>
        <v>44</v>
      </c>
      <c r="E505">
        <f t="shared" ca="1" si="137"/>
        <v>3</v>
      </c>
      <c r="F505" t="str">
        <f ca="1">VLOOKUP(E505,$AB$5:$AC$10,2)</f>
        <v>teaching</v>
      </c>
      <c r="G505">
        <f t="shared" ca="1" si="138"/>
        <v>3</v>
      </c>
      <c r="H505" t="str">
        <f ca="1">VLOOKUP(G505,$AD$5:$AE$9,2)</f>
        <v>university</v>
      </c>
      <c r="I505">
        <f t="shared" ca="1" si="139"/>
        <v>0</v>
      </c>
      <c r="J505">
        <f t="shared" ca="1" si="133"/>
        <v>2</v>
      </c>
      <c r="K505">
        <f t="shared" ca="1" si="140"/>
        <v>88179</v>
      </c>
      <c r="L505">
        <f t="shared" ca="1" si="141"/>
        <v>8</v>
      </c>
      <c r="M505" t="str">
        <f ca="1">VLOOKUP(L505,$AF$5:$AG$17,2)</f>
        <v>Ontario</v>
      </c>
      <c r="N505">
        <f t="shared" ca="1" si="144"/>
        <v>352716</v>
      </c>
      <c r="O505">
        <f t="shared" ca="1" si="142"/>
        <v>141044.56674513407</v>
      </c>
      <c r="P505">
        <f t="shared" ca="1" si="145"/>
        <v>168413.63093858489</v>
      </c>
      <c r="Q505">
        <f t="shared" ca="1" si="143"/>
        <v>92735</v>
      </c>
      <c r="R505">
        <f t="shared" ca="1" si="146"/>
        <v>31284.041523021766</v>
      </c>
      <c r="S505">
        <f t="shared" ca="1" si="147"/>
        <v>12778.429777784742</v>
      </c>
      <c r="T505">
        <f t="shared" ca="1" si="148"/>
        <v>506538.99652291881</v>
      </c>
      <c r="U505">
        <f t="shared" ca="1" si="149"/>
        <v>265063.60826815583</v>
      </c>
      <c r="V505">
        <f t="shared" ca="1" si="150"/>
        <v>241475.38825476298</v>
      </c>
      <c r="X505" s="11">
        <f ca="1">IF(Table2[[#This Row],[Gender]]="men",1,0)</f>
        <v>1</v>
      </c>
      <c r="Y505" s="2">
        <f ca="1">IF(Table2[[#This Row],[Gender]]="women",1,0)</f>
        <v>0</v>
      </c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>
        <f ca="1">IF(Table2[[#This Row],[Field of work]]="teaching",1,0)</f>
        <v>1</v>
      </c>
      <c r="AK505" s="2">
        <f ca="1">IF(Table2[[#This Row],[Field of work]]="health",1,0)</f>
        <v>0</v>
      </c>
      <c r="AL505" s="2">
        <f ca="1">IF(Table2[[#This Row],[Field of work]]="construction",1,0)</f>
        <v>0</v>
      </c>
      <c r="AM505" s="2">
        <f ca="1">IF(Table2[[#This Row],[Field of work]]="general work",1,0)</f>
        <v>0</v>
      </c>
      <c r="AN505" s="2">
        <f ca="1">IF(Table2[[#This Row],[Field of work]]="agriculture",1,0)</f>
        <v>0</v>
      </c>
      <c r="AO505" s="2">
        <f ca="1">IF(Table2[[#This Row],[Field of work]]="IT",1,0)</f>
        <v>0</v>
      </c>
      <c r="AP505" s="2"/>
      <c r="AQ505" s="2"/>
      <c r="AR505" s="2"/>
      <c r="AS505" s="2"/>
      <c r="AT505" s="2"/>
      <c r="AU505" s="2"/>
      <c r="AV505" s="2"/>
      <c r="AW505" s="2">
        <f ca="1">Table2[[#This Row],[Cars value]]/Table2[[#This Row],[Cars]]</f>
        <v>84206.815469292444</v>
      </c>
      <c r="AX505" s="2"/>
      <c r="AY505" s="2">
        <f ca="1">IF(Table2[[#This Row],[Value of debts of a person]]&gt;$AZ$4,1,0)</f>
        <v>1</v>
      </c>
      <c r="AZ505" s="2"/>
      <c r="BA505" s="2"/>
      <c r="BB505" s="12">
        <f ca="1">O505/Table2[[#This Row],[Value of house]]</f>
        <v>0.3998813967756894</v>
      </c>
      <c r="BC505" s="2">
        <f ca="1">IF(BB505&lt;$BD$4,1,0)</f>
        <v>0</v>
      </c>
      <c r="BD505" s="2"/>
      <c r="BE505" s="13"/>
      <c r="BF505">
        <f ca="1">IF(Table2[[#This Row],[Area]]="yukon",Table2[[#This Row],[Income]],0)</f>
        <v>0</v>
      </c>
    </row>
    <row r="506" spans="2:58" x14ac:dyDescent="0.3">
      <c r="BF506">
        <f ca="1">AVERAGEIF(BF5:BF505,"&lt;&gt;0")</f>
        <v>56376.388888888891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2020-12-25T10:15:49Z</dcterms:created>
  <dcterms:modified xsi:type="dcterms:W3CDTF">2020-12-25T14:33:31Z</dcterms:modified>
</cp:coreProperties>
</file>