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40009_{8B7C2B4D-8007-407F-ACA3-4E30E67FA602}" xr6:coauthVersionLast="45" xr6:coauthVersionMax="45" xr10:uidLastSave="{00000000-0000-0000-0000-000000000000}"/>
  <bookViews>
    <workbookView xWindow="11844" yWindow="36" windowWidth="11268" windowHeight="7956"/>
  </bookViews>
  <sheets>
    <sheet name="US 500 Futures Historical Data" sheetId="1" r:id="rId1"/>
  </sheets>
  <calcPr calcId="0"/>
</workbook>
</file>

<file path=xl/calcChain.xml><?xml version="1.0" encoding="utf-8"?>
<calcChain xmlns="http://schemas.openxmlformats.org/spreadsheetml/2006/main">
  <c r="AD33" i="1" l="1"/>
  <c r="AB33" i="1"/>
  <c r="X33" i="1"/>
  <c r="Z33" i="1"/>
  <c r="V33" i="1"/>
  <c r="T33" i="1"/>
  <c r="R33" i="1"/>
  <c r="P33" i="1"/>
  <c r="N20" i="1"/>
  <c r="N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M11" i="1"/>
  <c r="M10" i="1"/>
  <c r="M9" i="1"/>
  <c r="M15" i="1" l="1"/>
  <c r="M12" i="1"/>
  <c r="M13" i="1"/>
</calcChain>
</file>

<file path=xl/sharedStrings.xml><?xml version="1.0" encoding="utf-8"?>
<sst xmlns="http://schemas.openxmlformats.org/spreadsheetml/2006/main" count="891" uniqueCount="472">
  <si>
    <t>Date</t>
  </si>
  <si>
    <t>Price</t>
  </si>
  <si>
    <t>Open</t>
  </si>
  <si>
    <t>High</t>
  </si>
  <si>
    <t>Low</t>
  </si>
  <si>
    <t>Vol.</t>
  </si>
  <si>
    <t>Change %</t>
  </si>
  <si>
    <t>Dec 24, 2020</t>
  </si>
  <si>
    <t>369.65K</t>
  </si>
  <si>
    <t>Dec 23, 2020</t>
  </si>
  <si>
    <t>1.02M</t>
  </si>
  <si>
    <t>Dec 22, 2020</t>
  </si>
  <si>
    <t>1.10M</t>
  </si>
  <si>
    <t>Dec 21, 2020</t>
  </si>
  <si>
    <t>1.84M</t>
  </si>
  <si>
    <t>Dec 18, 2020</t>
  </si>
  <si>
    <t>31.89K</t>
  </si>
  <si>
    <t>Dec 17, 2020</t>
  </si>
  <si>
    <t>292.92K</t>
  </si>
  <si>
    <t>Dec 16, 2020</t>
  </si>
  <si>
    <t>584.71K</t>
  </si>
  <si>
    <t>Dec 15, 2020</t>
  </si>
  <si>
    <t>1.03M</t>
  </si>
  <si>
    <t>Dec 14, 2020</t>
  </si>
  <si>
    <t>1.49M</t>
  </si>
  <si>
    <t>Dec 11, 2020</t>
  </si>
  <si>
    <t>1.54M</t>
  </si>
  <si>
    <t>Dec 10, 2020</t>
  </si>
  <si>
    <t>1.60M</t>
  </si>
  <si>
    <t>Dec 09, 2020</t>
  </si>
  <si>
    <t>1.79M</t>
  </si>
  <si>
    <t>Dec 08, 2020</t>
  </si>
  <si>
    <t>1.12M</t>
  </si>
  <si>
    <t>Dec 07, 2020</t>
  </si>
  <si>
    <t>1.08M</t>
  </si>
  <si>
    <t>Dec 04, 2020</t>
  </si>
  <si>
    <t>991.86K</t>
  </si>
  <si>
    <t>Dec 03, 2020</t>
  </si>
  <si>
    <t>Dec 02, 2020</t>
  </si>
  <si>
    <t>1.11M</t>
  </si>
  <si>
    <t>Dec 01, 2020</t>
  </si>
  <si>
    <t>1.37M</t>
  </si>
  <si>
    <t>Nov 30, 2020</t>
  </si>
  <si>
    <t>1.71M</t>
  </si>
  <si>
    <t>Nov 27, 2020</t>
  </si>
  <si>
    <t>639.27K</t>
  </si>
  <si>
    <t>Nov 26, 2020</t>
  </si>
  <si>
    <t>-</t>
  </si>
  <si>
    <t>Nov 25, 2020</t>
  </si>
  <si>
    <t>Nov 24, 2020</t>
  </si>
  <si>
    <t>1.29M</t>
  </si>
  <si>
    <t>Nov 23, 2020</t>
  </si>
  <si>
    <t>1.20M</t>
  </si>
  <si>
    <t>Nov 20, 2020</t>
  </si>
  <si>
    <t>1.19M</t>
  </si>
  <si>
    <t>Nov 19, 2020</t>
  </si>
  <si>
    <t>Nov 18, 2020</t>
  </si>
  <si>
    <t>1.33M</t>
  </si>
  <si>
    <t>Nov 17, 2020</t>
  </si>
  <si>
    <t>1.27M</t>
  </si>
  <si>
    <t>Nov 16, 2020</t>
  </si>
  <si>
    <t>1.30M</t>
  </si>
  <si>
    <t>Nov 13, 2020</t>
  </si>
  <si>
    <t>Nov 12, 2020</t>
  </si>
  <si>
    <t>1.69M</t>
  </si>
  <si>
    <t>Nov 11, 2020</t>
  </si>
  <si>
    <t>1.32M</t>
  </si>
  <si>
    <t>Nov 10, 2020</t>
  </si>
  <si>
    <t>2.16M</t>
  </si>
  <si>
    <t>Nov 09, 2020</t>
  </si>
  <si>
    <t>2.61M</t>
  </si>
  <si>
    <t>Nov 06, 2020</t>
  </si>
  <si>
    <t>1.64M</t>
  </si>
  <si>
    <t>Nov 05, 2020</t>
  </si>
  <si>
    <t>1.67M</t>
  </si>
  <si>
    <t>Nov 04, 2020</t>
  </si>
  <si>
    <t>2.81M</t>
  </si>
  <si>
    <t>Nov 03, 2020</t>
  </si>
  <si>
    <t>1.66M</t>
  </si>
  <si>
    <t>Nov 02, 2020</t>
  </si>
  <si>
    <t>1.85M</t>
  </si>
  <si>
    <t>Oct 30, 2020</t>
  </si>
  <si>
    <t>2.49M</t>
  </si>
  <si>
    <t>Oct 29, 2020</t>
  </si>
  <si>
    <t>1.97M</t>
  </si>
  <si>
    <t>Oct 28, 2020</t>
  </si>
  <si>
    <t>2.63M</t>
  </si>
  <si>
    <t>Oct 27, 2020</t>
  </si>
  <si>
    <t>1.57M</t>
  </si>
  <si>
    <t>Oct 26, 2020</t>
  </si>
  <si>
    <t>1.96M</t>
  </si>
  <si>
    <t>Oct 23, 2020</t>
  </si>
  <si>
    <t>1.22M</t>
  </si>
  <si>
    <t>Oct 22, 2020</t>
  </si>
  <si>
    <t>1.50M</t>
  </si>
  <si>
    <t>Oct 21, 2020</t>
  </si>
  <si>
    <t>1.68M</t>
  </si>
  <si>
    <t>Oct 20, 2020</t>
  </si>
  <si>
    <t>1.70M</t>
  </si>
  <si>
    <t>Oct 19, 2020</t>
  </si>
  <si>
    <t>1.65M</t>
  </si>
  <si>
    <t>Oct 16, 2020</t>
  </si>
  <si>
    <t>1.40M</t>
  </si>
  <si>
    <t>Oct 15, 2020</t>
  </si>
  <si>
    <t>Oct 14, 2020</t>
  </si>
  <si>
    <t>Oct 13, 2020</t>
  </si>
  <si>
    <t>1.62M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</si>
  <si>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</si>
  <si>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</si>
  <si>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</si>
  <si>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</si>
  <si>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</si>
  <si>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</si>
  <si>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</si>
  <si>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2.03M</t>
  </si>
  <si>
    <t>Oct 01, 2020</t>
  </si>
  <si>
    <t>1.52M</t>
  </si>
  <si>
    <t>Sep 30, 2020</t>
  </si>
  <si>
    <t>2.17M</t>
  </si>
  <si>
    <t>Sep 29, 2020</t>
  </si>
  <si>
    <t>Sep 28, 2020</t>
  </si>
  <si>
    <t>Sep 25, 2020</t>
  </si>
  <si>
    <t>Sep 24, 2020</t>
  </si>
  <si>
    <t>2.28M</t>
  </si>
  <si>
    <t>Sep 23, 2020</t>
  </si>
  <si>
    <t>1.98M</t>
  </si>
  <si>
    <t>Sep 22, 2020</t>
  </si>
  <si>
    <t>1.58M</t>
  </si>
  <si>
    <t>Sep 21, 2020</t>
  </si>
  <si>
    <t>2.45M</t>
  </si>
  <si>
    <t>Sep 18, 2020</t>
  </si>
  <si>
    <t>Sep 17, 2020</t>
  </si>
  <si>
    <t>384.92K</t>
  </si>
  <si>
    <t>Sep 16, 2020</t>
  </si>
  <si>
    <t>571.75K</t>
  </si>
  <si>
    <t>Sep 15, 2020</t>
  </si>
  <si>
    <t>874.37K</t>
  </si>
  <si>
    <t>Sep 14, 2020</t>
  </si>
  <si>
    <t>1.38M</t>
  </si>
  <si>
    <t>Sep 11, 2020</t>
  </si>
  <si>
    <t>1.88M</t>
  </si>
  <si>
    <t>Sep 10, 2020</t>
  </si>
  <si>
    <t>2.33M</t>
  </si>
  <si>
    <t>Sep 09, 2020</t>
  </si>
  <si>
    <t>2.01M</t>
  </si>
  <si>
    <t>Sep 08, 2020</t>
  </si>
  <si>
    <t>2.73M</t>
  </si>
  <si>
    <t>Sep 07, 2020</t>
  </si>
  <si>
    <t>Sep 06, 2020</t>
  </si>
  <si>
    <t>Sep 04, 2020</t>
  </si>
  <si>
    <t>2.99M</t>
  </si>
  <si>
    <t>Sep 03, 2020</t>
  </si>
  <si>
    <t>2.87M</t>
  </si>
  <si>
    <t>Sep 02, 2020</t>
  </si>
  <si>
    <t>Sep 01, 2020</t>
  </si>
  <si>
    <t>1.28M</t>
  </si>
  <si>
    <t>Aug 31, 2020</t>
  </si>
  <si>
    <t>1.44M</t>
  </si>
  <si>
    <t>Aug 28, 2020</t>
  </si>
  <si>
    <t>1.25M</t>
  </si>
  <si>
    <t>Aug 27, 2020</t>
  </si>
  <si>
    <t>1.63M</t>
  </si>
  <si>
    <t>Aug 26, 2020</t>
  </si>
  <si>
    <t>Aug 25, 2020</t>
  </si>
  <si>
    <t>1.13M</t>
  </si>
  <si>
    <t>Aug 24, 2020</t>
  </si>
  <si>
    <t>Aug 21, 2020</t>
  </si>
  <si>
    <t>Aug 20, 2020</t>
  </si>
  <si>
    <t>Aug 19, 2020</t>
  </si>
  <si>
    <t>Aug 18, 2020</t>
  </si>
  <si>
    <t>Aug 17, 2020</t>
  </si>
  <si>
    <t>759.30K</t>
  </si>
  <si>
    <t>Aug 14, 2020</t>
  </si>
  <si>
    <t>Aug 13, 2020</t>
  </si>
  <si>
    <t>1.21M</t>
  </si>
  <si>
    <t>Aug 12, 2020</t>
  </si>
  <si>
    <t>1.41M</t>
  </si>
  <si>
    <t>Aug 11, 2020</t>
  </si>
  <si>
    <t>1.73M</t>
  </si>
  <si>
    <t>Aug 10, 2020</t>
  </si>
  <si>
    <t>Aug 07, 2020</t>
  </si>
  <si>
    <t>Aug 06, 2020</t>
  </si>
  <si>
    <t>1.35M</t>
  </si>
  <si>
    <t>Aug 05, 2020</t>
  </si>
  <si>
    <t>Aug 04, 2020</t>
  </si>
  <si>
    <t>1.15M</t>
  </si>
  <si>
    <t>Aug 03, 2020</t>
  </si>
  <si>
    <t>Jul 31, 2020</t>
  </si>
  <si>
    <t>Jul 30, 2020</t>
  </si>
  <si>
    <t>2.00M</t>
  </si>
  <si>
    <t>Jul 29, 2020</t>
  </si>
  <si>
    <t>Jul 28, 2020</t>
  </si>
  <si>
    <t>Jul 27, 2020</t>
  </si>
  <si>
    <t>Jul 24, 2020</t>
  </si>
  <si>
    <t>1.76M</t>
  </si>
  <si>
    <t>Jul 23, 2020</t>
  </si>
  <si>
    <t>Jul 22, 2020</t>
  </si>
  <si>
    <t>Jul 21, 2020</t>
  </si>
  <si>
    <t>1.46M</t>
  </si>
  <si>
    <t>Jul 20, 2020</t>
  </si>
  <si>
    <t>Jul 17, 2020</t>
  </si>
  <si>
    <t>1.26M</t>
  </si>
  <si>
    <t>Jul 16, 2020</t>
  </si>
  <si>
    <t>1.47M</t>
  </si>
  <si>
    <t>Jul 15, 2020</t>
  </si>
  <si>
    <t>1.94M</t>
  </si>
  <si>
    <t>Jul 14, 2020</t>
  </si>
  <si>
    <t>2.26M</t>
  </si>
  <si>
    <t>Jul 13, 2020</t>
  </si>
  <si>
    <t>2.07M</t>
  </si>
  <si>
    <t>Jul 10, 2020</t>
  </si>
  <si>
    <t>Jul 09, 2020</t>
  </si>
  <si>
    <t>Jul 08, 2020</t>
  </si>
  <si>
    <t>1.53M</t>
  </si>
  <si>
    <t>Jul 07, 2020</t>
  </si>
  <si>
    <t>Jul 06, 2020</t>
  </si>
  <si>
    <t>Jul 03, 2020</t>
  </si>
  <si>
    <t>Jul 02, 2020</t>
  </si>
  <si>
    <t>1.55M</t>
  </si>
  <si>
    <t>Jul 01, 2020</t>
  </si>
  <si>
    <t>Jun 30, 2020</t>
  </si>
  <si>
    <t>1.72M</t>
  </si>
  <si>
    <t>Jun 29, 2020</t>
  </si>
  <si>
    <t>1.59M</t>
  </si>
  <si>
    <t>Jun 26, 2020</t>
  </si>
  <si>
    <t>2.21M</t>
  </si>
  <si>
    <t>Jun 25, 2020</t>
  </si>
  <si>
    <t>Jun 24, 2020</t>
  </si>
  <si>
    <t>2.39M</t>
  </si>
  <si>
    <t>Jun 23, 2020</t>
  </si>
  <si>
    <t>Jun 22, 2020</t>
  </si>
  <si>
    <t>1.39M</t>
  </si>
  <si>
    <t>Jun 19, 2020</t>
  </si>
  <si>
    <t>36.16K</t>
  </si>
  <si>
    <t>Jun 18, 2020</t>
  </si>
  <si>
    <t>373.72K</t>
  </si>
  <si>
    <t>Jun 17, 2020</t>
  </si>
  <si>
    <t>610.88K</t>
  </si>
  <si>
    <t>Jun 16, 2020</t>
  </si>
  <si>
    <t>Jun 15, 2020</t>
  </si>
  <si>
    <t>1.95M</t>
  </si>
  <si>
    <t>Jun 12, 2020</t>
  </si>
  <si>
    <t>Jun 11, 2020</t>
  </si>
  <si>
    <t>3.53M</t>
  </si>
  <si>
    <t>Jun 10, 2020</t>
  </si>
  <si>
    <t>Jun 09, 2020</t>
  </si>
  <si>
    <t>Jun 08, 2020</t>
  </si>
  <si>
    <t>Jun 05, 2020</t>
  </si>
  <si>
    <t>2.44M</t>
  </si>
  <si>
    <t>Jun 04, 2020</t>
  </si>
  <si>
    <t>1.83M</t>
  </si>
  <si>
    <t>Jun 03, 2020</t>
  </si>
  <si>
    <t>Jun 02, 2020</t>
  </si>
  <si>
    <t>Jun 01, 2020</t>
  </si>
  <si>
    <t>May 29, 2020</t>
  </si>
  <si>
    <t>May 28, 2020</t>
  </si>
  <si>
    <t>May 27, 2020</t>
  </si>
  <si>
    <t>2.11M</t>
  </si>
  <si>
    <t>May 26, 2020</t>
  </si>
  <si>
    <t>1.80M</t>
  </si>
  <si>
    <t>May 25, 2020</t>
  </si>
  <si>
    <t>May 24, 2020</t>
  </si>
  <si>
    <t>May 22, 2020</t>
  </si>
  <si>
    <t>May 21, 2020</t>
  </si>
  <si>
    <t>1.61M</t>
  </si>
  <si>
    <t>May 20, 2020</t>
  </si>
  <si>
    <t>May 19, 2020</t>
  </si>
  <si>
    <t>May 18, 2020</t>
  </si>
  <si>
    <t>1.78M</t>
  </si>
  <si>
    <t>May 15, 2020</t>
  </si>
  <si>
    <t>1.90M</t>
  </si>
  <si>
    <t>May 14, 2020</t>
  </si>
  <si>
    <t>2.50M</t>
  </si>
  <si>
    <t>May 13, 2020</t>
  </si>
  <si>
    <t>2.59M</t>
  </si>
  <si>
    <t>May 12, 2020</t>
  </si>
  <si>
    <t>1.82M</t>
  </si>
  <si>
    <t>May 11, 2020</t>
  </si>
  <si>
    <t>May 08, 2020</t>
  </si>
  <si>
    <t>May 07, 2020</t>
  </si>
  <si>
    <t>May 06, 2020</t>
  </si>
  <si>
    <t>May 05, 2020</t>
  </si>
  <si>
    <t>May 04, 2020</t>
  </si>
  <si>
    <t>1.51M</t>
  </si>
  <si>
    <t>May 01, 2020</t>
  </si>
  <si>
    <t>Apr 30, 2020</t>
  </si>
  <si>
    <t>Apr 29, 2020</t>
  </si>
  <si>
    <t>1.74M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</si>
  <si>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</si>
  <si>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</si>
  <si>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</si>
  <si>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</si>
  <si>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</si>
  <si>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</si>
  <si>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</si>
  <si>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</si>
  <si>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1.92M</t>
  </si>
  <si>
    <t>Apr 16, 2020</t>
  </si>
  <si>
    <t>1.75M</t>
  </si>
  <si>
    <t>Apr 15, 2020</t>
  </si>
  <si>
    <t>Apr 14, 2020</t>
  </si>
  <si>
    <t>Apr 13, 2020</t>
  </si>
  <si>
    <t>Apr 10, 2020</t>
  </si>
  <si>
    <t>Apr 09, 2020</t>
  </si>
  <si>
    <t>2.34M</t>
  </si>
  <si>
    <t>Apr 08, 2020</t>
  </si>
  <si>
    <t>Apr 07, 2020</t>
  </si>
  <si>
    <t>Apr 06, 2020</t>
  </si>
  <si>
    <t>Apr 03, 2020</t>
  </si>
  <si>
    <t>Apr 02, 2020</t>
  </si>
  <si>
    <t>2.15M</t>
  </si>
  <si>
    <t>Apr 01, 2020</t>
  </si>
  <si>
    <t>2.09M</t>
  </si>
  <si>
    <t>Mar 31, 2020</t>
  </si>
  <si>
    <t>2.25M</t>
  </si>
  <si>
    <t>Mar 30, 2020</t>
  </si>
  <si>
    <t>Mar 27, 2020</t>
  </si>
  <si>
    <t>2.32M</t>
  </si>
  <si>
    <t>Mar 26, 2020</t>
  </si>
  <si>
    <t>2.41M</t>
  </si>
  <si>
    <t>Mar 25, 2020</t>
  </si>
  <si>
    <t>3.04M</t>
  </si>
  <si>
    <t>Mar 24, 2020</t>
  </si>
  <si>
    <t>2.64M</t>
  </si>
  <si>
    <t>Mar 23, 2020</t>
  </si>
  <si>
    <t>3.08M</t>
  </si>
  <si>
    <t>Mar 20, 2020</t>
  </si>
  <si>
    <t>71.68K</t>
  </si>
  <si>
    <t>Mar 19, 2020</t>
  </si>
  <si>
    <t>631.23K</t>
  </si>
  <si>
    <t>Mar 18, 2020</t>
  </si>
  <si>
    <t>976.54K</t>
  </si>
  <si>
    <t>Mar 17, 2020</t>
  </si>
  <si>
    <t>Mar 16, 2020</t>
  </si>
  <si>
    <t>2.38M</t>
  </si>
  <si>
    <t>Mar 13, 2020</t>
  </si>
  <si>
    <t>3.42M</t>
  </si>
  <si>
    <t>Mar 12, 2020</t>
  </si>
  <si>
    <t>4.37M</t>
  </si>
  <si>
    <t>Mar 11, 2020</t>
  </si>
  <si>
    <t>Mar 10, 2020</t>
  </si>
  <si>
    <t>Mar 09, 2020</t>
  </si>
  <si>
    <t>2.67M</t>
  </si>
  <si>
    <t>Mar 06, 2020</t>
  </si>
  <si>
    <t>3.16M</t>
  </si>
  <si>
    <t>Mar 05, 2020</t>
  </si>
  <si>
    <t>Mar 04, 2020</t>
  </si>
  <si>
    <t>Mar 03, 2020</t>
  </si>
  <si>
    <t>3.75M</t>
  </si>
  <si>
    <t>Mar 02, 2020</t>
  </si>
  <si>
    <t>3.69M</t>
  </si>
  <si>
    <t>Feb 28, 2020</t>
  </si>
  <si>
    <t>5.72M</t>
  </si>
  <si>
    <t>Feb 27, 2020</t>
  </si>
  <si>
    <t>4.73M</t>
  </si>
  <si>
    <t>Feb 26, 2020</t>
  </si>
  <si>
    <t>3.89M</t>
  </si>
  <si>
    <t>Feb 25, 2020</t>
  </si>
  <si>
    <t>4.38M</t>
  </si>
  <si>
    <t>Feb 24, 2020</t>
  </si>
  <si>
    <t>3.64M</t>
  </si>
  <si>
    <t>Feb 21, 2020</t>
  </si>
  <si>
    <t>2.29M</t>
  </si>
  <si>
    <t>Feb 20, 2020</t>
  </si>
  <si>
    <t>Feb 19, 2020</t>
  </si>
  <si>
    <t>1.16M</t>
  </si>
  <si>
    <t>Feb 18, 2020</t>
  </si>
  <si>
    <t>Feb 17, 2020</t>
  </si>
  <si>
    <t>Feb 16, 2020</t>
  </si>
  <si>
    <t>Feb 14, 2020</t>
  </si>
  <si>
    <t>Feb 13, 2020</t>
  </si>
  <si>
    <t>1.77M</t>
  </si>
  <si>
    <t>Feb 12, 2020</t>
  </si>
  <si>
    <t>1.23M</t>
  </si>
  <si>
    <t>Feb 11, 2020</t>
  </si>
  <si>
    <t>Feb 10, 2020</t>
  </si>
  <si>
    <t>Feb 07, 2020</t>
  </si>
  <si>
    <t>Feb 06, 2020</t>
  </si>
  <si>
    <t>Feb 05, 2020</t>
  </si>
  <si>
    <t>2.05M</t>
  </si>
  <si>
    <t>Feb 04, 2020</t>
  </si>
  <si>
    <t>Feb 03, 2020</t>
  </si>
  <si>
    <t>Jan 31, 2020</t>
  </si>
  <si>
    <t>3.15M</t>
  </si>
  <si>
    <t>Jan 30, 2020</t>
  </si>
  <si>
    <t>2.42M</t>
  </si>
  <si>
    <t>Jan 29, 2020</t>
  </si>
  <si>
    <t>Jan 28, 2020</t>
  </si>
  <si>
    <t>1.91M</t>
  </si>
  <si>
    <t>Jan 27, 2020</t>
  </si>
  <si>
    <t>2.58M</t>
  </si>
  <si>
    <t>Jan 24, 2020</t>
  </si>
  <si>
    <t>2.52M</t>
  </si>
  <si>
    <t>Jan 23, 2020</t>
  </si>
  <si>
    <t>Jan 22, 2020</t>
  </si>
  <si>
    <t>Jan 21, 2020</t>
  </si>
  <si>
    <t>Jan 20, 2020</t>
  </si>
  <si>
    <t>Jan 17, 2020</t>
  </si>
  <si>
    <t>1.31M</t>
  </si>
  <si>
    <t>Jan 16, 2020</t>
  </si>
  <si>
    <t>1.34M</t>
  </si>
  <si>
    <t>Jan 15, 2020</t>
  </si>
  <si>
    <t>Jan 14, 2020</t>
  </si>
  <si>
    <t>Jan 13, 2020</t>
  </si>
  <si>
    <t>1.01M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</si>
  <si>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</si>
  <si>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</si>
  <si>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</si>
  <si>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</si>
  <si>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</si>
  <si>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</si>
  <si>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</si>
  <si>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1.42M</t>
  </si>
  <si>
    <t>Jan 01, 2020</t>
  </si>
  <si>
    <t>Dec 31, 2019</t>
  </si>
  <si>
    <t>Dec 30, 2019</t>
  </si>
  <si>
    <t>Dec 27, 2019</t>
  </si>
  <si>
    <t>984.39K</t>
  </si>
  <si>
    <t>Dec 26, 2019</t>
  </si>
  <si>
    <t>464.64K</t>
  </si>
  <si>
    <t>Dec 25, 2019</t>
  </si>
  <si>
    <t>Dec 24, 2019</t>
  </si>
  <si>
    <t>297.97K</t>
  </si>
  <si>
    <t>Dec 23, 2019</t>
  </si>
  <si>
    <t>665.90K</t>
  </si>
  <si>
    <t>Dec 20, 2019</t>
  </si>
  <si>
    <t>46.15K</t>
  </si>
  <si>
    <t>Dec 19, 2019</t>
  </si>
  <si>
    <t>433.42K</t>
  </si>
  <si>
    <t>Dec 18, 2019</t>
  </si>
  <si>
    <t>582.63K</t>
  </si>
  <si>
    <t>Dec 17, 2019</t>
  </si>
  <si>
    <t>Dec 16, 2019</t>
  </si>
  <si>
    <t>Dec 13, 2019</t>
  </si>
  <si>
    <t>Dec 12, 2019</t>
  </si>
  <si>
    <t>Dec 11, 2019</t>
  </si>
  <si>
    <t>Dec 10, 2019</t>
  </si>
  <si>
    <t>1.43M</t>
  </si>
  <si>
    <t>Dec 09, 2019</t>
  </si>
  <si>
    <t>Dec 06, 2019</t>
  </si>
  <si>
    <t>Dec 05, 2019</t>
  </si>
  <si>
    <t>Dec 04, 2019</t>
  </si>
  <si>
    <t>Dec 03, 2019</t>
  </si>
  <si>
    <t>Dec 02, 2019</t>
  </si>
  <si>
    <t>1.93M</t>
  </si>
  <si>
    <t>Nov 29, 2019</t>
  </si>
  <si>
    <t>902.19K</t>
  </si>
  <si>
    <t>Nov 28, 2019</t>
  </si>
  <si>
    <t>Nov 27, 2019</t>
  </si>
  <si>
    <t>928.79K</t>
  </si>
  <si>
    <t>Nov 26, 2019</t>
  </si>
  <si>
    <t>1.07M</t>
  </si>
  <si>
    <t>Column1</t>
  </si>
  <si>
    <t>highest price movement</t>
  </si>
  <si>
    <t>Column2</t>
  </si>
  <si>
    <t>volatility</t>
  </si>
  <si>
    <t>close price</t>
  </si>
  <si>
    <t>date2</t>
  </si>
  <si>
    <t>avg volatility</t>
  </si>
  <si>
    <t>lowest  price</t>
  </si>
  <si>
    <t>highest price</t>
  </si>
  <si>
    <t>std dev</t>
  </si>
  <si>
    <t>lowest price movement</t>
  </si>
  <si>
    <t>highest price(prevision)</t>
  </si>
  <si>
    <t>lowest price(prevision)</t>
  </si>
  <si>
    <t>Results</t>
  </si>
  <si>
    <t>Highest vs lowest price</t>
  </si>
  <si>
    <t>lowest price</t>
  </si>
  <si>
    <t>Highest vs lowest price movement(%)</t>
  </si>
  <si>
    <t>price range prevision</t>
  </si>
  <si>
    <t>other</t>
  </si>
  <si>
    <t>daily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</si>
</sst>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$-409]* #,##0.00_ ;_-[$$-409]* \-#,##0.00\ ;_-[$$-409]* &quot;-&quot;??_ ;_-@_ "/>
    <numFmt numFmtId="169" formatCode="0.00000"/>
    <numFmt numFmtId="171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4" fontId="0" fillId="0" borderId="10" xfId="0" applyNumberFormat="1" applyFont="1" applyBorder="1"/>
    <xf numFmtId="164" fontId="0" fillId="0" borderId="11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169" fontId="0" fillId="0" borderId="13" xfId="0" applyNumberFormat="1" applyBorder="1"/>
    <xf numFmtId="10" fontId="0" fillId="0" borderId="13" xfId="1" applyNumberFormat="1" applyFont="1" applyBorder="1"/>
    <xf numFmtId="0" fontId="0" fillId="0" borderId="13" xfId="0" applyBorder="1"/>
    <xf numFmtId="171" fontId="0" fillId="0" borderId="15" xfId="1" applyNumberFormat="1" applyFont="1" applyBorder="1"/>
    <xf numFmtId="0" fontId="0" fillId="0" borderId="16" xfId="0" applyBorder="1"/>
    <xf numFmtId="0" fontId="0" fillId="0" borderId="11" xfId="0" applyBorder="1"/>
    <xf numFmtId="164" fontId="0" fillId="0" borderId="12" xfId="0" applyNumberFormat="1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52359771005802"/>
          <c:y val="0.13467592592592595"/>
          <c:w val="0.8396550743657043"/>
          <c:h val="0.53734470691163605"/>
        </c:manualLayout>
      </c:layout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'US 500 Futures Historical Data'!$C$2:$C$287</c:f>
              <c:strCache>
                <c:ptCount val="286"/>
                <c:pt idx="0">
                  <c:v>Dec 24, 2020</c:v>
                </c:pt>
                <c:pt idx="1">
                  <c:v>Dec 23, 2020</c:v>
                </c:pt>
                <c:pt idx="2">
                  <c:v>Dec 22, 2020</c:v>
                </c:pt>
                <c:pt idx="3">
                  <c:v>Dec 21, 2020</c:v>
                </c:pt>
                <c:pt idx="4">
                  <c:v>Dec 18, 2020</c:v>
                </c:pt>
                <c:pt idx="5">
                  <c:v>Dec 17, 2020</c:v>
                </c:pt>
                <c:pt idx="6">
                  <c:v>Dec 16, 2020</c:v>
                </c:pt>
                <c:pt idx="7">
                  <c:v>Dec 15, 2020</c:v>
                </c:pt>
                <c:pt idx="8">
                  <c:v>Dec 14, 2020</c:v>
                </c:pt>
                <c:pt idx="9">
                  <c:v>Dec 11, 2020</c:v>
                </c:pt>
                <c:pt idx="10">
                  <c:v>Dec 10, 2020</c:v>
                </c:pt>
                <c:pt idx="11">
                  <c:v>Dec 09, 2020</c:v>
                </c:pt>
                <c:pt idx="12">
                  <c:v>Dec 08, 2020</c:v>
                </c:pt>
                <c:pt idx="13">
                  <c:v>Dec 07, 2020</c:v>
                </c:pt>
                <c:pt idx="14">
                  <c:v>Dec 04, 2020</c:v>
                </c:pt>
                <c:pt idx="15">
                  <c:v>Dec 03, 2020</c:v>
                </c:pt>
                <c:pt idx="16">
                  <c:v>Dec 02, 2020</c:v>
                </c:pt>
                <c:pt idx="17">
                  <c:v>Dec 01, 2020</c:v>
                </c:pt>
                <c:pt idx="18">
                  <c:v>Nov 30, 2020</c:v>
                </c:pt>
                <c:pt idx="19">
                  <c:v>Nov 27, 2020</c:v>
                </c:pt>
                <c:pt idx="20">
                  <c:v>Nov 26, 2020</c:v>
                </c:pt>
                <c:pt idx="21">
                  <c:v>Nov 25, 2020</c:v>
                </c:pt>
                <c:pt idx="22">
                  <c:v>Nov 24, 2020</c:v>
                </c:pt>
                <c:pt idx="23">
                  <c:v>Nov 23, 2020</c:v>
                </c:pt>
                <c:pt idx="24">
                  <c:v>Nov 20, 2020</c:v>
                </c:pt>
                <c:pt idx="25">
                  <c:v>Nov 19, 2020</c:v>
                </c:pt>
                <c:pt idx="26">
                  <c:v>Nov 18, 2020</c:v>
                </c:pt>
                <c:pt idx="27">
                  <c:v>Nov 17, 2020</c:v>
                </c:pt>
                <c:pt idx="28">
                  <c:v>Nov 16, 2020</c:v>
                </c:pt>
                <c:pt idx="29">
                  <c:v>Nov 13, 2020</c:v>
                </c:pt>
                <c:pt idx="30">
                  <c:v>Nov 12, 2020</c:v>
                </c:pt>
                <c:pt idx="31">
                  <c:v>Nov 11, 2020</c:v>
                </c:pt>
                <c:pt idx="32">
                  <c:v>Nov 10, 2020</c:v>
                </c:pt>
                <c:pt idx="33">
                  <c:v>Nov 09, 2020</c:v>
                </c:pt>
                <c:pt idx="34">
                  <c:v>Nov 06, 2020</c:v>
                </c:pt>
                <c:pt idx="35">
                  <c:v>Nov 05, 2020</c:v>
                </c:pt>
                <c:pt idx="36">
                  <c:v>Nov 04, 2020</c:v>
                </c:pt>
                <c:pt idx="37">
                  <c:v>Nov 03, 2020</c:v>
                </c:pt>
                <c:pt idx="38">
                  <c:v>Nov 02, 2020</c:v>
                </c:pt>
                <c:pt idx="39">
                  <c:v>Oct 30, 2020</c:v>
                </c:pt>
                <c:pt idx="40">
                  <c:v>Oct 29, 2020</c:v>
                </c:pt>
                <c:pt idx="41">
                  <c:v>Oct 28, 2020</c:v>
                </c:pt>
                <c:pt idx="42">
                  <c:v>Oct 27, 2020</c:v>
                </c:pt>
                <c:pt idx="43">
                  <c:v>Oct 26, 2020</c:v>
                </c:pt>
                <c:pt idx="44">
                  <c:v>Oct 23, 2020</c:v>
                </c:pt>
                <c:pt idx="45">
                  <c:v>Oct 22, 2020</c:v>
                </c:pt>
                <c:pt idx="46">
                  <c:v>Oct 21, 2020</c:v>
                </c:pt>
                <c:pt idx="47">
                  <c:v>Oct 20, 2020</c:v>
                </c:pt>
                <c:pt idx="48">
                  <c:v>Oct 19, 2020</c:v>
                </c:pt>
                <c:pt idx="49">
                  <c:v>Oct 16, 2020</c:v>
                </c:pt>
                <c:pt idx="50">
                  <c:v>Oct 15, 2020</c:v>
                </c:pt>
                <c:pt idx="51">
                  <c:v>Oct 14, 2020</c:v>
                </c:pt>
                <c:pt idx="52">
                  <c:v>Oct 13, 2020</c:v>
                </c:pt>
                <c:pt idx="53">
                  <c:v>Oct 12, 2020</c:v>
                </c:pt>
                <c:pt idx="54">
                  <c:v>Oct 09, 2020</c:v>
                </c:pt>
                <c:pt idx="55">
                  <c:v>Oct 08, 2020</c:v>
                </c:pt>
                <c:pt idx="56">
                  <c:v>Oct 07, 2020</c:v>
                </c:pt>
                <c:pt idx="57">
                  <c:v>Oct 06, 2020</c:v>
                </c:pt>
                <c:pt idx="58">
                  <c:v>Oct 05, 2020</c:v>
                </c:pt>
                <c:pt idx="59">
                  <c:v>Oct 02, 2020</c:v>
                </c:pt>
                <c:pt idx="60">
                  <c:v>Oct 01, 2020</c:v>
                </c:pt>
                <c:pt idx="61">
                  <c:v>Sep 30, 2020</c:v>
                </c:pt>
                <c:pt idx="62">
                  <c:v>Sep 29, 2020</c:v>
                </c:pt>
                <c:pt idx="63">
                  <c:v>Sep 28, 2020</c:v>
                </c:pt>
                <c:pt idx="64">
                  <c:v>Sep 25, 2020</c:v>
                </c:pt>
                <c:pt idx="65">
                  <c:v>Sep 24, 2020</c:v>
                </c:pt>
                <c:pt idx="66">
                  <c:v>Sep 23, 2020</c:v>
                </c:pt>
                <c:pt idx="67">
                  <c:v>Sep 22, 2020</c:v>
                </c:pt>
                <c:pt idx="68">
                  <c:v>Sep 21, 2020</c:v>
                </c:pt>
                <c:pt idx="69">
                  <c:v>Sep 18, 2020</c:v>
                </c:pt>
                <c:pt idx="70">
                  <c:v>Sep 17, 2020</c:v>
                </c:pt>
                <c:pt idx="71">
                  <c:v>Sep 16, 2020</c:v>
                </c:pt>
                <c:pt idx="72">
                  <c:v>Sep 15, 2020</c:v>
                </c:pt>
                <c:pt idx="73">
                  <c:v>Sep 14, 2020</c:v>
                </c:pt>
                <c:pt idx="74">
                  <c:v>Sep 11, 2020</c:v>
                </c:pt>
                <c:pt idx="75">
                  <c:v>Sep 10, 2020</c:v>
                </c:pt>
                <c:pt idx="76">
                  <c:v>Sep 09, 2020</c:v>
                </c:pt>
                <c:pt idx="77">
                  <c:v>Sep 08, 2020</c:v>
                </c:pt>
                <c:pt idx="78">
                  <c:v>Sep 07, 2020</c:v>
                </c:pt>
                <c:pt idx="79">
                  <c:v>Sep 06, 2020</c:v>
                </c:pt>
                <c:pt idx="80">
                  <c:v>Sep 04, 2020</c:v>
                </c:pt>
                <c:pt idx="81">
                  <c:v>Sep 03, 2020</c:v>
                </c:pt>
                <c:pt idx="82">
                  <c:v>Sep 02, 2020</c:v>
                </c:pt>
                <c:pt idx="83">
                  <c:v>Sep 01, 2020</c:v>
                </c:pt>
                <c:pt idx="84">
                  <c:v>Aug 31, 2020</c:v>
                </c:pt>
                <c:pt idx="85">
                  <c:v>Aug 28, 2020</c:v>
                </c:pt>
                <c:pt idx="86">
                  <c:v>Aug 27, 2020</c:v>
                </c:pt>
                <c:pt idx="87">
                  <c:v>Aug 26, 2020</c:v>
                </c:pt>
                <c:pt idx="88">
                  <c:v>Aug 25, 2020</c:v>
                </c:pt>
                <c:pt idx="89">
                  <c:v>Aug 24, 2020</c:v>
                </c:pt>
                <c:pt idx="90">
                  <c:v>Aug 21, 2020</c:v>
                </c:pt>
                <c:pt idx="91">
                  <c:v>Aug 20, 2020</c:v>
                </c:pt>
                <c:pt idx="92">
                  <c:v>Aug 19, 2020</c:v>
                </c:pt>
                <c:pt idx="93">
                  <c:v>Aug 18, 2020</c:v>
                </c:pt>
                <c:pt idx="94">
                  <c:v>Aug 17, 2020</c:v>
                </c:pt>
                <c:pt idx="95">
                  <c:v>Aug 14, 2020</c:v>
                </c:pt>
                <c:pt idx="96">
                  <c:v>Aug 13, 2020</c:v>
                </c:pt>
                <c:pt idx="97">
                  <c:v>Aug 12, 2020</c:v>
                </c:pt>
                <c:pt idx="98">
                  <c:v>Aug 11, 2020</c:v>
                </c:pt>
                <c:pt idx="99">
                  <c:v>Aug 10, 2020</c:v>
                </c:pt>
                <c:pt idx="100">
                  <c:v>Aug 07, 2020</c:v>
                </c:pt>
                <c:pt idx="101">
                  <c:v>Aug 06, 2020</c:v>
                </c:pt>
                <c:pt idx="102">
                  <c:v>Aug 05, 2020</c:v>
                </c:pt>
                <c:pt idx="103">
                  <c:v>Aug 04, 2020</c:v>
                </c:pt>
                <c:pt idx="104">
                  <c:v>Aug 03, 2020</c:v>
                </c:pt>
                <c:pt idx="105">
                  <c:v>Jul 31, 2020</c:v>
                </c:pt>
                <c:pt idx="106">
                  <c:v>Jul 30, 2020</c:v>
                </c:pt>
                <c:pt idx="107">
                  <c:v>Jul 29, 2020</c:v>
                </c:pt>
                <c:pt idx="108">
                  <c:v>Jul 28, 2020</c:v>
                </c:pt>
                <c:pt idx="109">
                  <c:v>Jul 27, 2020</c:v>
                </c:pt>
                <c:pt idx="110">
                  <c:v>Jul 24, 2020</c:v>
                </c:pt>
                <c:pt idx="111">
                  <c:v>Jul 23, 2020</c:v>
                </c:pt>
                <c:pt idx="112">
                  <c:v>Jul 22, 2020</c:v>
                </c:pt>
                <c:pt idx="113">
                  <c:v>Jul 21, 2020</c:v>
                </c:pt>
                <c:pt idx="114">
                  <c:v>Jul 20, 2020</c:v>
                </c:pt>
                <c:pt idx="115">
                  <c:v>Jul 17, 2020</c:v>
                </c:pt>
                <c:pt idx="116">
                  <c:v>Jul 16, 2020</c:v>
                </c:pt>
                <c:pt idx="117">
                  <c:v>Jul 15, 2020</c:v>
                </c:pt>
                <c:pt idx="118">
                  <c:v>Jul 14, 2020</c:v>
                </c:pt>
                <c:pt idx="119">
                  <c:v>Jul 13, 2020</c:v>
                </c:pt>
                <c:pt idx="120">
                  <c:v>Jul 10, 2020</c:v>
                </c:pt>
                <c:pt idx="121">
                  <c:v>Jul 09, 2020</c:v>
                </c:pt>
                <c:pt idx="122">
                  <c:v>Jul 08, 2020</c:v>
                </c:pt>
                <c:pt idx="123">
                  <c:v>Jul 07, 2020</c:v>
                </c:pt>
                <c:pt idx="124">
                  <c:v>Jul 06, 2020</c:v>
                </c:pt>
                <c:pt idx="125">
                  <c:v>Jul 03, 2020</c:v>
                </c:pt>
                <c:pt idx="126">
                  <c:v>Jul 02, 2020</c:v>
                </c:pt>
                <c:pt idx="127">
                  <c:v>Jul 01, 2020</c:v>
                </c:pt>
                <c:pt idx="128">
                  <c:v>Jun 30, 2020</c:v>
                </c:pt>
                <c:pt idx="129">
                  <c:v>Jun 29, 2020</c:v>
                </c:pt>
                <c:pt idx="130">
                  <c:v>Jun 26, 2020</c:v>
                </c:pt>
                <c:pt idx="131">
                  <c:v>Jun 25, 2020</c:v>
                </c:pt>
                <c:pt idx="132">
                  <c:v>Jun 24, 2020</c:v>
                </c:pt>
                <c:pt idx="133">
                  <c:v>Jun 23, 2020</c:v>
                </c:pt>
                <c:pt idx="134">
                  <c:v>Jun 22, 2020</c:v>
                </c:pt>
                <c:pt idx="135">
                  <c:v>Jun 19, 2020</c:v>
                </c:pt>
                <c:pt idx="136">
                  <c:v>Jun 18, 2020</c:v>
                </c:pt>
                <c:pt idx="137">
                  <c:v>Jun 17, 2020</c:v>
                </c:pt>
                <c:pt idx="138">
                  <c:v>Jun 16, 2020</c:v>
                </c:pt>
                <c:pt idx="139">
                  <c:v>Jun 15, 2020</c:v>
                </c:pt>
                <c:pt idx="140">
                  <c:v>Jun 12, 2020</c:v>
                </c:pt>
                <c:pt idx="141">
                  <c:v>Jun 11, 2020</c:v>
                </c:pt>
                <c:pt idx="142">
                  <c:v>Jun 10, 2020</c:v>
                </c:pt>
                <c:pt idx="143">
                  <c:v>Jun 09, 2020</c:v>
                </c:pt>
                <c:pt idx="144">
                  <c:v>Jun 08, 2020</c:v>
                </c:pt>
                <c:pt idx="145">
                  <c:v>Jun 05, 2020</c:v>
                </c:pt>
                <c:pt idx="146">
                  <c:v>Jun 04, 2020</c:v>
                </c:pt>
                <c:pt idx="147">
                  <c:v>Jun 03, 2020</c:v>
                </c:pt>
                <c:pt idx="148">
                  <c:v>Jun 02, 2020</c:v>
                </c:pt>
                <c:pt idx="149">
                  <c:v>Jun 01, 2020</c:v>
                </c:pt>
                <c:pt idx="150">
                  <c:v>May 29, 2020</c:v>
                </c:pt>
                <c:pt idx="151">
                  <c:v>May 28, 2020</c:v>
                </c:pt>
                <c:pt idx="152">
                  <c:v>May 27, 2020</c:v>
                </c:pt>
                <c:pt idx="153">
                  <c:v>May 26, 2020</c:v>
                </c:pt>
                <c:pt idx="154">
                  <c:v>May 25, 2020</c:v>
                </c:pt>
                <c:pt idx="155">
                  <c:v>May 24, 2020</c:v>
                </c:pt>
                <c:pt idx="156">
                  <c:v>May 22, 2020</c:v>
                </c:pt>
                <c:pt idx="157">
                  <c:v>May 21, 2020</c:v>
                </c:pt>
                <c:pt idx="158">
                  <c:v>May 20, 2020</c:v>
                </c:pt>
                <c:pt idx="159">
                  <c:v>May 19, 2020</c:v>
                </c:pt>
                <c:pt idx="160">
                  <c:v>May 18, 2020</c:v>
                </c:pt>
                <c:pt idx="161">
                  <c:v>May 15, 2020</c:v>
                </c:pt>
                <c:pt idx="162">
                  <c:v>May 14, 2020</c:v>
                </c:pt>
                <c:pt idx="163">
                  <c:v>May 13, 2020</c:v>
                </c:pt>
                <c:pt idx="164">
                  <c:v>May 12, 2020</c:v>
                </c:pt>
                <c:pt idx="165">
                  <c:v>May 11, 2020</c:v>
                </c:pt>
                <c:pt idx="166">
                  <c:v>May 08, 2020</c:v>
                </c:pt>
                <c:pt idx="167">
                  <c:v>May 07, 2020</c:v>
                </c:pt>
                <c:pt idx="168">
                  <c:v>May 06, 2020</c:v>
                </c:pt>
                <c:pt idx="169">
                  <c:v>May 05, 2020</c:v>
                </c:pt>
                <c:pt idx="170">
                  <c:v>May 04, 2020</c:v>
                </c:pt>
                <c:pt idx="171">
                  <c:v>May 01, 2020</c:v>
                </c:pt>
                <c:pt idx="172">
                  <c:v>Apr 30, 2020</c:v>
                </c:pt>
                <c:pt idx="173">
                  <c:v>Apr 29, 2020</c:v>
                </c:pt>
                <c:pt idx="174">
                  <c:v>Apr 28, 2020</c:v>
                </c:pt>
                <c:pt idx="175">
                  <c:v>Apr 27, 2020</c:v>
                </c:pt>
                <c:pt idx="176">
                  <c:v>Apr 24, 2020</c:v>
                </c:pt>
                <c:pt idx="177">
                  <c:v>Apr 23, 2020</c:v>
                </c:pt>
                <c:pt idx="178">
                  <c:v>Apr 22, 2020</c:v>
                </c:pt>
                <c:pt idx="179">
                  <c:v>Apr 21, 2020</c:v>
                </c:pt>
                <c:pt idx="180">
                  <c:v>Apr 20, 2020</c:v>
                </c:pt>
                <c:pt idx="181">
                  <c:v>Apr 17, 2020</c:v>
                </c:pt>
                <c:pt idx="182">
                  <c:v>Apr 16, 2020</c:v>
                </c:pt>
                <c:pt idx="183">
                  <c:v>Apr 15, 2020</c:v>
                </c:pt>
                <c:pt idx="184">
                  <c:v>Apr 14, 2020</c:v>
                </c:pt>
                <c:pt idx="185">
                  <c:v>Apr 13, 2020</c:v>
                </c:pt>
                <c:pt idx="186">
                  <c:v>Apr 10, 2020</c:v>
                </c:pt>
                <c:pt idx="187">
                  <c:v>Apr 09, 2020</c:v>
                </c:pt>
                <c:pt idx="188">
                  <c:v>Apr 08, 2020</c:v>
                </c:pt>
                <c:pt idx="189">
                  <c:v>Apr 07, 2020</c:v>
                </c:pt>
                <c:pt idx="190">
                  <c:v>Apr 06, 2020</c:v>
                </c:pt>
                <c:pt idx="191">
                  <c:v>Apr 03, 2020</c:v>
                </c:pt>
                <c:pt idx="192">
                  <c:v>Apr 02, 2020</c:v>
                </c:pt>
                <c:pt idx="193">
                  <c:v>Apr 01, 2020</c:v>
                </c:pt>
                <c:pt idx="194">
                  <c:v>Mar 31, 2020</c:v>
                </c:pt>
                <c:pt idx="195">
                  <c:v>Mar 30, 2020</c:v>
                </c:pt>
                <c:pt idx="196">
                  <c:v>Mar 27, 2020</c:v>
                </c:pt>
                <c:pt idx="197">
                  <c:v>Mar 26, 2020</c:v>
                </c:pt>
                <c:pt idx="198">
                  <c:v>Mar 25, 2020</c:v>
                </c:pt>
                <c:pt idx="199">
                  <c:v>Mar 24, 2020</c:v>
                </c:pt>
                <c:pt idx="200">
                  <c:v>Mar 23, 2020</c:v>
                </c:pt>
                <c:pt idx="201">
                  <c:v>Mar 20, 2020</c:v>
                </c:pt>
                <c:pt idx="202">
                  <c:v>Mar 19, 2020</c:v>
                </c:pt>
                <c:pt idx="203">
                  <c:v>Mar 18, 2020</c:v>
                </c:pt>
                <c:pt idx="204">
                  <c:v>Mar 17, 2020</c:v>
                </c:pt>
                <c:pt idx="205">
                  <c:v>Mar 16, 2020</c:v>
                </c:pt>
                <c:pt idx="206">
                  <c:v>Mar 13, 2020</c:v>
                </c:pt>
                <c:pt idx="207">
                  <c:v>Mar 12, 2020</c:v>
                </c:pt>
                <c:pt idx="208">
                  <c:v>Mar 11, 2020</c:v>
                </c:pt>
                <c:pt idx="209">
                  <c:v>Mar 10, 2020</c:v>
                </c:pt>
                <c:pt idx="210">
                  <c:v>Mar 09, 2020</c:v>
                </c:pt>
                <c:pt idx="211">
                  <c:v>Mar 06, 2020</c:v>
                </c:pt>
                <c:pt idx="212">
                  <c:v>Mar 05, 2020</c:v>
                </c:pt>
                <c:pt idx="213">
                  <c:v>Mar 04, 2020</c:v>
                </c:pt>
                <c:pt idx="214">
                  <c:v>Mar 03, 2020</c:v>
                </c:pt>
                <c:pt idx="215">
                  <c:v>Mar 02, 2020</c:v>
                </c:pt>
                <c:pt idx="216">
                  <c:v>Feb 28, 2020</c:v>
                </c:pt>
                <c:pt idx="217">
                  <c:v>Feb 27, 2020</c:v>
                </c:pt>
                <c:pt idx="218">
                  <c:v>Feb 26, 2020</c:v>
                </c:pt>
                <c:pt idx="219">
                  <c:v>Feb 25, 2020</c:v>
                </c:pt>
                <c:pt idx="220">
                  <c:v>Feb 24, 2020</c:v>
                </c:pt>
                <c:pt idx="221">
                  <c:v>Feb 21, 2020</c:v>
                </c:pt>
                <c:pt idx="222">
                  <c:v>Feb 20, 2020</c:v>
                </c:pt>
                <c:pt idx="223">
                  <c:v>Feb 19, 2020</c:v>
                </c:pt>
                <c:pt idx="224">
                  <c:v>Feb 18, 2020</c:v>
                </c:pt>
                <c:pt idx="225">
                  <c:v>Feb 17, 2020</c:v>
                </c:pt>
                <c:pt idx="226">
                  <c:v>Feb 16, 2020</c:v>
                </c:pt>
                <c:pt idx="227">
                  <c:v>Feb 14, 2020</c:v>
                </c:pt>
                <c:pt idx="228">
                  <c:v>Feb 13, 2020</c:v>
                </c:pt>
                <c:pt idx="229">
                  <c:v>Feb 12, 2020</c:v>
                </c:pt>
                <c:pt idx="230">
                  <c:v>Feb 11, 2020</c:v>
                </c:pt>
                <c:pt idx="231">
                  <c:v>Feb 10, 2020</c:v>
                </c:pt>
                <c:pt idx="232">
                  <c:v>Feb 07, 2020</c:v>
                </c:pt>
                <c:pt idx="233">
                  <c:v>Feb 06, 2020</c:v>
                </c:pt>
                <c:pt idx="234">
                  <c:v>Feb 05, 2020</c:v>
                </c:pt>
                <c:pt idx="235">
                  <c:v>Feb 04, 2020</c:v>
                </c:pt>
                <c:pt idx="236">
                  <c:v>Feb 03, 2020</c:v>
                </c:pt>
                <c:pt idx="237">
                  <c:v>Jan 31, 2020</c:v>
                </c:pt>
                <c:pt idx="238">
                  <c:v>Jan 30, 2020</c:v>
                </c:pt>
                <c:pt idx="239">
                  <c:v>Jan 29, 2020</c:v>
                </c:pt>
                <c:pt idx="240">
                  <c:v>Jan 28, 2020</c:v>
                </c:pt>
                <c:pt idx="241">
                  <c:v>Jan 27, 2020</c:v>
                </c:pt>
                <c:pt idx="242">
                  <c:v>Jan 24, 2020</c:v>
                </c:pt>
                <c:pt idx="243">
                  <c:v>Jan 23, 2020</c:v>
                </c:pt>
                <c:pt idx="244">
                  <c:v>Jan 22, 2020</c:v>
                </c:pt>
                <c:pt idx="245">
                  <c:v>Jan 21, 2020</c:v>
                </c:pt>
                <c:pt idx="246">
                  <c:v>Jan 20, 2020</c:v>
                </c:pt>
                <c:pt idx="247">
                  <c:v>Jan 17, 2020</c:v>
                </c:pt>
                <c:pt idx="248">
                  <c:v>Jan 16, 2020</c:v>
                </c:pt>
                <c:pt idx="249">
                  <c:v>Jan 15, 2020</c:v>
                </c:pt>
                <c:pt idx="250">
                  <c:v>Jan 14, 2020</c:v>
                </c:pt>
                <c:pt idx="251">
                  <c:v>Jan 13, 2020</c:v>
                </c:pt>
                <c:pt idx="252">
                  <c:v>Jan 10, 2020</c:v>
                </c:pt>
                <c:pt idx="253">
                  <c:v>Jan 09, 2020</c:v>
                </c:pt>
                <c:pt idx="254">
                  <c:v>Jan 08, 2020</c:v>
                </c:pt>
                <c:pt idx="255">
                  <c:v>Jan 07, 2020</c:v>
                </c:pt>
                <c:pt idx="256">
                  <c:v>Jan 06, 2020</c:v>
                </c:pt>
                <c:pt idx="257">
                  <c:v>Jan 03, 2020</c:v>
                </c:pt>
                <c:pt idx="258">
                  <c:v>Jan 02, 2020</c:v>
                </c:pt>
                <c:pt idx="259">
                  <c:v>Jan 01, 2020</c:v>
                </c:pt>
                <c:pt idx="260">
                  <c:v>Dec 31, 2019</c:v>
                </c:pt>
                <c:pt idx="261">
                  <c:v>Dec 30, 2019</c:v>
                </c:pt>
                <c:pt idx="262">
                  <c:v>Dec 27, 2019</c:v>
                </c:pt>
                <c:pt idx="263">
                  <c:v>Dec 26, 2019</c:v>
                </c:pt>
                <c:pt idx="264">
                  <c:v>Dec 25, 2019</c:v>
                </c:pt>
                <c:pt idx="265">
                  <c:v>Dec 24, 2019</c:v>
                </c:pt>
                <c:pt idx="266">
                  <c:v>Dec 23, 2019</c:v>
                </c:pt>
                <c:pt idx="267">
                  <c:v>Dec 20, 2019</c:v>
                </c:pt>
                <c:pt idx="268">
                  <c:v>Dec 19, 2019</c:v>
                </c:pt>
                <c:pt idx="269">
                  <c:v>Dec 18, 2019</c:v>
                </c:pt>
                <c:pt idx="270">
                  <c:v>Dec 17, 2019</c:v>
                </c:pt>
                <c:pt idx="271">
                  <c:v>Dec 16, 2019</c:v>
                </c:pt>
                <c:pt idx="272">
                  <c:v>Dec 13, 2019</c:v>
                </c:pt>
                <c:pt idx="273">
                  <c:v>Dec 12, 2019</c:v>
                </c:pt>
                <c:pt idx="274">
                  <c:v>Dec 11, 2019</c:v>
                </c:pt>
                <c:pt idx="275">
                  <c:v>Dec 10, 2019</c:v>
                </c:pt>
                <c:pt idx="276">
                  <c:v>Dec 09, 2019</c:v>
                </c:pt>
                <c:pt idx="277">
                  <c:v>Dec 06, 2019</c:v>
                </c:pt>
                <c:pt idx="278">
                  <c:v>Dec 05, 2019</c:v>
                </c:pt>
                <c:pt idx="279">
                  <c:v>Dec 04, 2019</c:v>
                </c:pt>
                <c:pt idx="280">
                  <c:v>Dec 03, 2019</c:v>
                </c:pt>
                <c:pt idx="281">
                  <c:v>Dec 02, 2019</c:v>
                </c:pt>
                <c:pt idx="282">
                  <c:v>Nov 29, 2019</c:v>
                </c:pt>
                <c:pt idx="283">
                  <c:v>Nov 28, 2019</c:v>
                </c:pt>
                <c:pt idx="284">
                  <c:v>Nov 27, 2019</c:v>
                </c:pt>
                <c:pt idx="285">
                  <c:v>Nov 26, 2019</c:v>
                </c:pt>
              </c:strCache>
            </c:strRef>
          </c:cat>
          <c:val>
            <c:numRef>
              <c:f>'US 500 Futures Historical Data'!$D$2:$D$287</c:f>
              <c:numCache>
                <c:formatCode>#,##0.00</c:formatCode>
                <c:ptCount val="286"/>
                <c:pt idx="0">
                  <c:v>3685.25</c:v>
                </c:pt>
                <c:pt idx="1">
                  <c:v>3674.25</c:v>
                </c:pt>
                <c:pt idx="2">
                  <c:v>3685</c:v>
                </c:pt>
                <c:pt idx="3">
                  <c:v>3718.25</c:v>
                </c:pt>
                <c:pt idx="4">
                  <c:v>3721.5</c:v>
                </c:pt>
                <c:pt idx="5">
                  <c:v>3704.5</c:v>
                </c:pt>
                <c:pt idx="6">
                  <c:v>3697.75</c:v>
                </c:pt>
                <c:pt idx="7">
                  <c:v>3653</c:v>
                </c:pt>
                <c:pt idx="8">
                  <c:v>3677.75</c:v>
                </c:pt>
                <c:pt idx="9">
                  <c:v>3670</c:v>
                </c:pt>
                <c:pt idx="10">
                  <c:v>3669.5</c:v>
                </c:pt>
                <c:pt idx="11">
                  <c:v>3707.75</c:v>
                </c:pt>
                <c:pt idx="12">
                  <c:v>3682.75</c:v>
                </c:pt>
                <c:pt idx="13">
                  <c:v>3694.75</c:v>
                </c:pt>
                <c:pt idx="14">
                  <c:v>3668.25</c:v>
                </c:pt>
                <c:pt idx="15">
                  <c:v>3671</c:v>
                </c:pt>
                <c:pt idx="16">
                  <c:v>3661.25</c:v>
                </c:pt>
                <c:pt idx="17">
                  <c:v>3631</c:v>
                </c:pt>
                <c:pt idx="18">
                  <c:v>3643.75</c:v>
                </c:pt>
                <c:pt idx="19">
                  <c:v>3630.25</c:v>
                </c:pt>
                <c:pt idx="20">
                  <c:v>3631.62</c:v>
                </c:pt>
                <c:pt idx="21">
                  <c:v>3635.5</c:v>
                </c:pt>
                <c:pt idx="22">
                  <c:v>3576</c:v>
                </c:pt>
                <c:pt idx="23">
                  <c:v>3546.5</c:v>
                </c:pt>
                <c:pt idx="24">
                  <c:v>3560</c:v>
                </c:pt>
                <c:pt idx="25">
                  <c:v>3562</c:v>
                </c:pt>
                <c:pt idx="26">
                  <c:v>3604.5</c:v>
                </c:pt>
                <c:pt idx="27">
                  <c:v>3625.5</c:v>
                </c:pt>
                <c:pt idx="28">
                  <c:v>3587</c:v>
                </c:pt>
                <c:pt idx="29">
                  <c:v>3537.5</c:v>
                </c:pt>
                <c:pt idx="30">
                  <c:v>3574.5</c:v>
                </c:pt>
                <c:pt idx="31">
                  <c:v>3546.25</c:v>
                </c:pt>
                <c:pt idx="32">
                  <c:v>3549.5</c:v>
                </c:pt>
                <c:pt idx="33">
                  <c:v>3522.5</c:v>
                </c:pt>
                <c:pt idx="34">
                  <c:v>3508.75</c:v>
                </c:pt>
                <c:pt idx="35">
                  <c:v>3448</c:v>
                </c:pt>
                <c:pt idx="36">
                  <c:v>3362.75</c:v>
                </c:pt>
                <c:pt idx="37">
                  <c:v>3304</c:v>
                </c:pt>
                <c:pt idx="38">
                  <c:v>3260</c:v>
                </c:pt>
                <c:pt idx="39">
                  <c:v>3268</c:v>
                </c:pt>
                <c:pt idx="40">
                  <c:v>3279</c:v>
                </c:pt>
                <c:pt idx="41">
                  <c:v>3369</c:v>
                </c:pt>
                <c:pt idx="42">
                  <c:v>3394.25</c:v>
                </c:pt>
                <c:pt idx="43">
                  <c:v>3445.75</c:v>
                </c:pt>
                <c:pt idx="44">
                  <c:v>3455.75</c:v>
                </c:pt>
                <c:pt idx="45">
                  <c:v>3430.25</c:v>
                </c:pt>
                <c:pt idx="46">
                  <c:v>3437</c:v>
                </c:pt>
                <c:pt idx="47">
                  <c:v>3436</c:v>
                </c:pt>
                <c:pt idx="48">
                  <c:v>3471</c:v>
                </c:pt>
                <c:pt idx="49">
                  <c:v>3478.5</c:v>
                </c:pt>
                <c:pt idx="50">
                  <c:v>3479.25</c:v>
                </c:pt>
                <c:pt idx="51">
                  <c:v>3502</c:v>
                </c:pt>
                <c:pt idx="52">
                  <c:v>3534</c:v>
                </c:pt>
                <c:pt idx="53">
                  <c:v>3467.5</c:v>
                </c:pt>
                <c:pt idx="54">
                  <c:v>3447.25</c:v>
                </c:pt>
                <c:pt idx="55">
                  <c:v>3406.25</c:v>
                </c:pt>
                <c:pt idx="56">
                  <c:v>3338</c:v>
                </c:pt>
                <c:pt idx="57">
                  <c:v>3392</c:v>
                </c:pt>
                <c:pt idx="58">
                  <c:v>3360</c:v>
                </c:pt>
                <c:pt idx="59">
                  <c:v>3367</c:v>
                </c:pt>
                <c:pt idx="60">
                  <c:v>3344.75</c:v>
                </c:pt>
                <c:pt idx="61">
                  <c:v>3330</c:v>
                </c:pt>
                <c:pt idx="62">
                  <c:v>3348.75</c:v>
                </c:pt>
                <c:pt idx="63">
                  <c:v>3291</c:v>
                </c:pt>
                <c:pt idx="64">
                  <c:v>3243.5</c:v>
                </c:pt>
                <c:pt idx="65">
                  <c:v>3228</c:v>
                </c:pt>
                <c:pt idx="66">
                  <c:v>3303.75</c:v>
                </c:pt>
                <c:pt idx="67">
                  <c:v>3271.5</c:v>
                </c:pt>
                <c:pt idx="68">
                  <c:v>3314.5</c:v>
                </c:pt>
                <c:pt idx="69">
                  <c:v>3347.88</c:v>
                </c:pt>
                <c:pt idx="70">
                  <c:v>3392.75</c:v>
                </c:pt>
                <c:pt idx="71">
                  <c:v>3405</c:v>
                </c:pt>
                <c:pt idx="72">
                  <c:v>3379.5</c:v>
                </c:pt>
                <c:pt idx="73">
                  <c:v>3350</c:v>
                </c:pt>
                <c:pt idx="74">
                  <c:v>3345.25</c:v>
                </c:pt>
                <c:pt idx="75">
                  <c:v>3396</c:v>
                </c:pt>
                <c:pt idx="76">
                  <c:v>3315.25</c:v>
                </c:pt>
                <c:pt idx="77">
                  <c:v>3420.5</c:v>
                </c:pt>
                <c:pt idx="78">
                  <c:v>3406</c:v>
                </c:pt>
                <c:pt idx="79">
                  <c:v>3414.75</c:v>
                </c:pt>
                <c:pt idx="80">
                  <c:v>3454.75</c:v>
                </c:pt>
                <c:pt idx="81">
                  <c:v>3578.75</c:v>
                </c:pt>
                <c:pt idx="82">
                  <c:v>3529</c:v>
                </c:pt>
                <c:pt idx="83">
                  <c:v>3493.25</c:v>
                </c:pt>
                <c:pt idx="84">
                  <c:v>3508.5</c:v>
                </c:pt>
                <c:pt idx="85">
                  <c:v>3488</c:v>
                </c:pt>
                <c:pt idx="86">
                  <c:v>3479.5</c:v>
                </c:pt>
                <c:pt idx="87">
                  <c:v>3444.75</c:v>
                </c:pt>
                <c:pt idx="88">
                  <c:v>3427</c:v>
                </c:pt>
                <c:pt idx="89">
                  <c:v>3398.75</c:v>
                </c:pt>
                <c:pt idx="90">
                  <c:v>3383.5</c:v>
                </c:pt>
                <c:pt idx="91">
                  <c:v>3370.25</c:v>
                </c:pt>
                <c:pt idx="92">
                  <c:v>3388.75</c:v>
                </c:pt>
                <c:pt idx="93">
                  <c:v>3379.25</c:v>
                </c:pt>
                <c:pt idx="94">
                  <c:v>3366</c:v>
                </c:pt>
                <c:pt idx="95">
                  <c:v>3369.25</c:v>
                </c:pt>
                <c:pt idx="96">
                  <c:v>3367.75</c:v>
                </c:pt>
                <c:pt idx="97">
                  <c:v>3339.5</c:v>
                </c:pt>
                <c:pt idx="98">
                  <c:v>3350.25</c:v>
                </c:pt>
                <c:pt idx="99">
                  <c:v>3347</c:v>
                </c:pt>
                <c:pt idx="100">
                  <c:v>3343.75</c:v>
                </c:pt>
                <c:pt idx="101">
                  <c:v>3317</c:v>
                </c:pt>
                <c:pt idx="102">
                  <c:v>3300.75</c:v>
                </c:pt>
                <c:pt idx="103">
                  <c:v>3290.75</c:v>
                </c:pt>
                <c:pt idx="104">
                  <c:v>3272</c:v>
                </c:pt>
                <c:pt idx="105">
                  <c:v>3269.25</c:v>
                </c:pt>
                <c:pt idx="106">
                  <c:v>3256.75</c:v>
                </c:pt>
                <c:pt idx="107">
                  <c:v>3215</c:v>
                </c:pt>
                <c:pt idx="108">
                  <c:v>3235</c:v>
                </c:pt>
                <c:pt idx="109">
                  <c:v>3210.75</c:v>
                </c:pt>
                <c:pt idx="110">
                  <c:v>3230</c:v>
                </c:pt>
                <c:pt idx="111">
                  <c:v>3267.75</c:v>
                </c:pt>
                <c:pt idx="112">
                  <c:v>3249.25</c:v>
                </c:pt>
                <c:pt idx="113">
                  <c:v>3243.75</c:v>
                </c:pt>
                <c:pt idx="114">
                  <c:v>3214.5</c:v>
                </c:pt>
                <c:pt idx="115">
                  <c:v>3198.5</c:v>
                </c:pt>
                <c:pt idx="116">
                  <c:v>3223.25</c:v>
                </c:pt>
                <c:pt idx="117">
                  <c:v>3204</c:v>
                </c:pt>
                <c:pt idx="118">
                  <c:v>3149.75</c:v>
                </c:pt>
                <c:pt idx="119">
                  <c:v>3183.5</c:v>
                </c:pt>
                <c:pt idx="120">
                  <c:v>3142.25</c:v>
                </c:pt>
                <c:pt idx="121">
                  <c:v>3166.25</c:v>
                </c:pt>
                <c:pt idx="122">
                  <c:v>3135.25</c:v>
                </c:pt>
                <c:pt idx="123">
                  <c:v>3170</c:v>
                </c:pt>
                <c:pt idx="124">
                  <c:v>3121.25</c:v>
                </c:pt>
                <c:pt idx="125">
                  <c:v>3126.62</c:v>
                </c:pt>
                <c:pt idx="126">
                  <c:v>3101.75</c:v>
                </c:pt>
                <c:pt idx="127">
                  <c:v>3085.25</c:v>
                </c:pt>
                <c:pt idx="128">
                  <c:v>3046</c:v>
                </c:pt>
                <c:pt idx="129">
                  <c:v>2986.25</c:v>
                </c:pt>
                <c:pt idx="130">
                  <c:v>3071.25</c:v>
                </c:pt>
                <c:pt idx="131">
                  <c:v>3046.75</c:v>
                </c:pt>
                <c:pt idx="132">
                  <c:v>3113.25</c:v>
                </c:pt>
                <c:pt idx="133">
                  <c:v>3111.75</c:v>
                </c:pt>
                <c:pt idx="134">
                  <c:v>3040.25</c:v>
                </c:pt>
                <c:pt idx="135">
                  <c:v>3108.25</c:v>
                </c:pt>
                <c:pt idx="136">
                  <c:v>3115</c:v>
                </c:pt>
                <c:pt idx="137">
                  <c:v>3122</c:v>
                </c:pt>
                <c:pt idx="138">
                  <c:v>3076.25</c:v>
                </c:pt>
                <c:pt idx="139">
                  <c:v>2992.75</c:v>
                </c:pt>
                <c:pt idx="140">
                  <c:v>3011.75</c:v>
                </c:pt>
                <c:pt idx="141">
                  <c:v>3183.75</c:v>
                </c:pt>
                <c:pt idx="142">
                  <c:v>3204.75</c:v>
                </c:pt>
                <c:pt idx="143">
                  <c:v>3227.75</c:v>
                </c:pt>
                <c:pt idx="144">
                  <c:v>3192.5</c:v>
                </c:pt>
                <c:pt idx="145">
                  <c:v>3113.25</c:v>
                </c:pt>
                <c:pt idx="146">
                  <c:v>3117.75</c:v>
                </c:pt>
                <c:pt idx="147">
                  <c:v>3078</c:v>
                </c:pt>
                <c:pt idx="148">
                  <c:v>3052.75</c:v>
                </c:pt>
                <c:pt idx="149">
                  <c:v>3029.75</c:v>
                </c:pt>
                <c:pt idx="150">
                  <c:v>3036</c:v>
                </c:pt>
                <c:pt idx="151">
                  <c:v>3035</c:v>
                </c:pt>
                <c:pt idx="152">
                  <c:v>2994</c:v>
                </c:pt>
                <c:pt idx="153">
                  <c:v>2948.5</c:v>
                </c:pt>
                <c:pt idx="154">
                  <c:v>2967.38</c:v>
                </c:pt>
                <c:pt idx="155">
                  <c:v>2947.88</c:v>
                </c:pt>
                <c:pt idx="156">
                  <c:v>2936.75</c:v>
                </c:pt>
                <c:pt idx="157">
                  <c:v>2972.25</c:v>
                </c:pt>
                <c:pt idx="158">
                  <c:v>2913.5</c:v>
                </c:pt>
                <c:pt idx="159">
                  <c:v>2945</c:v>
                </c:pt>
                <c:pt idx="160">
                  <c:v>2859.75</c:v>
                </c:pt>
                <c:pt idx="161">
                  <c:v>2846.25</c:v>
                </c:pt>
                <c:pt idx="162">
                  <c:v>2820.25</c:v>
                </c:pt>
                <c:pt idx="163">
                  <c:v>2839.75</c:v>
                </c:pt>
                <c:pt idx="164">
                  <c:v>2919.25</c:v>
                </c:pt>
                <c:pt idx="165">
                  <c:v>2920.75</c:v>
                </c:pt>
                <c:pt idx="166">
                  <c:v>2882</c:v>
                </c:pt>
                <c:pt idx="167">
                  <c:v>2832</c:v>
                </c:pt>
                <c:pt idx="168">
                  <c:v>2857.75</c:v>
                </c:pt>
                <c:pt idx="169">
                  <c:v>2827</c:v>
                </c:pt>
                <c:pt idx="170">
                  <c:v>2789</c:v>
                </c:pt>
                <c:pt idx="171">
                  <c:v>2871.5</c:v>
                </c:pt>
                <c:pt idx="172">
                  <c:v>2956.5</c:v>
                </c:pt>
                <c:pt idx="173">
                  <c:v>2870.5</c:v>
                </c:pt>
                <c:pt idx="174">
                  <c:v>2867.75</c:v>
                </c:pt>
                <c:pt idx="175">
                  <c:v>2829</c:v>
                </c:pt>
                <c:pt idx="176">
                  <c:v>2777</c:v>
                </c:pt>
                <c:pt idx="177">
                  <c:v>2790.5</c:v>
                </c:pt>
                <c:pt idx="178">
                  <c:v>2737.25</c:v>
                </c:pt>
                <c:pt idx="179">
                  <c:v>2807</c:v>
                </c:pt>
                <c:pt idx="180">
                  <c:v>2861.5</c:v>
                </c:pt>
                <c:pt idx="181">
                  <c:v>2863</c:v>
                </c:pt>
                <c:pt idx="182">
                  <c:v>2767.75</c:v>
                </c:pt>
                <c:pt idx="183">
                  <c:v>2843.75</c:v>
                </c:pt>
                <c:pt idx="184">
                  <c:v>2760</c:v>
                </c:pt>
                <c:pt idx="185">
                  <c:v>2811</c:v>
                </c:pt>
                <c:pt idx="186">
                  <c:v>2787.25</c:v>
                </c:pt>
                <c:pt idx="187">
                  <c:v>2737.75</c:v>
                </c:pt>
                <c:pt idx="188">
                  <c:v>2640.5</c:v>
                </c:pt>
                <c:pt idx="189">
                  <c:v>2645.5</c:v>
                </c:pt>
                <c:pt idx="190">
                  <c:v>2485</c:v>
                </c:pt>
                <c:pt idx="191">
                  <c:v>2513.75</c:v>
                </c:pt>
                <c:pt idx="192">
                  <c:v>2459</c:v>
                </c:pt>
                <c:pt idx="193">
                  <c:v>2562</c:v>
                </c:pt>
                <c:pt idx="194">
                  <c:v>2613.25</c:v>
                </c:pt>
                <c:pt idx="195">
                  <c:v>2459</c:v>
                </c:pt>
                <c:pt idx="196">
                  <c:v>2627.75</c:v>
                </c:pt>
                <c:pt idx="197">
                  <c:v>2471</c:v>
                </c:pt>
                <c:pt idx="198">
                  <c:v>2442.75</c:v>
                </c:pt>
                <c:pt idx="199">
                  <c:v>2233.25</c:v>
                </c:pt>
                <c:pt idx="200">
                  <c:v>2220.25</c:v>
                </c:pt>
                <c:pt idx="201">
                  <c:v>2364.25</c:v>
                </c:pt>
                <c:pt idx="202">
                  <c:v>2414.25</c:v>
                </c:pt>
                <c:pt idx="203">
                  <c:v>2478.5</c:v>
                </c:pt>
                <c:pt idx="204">
                  <c:v>2417.25</c:v>
                </c:pt>
                <c:pt idx="205">
                  <c:v>2673.75</c:v>
                </c:pt>
                <c:pt idx="206">
                  <c:v>2429.5</c:v>
                </c:pt>
                <c:pt idx="207">
                  <c:v>2738</c:v>
                </c:pt>
                <c:pt idx="208">
                  <c:v>2859.5</c:v>
                </c:pt>
                <c:pt idx="209">
                  <c:v>2733</c:v>
                </c:pt>
                <c:pt idx="210">
                  <c:v>2916</c:v>
                </c:pt>
                <c:pt idx="211">
                  <c:v>3024.25</c:v>
                </c:pt>
                <c:pt idx="212">
                  <c:v>3109.25</c:v>
                </c:pt>
                <c:pt idx="213">
                  <c:v>2988.25</c:v>
                </c:pt>
                <c:pt idx="214">
                  <c:v>3077</c:v>
                </c:pt>
                <c:pt idx="215">
                  <c:v>2900</c:v>
                </c:pt>
                <c:pt idx="216">
                  <c:v>2950</c:v>
                </c:pt>
                <c:pt idx="217">
                  <c:v>3100.25</c:v>
                </c:pt>
                <c:pt idx="218">
                  <c:v>3138</c:v>
                </c:pt>
                <c:pt idx="219">
                  <c:v>3223</c:v>
                </c:pt>
                <c:pt idx="220">
                  <c:v>3309</c:v>
                </c:pt>
                <c:pt idx="221">
                  <c:v>3367</c:v>
                </c:pt>
                <c:pt idx="222">
                  <c:v>3391.75</c:v>
                </c:pt>
                <c:pt idx="223">
                  <c:v>3372</c:v>
                </c:pt>
                <c:pt idx="224">
                  <c:v>3382.25</c:v>
                </c:pt>
                <c:pt idx="225">
                  <c:v>3387.62</c:v>
                </c:pt>
                <c:pt idx="226">
                  <c:v>3382.62</c:v>
                </c:pt>
                <c:pt idx="227">
                  <c:v>3379.5</c:v>
                </c:pt>
                <c:pt idx="228">
                  <c:v>3381.25</c:v>
                </c:pt>
                <c:pt idx="229">
                  <c:v>3360.5</c:v>
                </c:pt>
                <c:pt idx="230">
                  <c:v>3351</c:v>
                </c:pt>
                <c:pt idx="231">
                  <c:v>3322.25</c:v>
                </c:pt>
                <c:pt idx="232">
                  <c:v>3349</c:v>
                </c:pt>
                <c:pt idx="233">
                  <c:v>3337</c:v>
                </c:pt>
                <c:pt idx="234">
                  <c:v>3300.25</c:v>
                </c:pt>
                <c:pt idx="235">
                  <c:v>3244.25</c:v>
                </c:pt>
                <c:pt idx="236">
                  <c:v>3222.75</c:v>
                </c:pt>
                <c:pt idx="237">
                  <c:v>3292</c:v>
                </c:pt>
                <c:pt idx="238">
                  <c:v>3271.5</c:v>
                </c:pt>
                <c:pt idx="239">
                  <c:v>3281.75</c:v>
                </c:pt>
                <c:pt idx="240">
                  <c:v>3239.5</c:v>
                </c:pt>
                <c:pt idx="241">
                  <c:v>3269.75</c:v>
                </c:pt>
                <c:pt idx="242">
                  <c:v>3326.5</c:v>
                </c:pt>
                <c:pt idx="243">
                  <c:v>3317.25</c:v>
                </c:pt>
                <c:pt idx="244">
                  <c:v>3321.25</c:v>
                </c:pt>
                <c:pt idx="245">
                  <c:v>3325</c:v>
                </c:pt>
                <c:pt idx="246">
                  <c:v>3327.88</c:v>
                </c:pt>
                <c:pt idx="247">
                  <c:v>3316.75</c:v>
                </c:pt>
                <c:pt idx="248">
                  <c:v>3294.25</c:v>
                </c:pt>
                <c:pt idx="249">
                  <c:v>3287.75</c:v>
                </c:pt>
                <c:pt idx="250">
                  <c:v>3289.25</c:v>
                </c:pt>
                <c:pt idx="251">
                  <c:v>3265.75</c:v>
                </c:pt>
                <c:pt idx="252">
                  <c:v>3275.5</c:v>
                </c:pt>
                <c:pt idx="253">
                  <c:v>3261.25</c:v>
                </c:pt>
                <c:pt idx="254">
                  <c:v>3231.75</c:v>
                </c:pt>
                <c:pt idx="255">
                  <c:v>3243.5</c:v>
                </c:pt>
                <c:pt idx="256">
                  <c:v>3220.25</c:v>
                </c:pt>
                <c:pt idx="257">
                  <c:v>3261</c:v>
                </c:pt>
                <c:pt idx="258">
                  <c:v>3237</c:v>
                </c:pt>
                <c:pt idx="259">
                  <c:v>3236</c:v>
                </c:pt>
                <c:pt idx="260">
                  <c:v>3223.25</c:v>
                </c:pt>
                <c:pt idx="261">
                  <c:v>3238.25</c:v>
                </c:pt>
                <c:pt idx="262">
                  <c:v>3242</c:v>
                </c:pt>
                <c:pt idx="263">
                  <c:v>3227.5</c:v>
                </c:pt>
                <c:pt idx="264">
                  <c:v>3226.25</c:v>
                </c:pt>
                <c:pt idx="265">
                  <c:v>3228.25</c:v>
                </c:pt>
                <c:pt idx="266">
                  <c:v>3227</c:v>
                </c:pt>
                <c:pt idx="267">
                  <c:v>3208.5</c:v>
                </c:pt>
                <c:pt idx="268">
                  <c:v>3195</c:v>
                </c:pt>
                <c:pt idx="269">
                  <c:v>3189.5</c:v>
                </c:pt>
                <c:pt idx="270">
                  <c:v>3192.5</c:v>
                </c:pt>
                <c:pt idx="271">
                  <c:v>3176.5</c:v>
                </c:pt>
                <c:pt idx="272">
                  <c:v>3175.75</c:v>
                </c:pt>
                <c:pt idx="273">
                  <c:v>3144</c:v>
                </c:pt>
                <c:pt idx="274">
                  <c:v>3135.5</c:v>
                </c:pt>
                <c:pt idx="275">
                  <c:v>3133.5</c:v>
                </c:pt>
                <c:pt idx="276">
                  <c:v>3146.5</c:v>
                </c:pt>
                <c:pt idx="277">
                  <c:v>3117.75</c:v>
                </c:pt>
                <c:pt idx="278">
                  <c:v>3111</c:v>
                </c:pt>
                <c:pt idx="279">
                  <c:v>3091.75</c:v>
                </c:pt>
                <c:pt idx="280">
                  <c:v>3114.25</c:v>
                </c:pt>
                <c:pt idx="281">
                  <c:v>3146.25</c:v>
                </c:pt>
                <c:pt idx="282">
                  <c:v>3154.75</c:v>
                </c:pt>
                <c:pt idx="283">
                  <c:v>3144.62</c:v>
                </c:pt>
                <c:pt idx="284">
                  <c:v>3143.75</c:v>
                </c:pt>
                <c:pt idx="285">
                  <c:v>3131.25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C-4E46-98E9-5C41CEAC0BD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'US 500 Futures Historical Data'!$C$2:$C$287</c:f>
              <c:strCache>
                <c:ptCount val="286"/>
                <c:pt idx="0">
                  <c:v>Dec 24, 2020</c:v>
                </c:pt>
                <c:pt idx="1">
                  <c:v>Dec 23, 2020</c:v>
                </c:pt>
                <c:pt idx="2">
                  <c:v>Dec 22, 2020</c:v>
                </c:pt>
                <c:pt idx="3">
                  <c:v>Dec 21, 2020</c:v>
                </c:pt>
                <c:pt idx="4">
                  <c:v>Dec 18, 2020</c:v>
                </c:pt>
                <c:pt idx="5">
                  <c:v>Dec 17, 2020</c:v>
                </c:pt>
                <c:pt idx="6">
                  <c:v>Dec 16, 2020</c:v>
                </c:pt>
                <c:pt idx="7">
                  <c:v>Dec 15, 2020</c:v>
                </c:pt>
                <c:pt idx="8">
                  <c:v>Dec 14, 2020</c:v>
                </c:pt>
                <c:pt idx="9">
                  <c:v>Dec 11, 2020</c:v>
                </c:pt>
                <c:pt idx="10">
                  <c:v>Dec 10, 2020</c:v>
                </c:pt>
                <c:pt idx="11">
                  <c:v>Dec 09, 2020</c:v>
                </c:pt>
                <c:pt idx="12">
                  <c:v>Dec 08, 2020</c:v>
                </c:pt>
                <c:pt idx="13">
                  <c:v>Dec 07, 2020</c:v>
                </c:pt>
                <c:pt idx="14">
                  <c:v>Dec 04, 2020</c:v>
                </c:pt>
                <c:pt idx="15">
                  <c:v>Dec 03, 2020</c:v>
                </c:pt>
                <c:pt idx="16">
                  <c:v>Dec 02, 2020</c:v>
                </c:pt>
                <c:pt idx="17">
                  <c:v>Dec 01, 2020</c:v>
                </c:pt>
                <c:pt idx="18">
                  <c:v>Nov 30, 2020</c:v>
                </c:pt>
                <c:pt idx="19">
                  <c:v>Nov 27, 2020</c:v>
                </c:pt>
                <c:pt idx="20">
                  <c:v>Nov 26, 2020</c:v>
                </c:pt>
                <c:pt idx="21">
                  <c:v>Nov 25, 2020</c:v>
                </c:pt>
                <c:pt idx="22">
                  <c:v>Nov 24, 2020</c:v>
                </c:pt>
                <c:pt idx="23">
                  <c:v>Nov 23, 2020</c:v>
                </c:pt>
                <c:pt idx="24">
                  <c:v>Nov 20, 2020</c:v>
                </c:pt>
                <c:pt idx="25">
                  <c:v>Nov 19, 2020</c:v>
                </c:pt>
                <c:pt idx="26">
                  <c:v>Nov 18, 2020</c:v>
                </c:pt>
                <c:pt idx="27">
                  <c:v>Nov 17, 2020</c:v>
                </c:pt>
                <c:pt idx="28">
                  <c:v>Nov 16, 2020</c:v>
                </c:pt>
                <c:pt idx="29">
                  <c:v>Nov 13, 2020</c:v>
                </c:pt>
                <c:pt idx="30">
                  <c:v>Nov 12, 2020</c:v>
                </c:pt>
                <c:pt idx="31">
                  <c:v>Nov 11, 2020</c:v>
                </c:pt>
                <c:pt idx="32">
                  <c:v>Nov 10, 2020</c:v>
                </c:pt>
                <c:pt idx="33">
                  <c:v>Nov 09, 2020</c:v>
                </c:pt>
                <c:pt idx="34">
                  <c:v>Nov 06, 2020</c:v>
                </c:pt>
                <c:pt idx="35">
                  <c:v>Nov 05, 2020</c:v>
                </c:pt>
                <c:pt idx="36">
                  <c:v>Nov 04, 2020</c:v>
                </c:pt>
                <c:pt idx="37">
                  <c:v>Nov 03, 2020</c:v>
                </c:pt>
                <c:pt idx="38">
                  <c:v>Nov 02, 2020</c:v>
                </c:pt>
                <c:pt idx="39">
                  <c:v>Oct 30, 2020</c:v>
                </c:pt>
                <c:pt idx="40">
                  <c:v>Oct 29, 2020</c:v>
                </c:pt>
                <c:pt idx="41">
                  <c:v>Oct 28, 2020</c:v>
                </c:pt>
                <c:pt idx="42">
                  <c:v>Oct 27, 2020</c:v>
                </c:pt>
                <c:pt idx="43">
                  <c:v>Oct 26, 2020</c:v>
                </c:pt>
                <c:pt idx="44">
                  <c:v>Oct 23, 2020</c:v>
                </c:pt>
                <c:pt idx="45">
                  <c:v>Oct 22, 2020</c:v>
                </c:pt>
                <c:pt idx="46">
                  <c:v>Oct 21, 2020</c:v>
                </c:pt>
                <c:pt idx="47">
                  <c:v>Oct 20, 2020</c:v>
                </c:pt>
                <c:pt idx="48">
                  <c:v>Oct 19, 2020</c:v>
                </c:pt>
                <c:pt idx="49">
                  <c:v>Oct 16, 2020</c:v>
                </c:pt>
                <c:pt idx="50">
                  <c:v>Oct 15, 2020</c:v>
                </c:pt>
                <c:pt idx="51">
                  <c:v>Oct 14, 2020</c:v>
                </c:pt>
                <c:pt idx="52">
                  <c:v>Oct 13, 2020</c:v>
                </c:pt>
                <c:pt idx="53">
                  <c:v>Oct 12, 2020</c:v>
                </c:pt>
                <c:pt idx="54">
                  <c:v>Oct 09, 2020</c:v>
                </c:pt>
                <c:pt idx="55">
                  <c:v>Oct 08, 2020</c:v>
                </c:pt>
                <c:pt idx="56">
                  <c:v>Oct 07, 2020</c:v>
                </c:pt>
                <c:pt idx="57">
                  <c:v>Oct 06, 2020</c:v>
                </c:pt>
                <c:pt idx="58">
                  <c:v>Oct 05, 2020</c:v>
                </c:pt>
                <c:pt idx="59">
                  <c:v>Oct 02, 2020</c:v>
                </c:pt>
                <c:pt idx="60">
                  <c:v>Oct 01, 2020</c:v>
                </c:pt>
                <c:pt idx="61">
                  <c:v>Sep 30, 2020</c:v>
                </c:pt>
                <c:pt idx="62">
                  <c:v>Sep 29, 2020</c:v>
                </c:pt>
                <c:pt idx="63">
                  <c:v>Sep 28, 2020</c:v>
                </c:pt>
                <c:pt idx="64">
                  <c:v>Sep 25, 2020</c:v>
                </c:pt>
                <c:pt idx="65">
                  <c:v>Sep 24, 2020</c:v>
                </c:pt>
                <c:pt idx="66">
                  <c:v>Sep 23, 2020</c:v>
                </c:pt>
                <c:pt idx="67">
                  <c:v>Sep 22, 2020</c:v>
                </c:pt>
                <c:pt idx="68">
                  <c:v>Sep 21, 2020</c:v>
                </c:pt>
                <c:pt idx="69">
                  <c:v>Sep 18, 2020</c:v>
                </c:pt>
                <c:pt idx="70">
                  <c:v>Sep 17, 2020</c:v>
                </c:pt>
                <c:pt idx="71">
                  <c:v>Sep 16, 2020</c:v>
                </c:pt>
                <c:pt idx="72">
                  <c:v>Sep 15, 2020</c:v>
                </c:pt>
                <c:pt idx="73">
                  <c:v>Sep 14, 2020</c:v>
                </c:pt>
                <c:pt idx="74">
                  <c:v>Sep 11, 2020</c:v>
                </c:pt>
                <c:pt idx="75">
                  <c:v>Sep 10, 2020</c:v>
                </c:pt>
                <c:pt idx="76">
                  <c:v>Sep 09, 2020</c:v>
                </c:pt>
                <c:pt idx="77">
                  <c:v>Sep 08, 2020</c:v>
                </c:pt>
                <c:pt idx="78">
                  <c:v>Sep 07, 2020</c:v>
                </c:pt>
                <c:pt idx="79">
                  <c:v>Sep 06, 2020</c:v>
                </c:pt>
                <c:pt idx="80">
                  <c:v>Sep 04, 2020</c:v>
                </c:pt>
                <c:pt idx="81">
                  <c:v>Sep 03, 2020</c:v>
                </c:pt>
                <c:pt idx="82">
                  <c:v>Sep 02, 2020</c:v>
                </c:pt>
                <c:pt idx="83">
                  <c:v>Sep 01, 2020</c:v>
                </c:pt>
                <c:pt idx="84">
                  <c:v>Aug 31, 2020</c:v>
                </c:pt>
                <c:pt idx="85">
                  <c:v>Aug 28, 2020</c:v>
                </c:pt>
                <c:pt idx="86">
                  <c:v>Aug 27, 2020</c:v>
                </c:pt>
                <c:pt idx="87">
                  <c:v>Aug 26, 2020</c:v>
                </c:pt>
                <c:pt idx="88">
                  <c:v>Aug 25, 2020</c:v>
                </c:pt>
                <c:pt idx="89">
                  <c:v>Aug 24, 2020</c:v>
                </c:pt>
                <c:pt idx="90">
                  <c:v>Aug 21, 2020</c:v>
                </c:pt>
                <c:pt idx="91">
                  <c:v>Aug 20, 2020</c:v>
                </c:pt>
                <c:pt idx="92">
                  <c:v>Aug 19, 2020</c:v>
                </c:pt>
                <c:pt idx="93">
                  <c:v>Aug 18, 2020</c:v>
                </c:pt>
                <c:pt idx="94">
                  <c:v>Aug 17, 2020</c:v>
                </c:pt>
                <c:pt idx="95">
                  <c:v>Aug 14, 2020</c:v>
                </c:pt>
                <c:pt idx="96">
                  <c:v>Aug 13, 2020</c:v>
                </c:pt>
                <c:pt idx="97">
                  <c:v>Aug 12, 2020</c:v>
                </c:pt>
                <c:pt idx="98">
                  <c:v>Aug 11, 2020</c:v>
                </c:pt>
                <c:pt idx="99">
                  <c:v>Aug 10, 2020</c:v>
                </c:pt>
                <c:pt idx="100">
                  <c:v>Aug 07, 2020</c:v>
                </c:pt>
                <c:pt idx="101">
                  <c:v>Aug 06, 2020</c:v>
                </c:pt>
                <c:pt idx="102">
                  <c:v>Aug 05, 2020</c:v>
                </c:pt>
                <c:pt idx="103">
                  <c:v>Aug 04, 2020</c:v>
                </c:pt>
                <c:pt idx="104">
                  <c:v>Aug 03, 2020</c:v>
                </c:pt>
                <c:pt idx="105">
                  <c:v>Jul 31, 2020</c:v>
                </c:pt>
                <c:pt idx="106">
                  <c:v>Jul 30, 2020</c:v>
                </c:pt>
                <c:pt idx="107">
                  <c:v>Jul 29, 2020</c:v>
                </c:pt>
                <c:pt idx="108">
                  <c:v>Jul 28, 2020</c:v>
                </c:pt>
                <c:pt idx="109">
                  <c:v>Jul 27, 2020</c:v>
                </c:pt>
                <c:pt idx="110">
                  <c:v>Jul 24, 2020</c:v>
                </c:pt>
                <c:pt idx="111">
                  <c:v>Jul 23, 2020</c:v>
                </c:pt>
                <c:pt idx="112">
                  <c:v>Jul 22, 2020</c:v>
                </c:pt>
                <c:pt idx="113">
                  <c:v>Jul 21, 2020</c:v>
                </c:pt>
                <c:pt idx="114">
                  <c:v>Jul 20, 2020</c:v>
                </c:pt>
                <c:pt idx="115">
                  <c:v>Jul 17, 2020</c:v>
                </c:pt>
                <c:pt idx="116">
                  <c:v>Jul 16, 2020</c:v>
                </c:pt>
                <c:pt idx="117">
                  <c:v>Jul 15, 2020</c:v>
                </c:pt>
                <c:pt idx="118">
                  <c:v>Jul 14, 2020</c:v>
                </c:pt>
                <c:pt idx="119">
                  <c:v>Jul 13, 2020</c:v>
                </c:pt>
                <c:pt idx="120">
                  <c:v>Jul 10, 2020</c:v>
                </c:pt>
                <c:pt idx="121">
                  <c:v>Jul 09, 2020</c:v>
                </c:pt>
                <c:pt idx="122">
                  <c:v>Jul 08, 2020</c:v>
                </c:pt>
                <c:pt idx="123">
                  <c:v>Jul 07, 2020</c:v>
                </c:pt>
                <c:pt idx="124">
                  <c:v>Jul 06, 2020</c:v>
                </c:pt>
                <c:pt idx="125">
                  <c:v>Jul 03, 2020</c:v>
                </c:pt>
                <c:pt idx="126">
                  <c:v>Jul 02, 2020</c:v>
                </c:pt>
                <c:pt idx="127">
                  <c:v>Jul 01, 2020</c:v>
                </c:pt>
                <c:pt idx="128">
                  <c:v>Jun 30, 2020</c:v>
                </c:pt>
                <c:pt idx="129">
                  <c:v>Jun 29, 2020</c:v>
                </c:pt>
                <c:pt idx="130">
                  <c:v>Jun 26, 2020</c:v>
                </c:pt>
                <c:pt idx="131">
                  <c:v>Jun 25, 2020</c:v>
                </c:pt>
                <c:pt idx="132">
                  <c:v>Jun 24, 2020</c:v>
                </c:pt>
                <c:pt idx="133">
                  <c:v>Jun 23, 2020</c:v>
                </c:pt>
                <c:pt idx="134">
                  <c:v>Jun 22, 2020</c:v>
                </c:pt>
                <c:pt idx="135">
                  <c:v>Jun 19, 2020</c:v>
                </c:pt>
                <c:pt idx="136">
                  <c:v>Jun 18, 2020</c:v>
                </c:pt>
                <c:pt idx="137">
                  <c:v>Jun 17, 2020</c:v>
                </c:pt>
                <c:pt idx="138">
                  <c:v>Jun 16, 2020</c:v>
                </c:pt>
                <c:pt idx="139">
                  <c:v>Jun 15, 2020</c:v>
                </c:pt>
                <c:pt idx="140">
                  <c:v>Jun 12, 2020</c:v>
                </c:pt>
                <c:pt idx="141">
                  <c:v>Jun 11, 2020</c:v>
                </c:pt>
                <c:pt idx="142">
                  <c:v>Jun 10, 2020</c:v>
                </c:pt>
                <c:pt idx="143">
                  <c:v>Jun 09, 2020</c:v>
                </c:pt>
                <c:pt idx="144">
                  <c:v>Jun 08, 2020</c:v>
                </c:pt>
                <c:pt idx="145">
                  <c:v>Jun 05, 2020</c:v>
                </c:pt>
                <c:pt idx="146">
                  <c:v>Jun 04, 2020</c:v>
                </c:pt>
                <c:pt idx="147">
                  <c:v>Jun 03, 2020</c:v>
                </c:pt>
                <c:pt idx="148">
                  <c:v>Jun 02, 2020</c:v>
                </c:pt>
                <c:pt idx="149">
                  <c:v>Jun 01, 2020</c:v>
                </c:pt>
                <c:pt idx="150">
                  <c:v>May 29, 2020</c:v>
                </c:pt>
                <c:pt idx="151">
                  <c:v>May 28, 2020</c:v>
                </c:pt>
                <c:pt idx="152">
                  <c:v>May 27, 2020</c:v>
                </c:pt>
                <c:pt idx="153">
                  <c:v>May 26, 2020</c:v>
                </c:pt>
                <c:pt idx="154">
                  <c:v>May 25, 2020</c:v>
                </c:pt>
                <c:pt idx="155">
                  <c:v>May 24, 2020</c:v>
                </c:pt>
                <c:pt idx="156">
                  <c:v>May 22, 2020</c:v>
                </c:pt>
                <c:pt idx="157">
                  <c:v>May 21, 2020</c:v>
                </c:pt>
                <c:pt idx="158">
                  <c:v>May 20, 2020</c:v>
                </c:pt>
                <c:pt idx="159">
                  <c:v>May 19, 2020</c:v>
                </c:pt>
                <c:pt idx="160">
                  <c:v>May 18, 2020</c:v>
                </c:pt>
                <c:pt idx="161">
                  <c:v>May 15, 2020</c:v>
                </c:pt>
                <c:pt idx="162">
                  <c:v>May 14, 2020</c:v>
                </c:pt>
                <c:pt idx="163">
                  <c:v>May 13, 2020</c:v>
                </c:pt>
                <c:pt idx="164">
                  <c:v>May 12, 2020</c:v>
                </c:pt>
                <c:pt idx="165">
                  <c:v>May 11, 2020</c:v>
                </c:pt>
                <c:pt idx="166">
                  <c:v>May 08, 2020</c:v>
                </c:pt>
                <c:pt idx="167">
                  <c:v>May 07, 2020</c:v>
                </c:pt>
                <c:pt idx="168">
                  <c:v>May 06, 2020</c:v>
                </c:pt>
                <c:pt idx="169">
                  <c:v>May 05, 2020</c:v>
                </c:pt>
                <c:pt idx="170">
                  <c:v>May 04, 2020</c:v>
                </c:pt>
                <c:pt idx="171">
                  <c:v>May 01, 2020</c:v>
                </c:pt>
                <c:pt idx="172">
                  <c:v>Apr 30, 2020</c:v>
                </c:pt>
                <c:pt idx="173">
                  <c:v>Apr 29, 2020</c:v>
                </c:pt>
                <c:pt idx="174">
                  <c:v>Apr 28, 2020</c:v>
                </c:pt>
                <c:pt idx="175">
                  <c:v>Apr 27, 2020</c:v>
                </c:pt>
                <c:pt idx="176">
                  <c:v>Apr 24, 2020</c:v>
                </c:pt>
                <c:pt idx="177">
                  <c:v>Apr 23, 2020</c:v>
                </c:pt>
                <c:pt idx="178">
                  <c:v>Apr 22, 2020</c:v>
                </c:pt>
                <c:pt idx="179">
                  <c:v>Apr 21, 2020</c:v>
                </c:pt>
                <c:pt idx="180">
                  <c:v>Apr 20, 2020</c:v>
                </c:pt>
                <c:pt idx="181">
                  <c:v>Apr 17, 2020</c:v>
                </c:pt>
                <c:pt idx="182">
                  <c:v>Apr 16, 2020</c:v>
                </c:pt>
                <c:pt idx="183">
                  <c:v>Apr 15, 2020</c:v>
                </c:pt>
                <c:pt idx="184">
                  <c:v>Apr 14, 2020</c:v>
                </c:pt>
                <c:pt idx="185">
                  <c:v>Apr 13, 2020</c:v>
                </c:pt>
                <c:pt idx="186">
                  <c:v>Apr 10, 2020</c:v>
                </c:pt>
                <c:pt idx="187">
                  <c:v>Apr 09, 2020</c:v>
                </c:pt>
                <c:pt idx="188">
                  <c:v>Apr 08, 2020</c:v>
                </c:pt>
                <c:pt idx="189">
                  <c:v>Apr 07, 2020</c:v>
                </c:pt>
                <c:pt idx="190">
                  <c:v>Apr 06, 2020</c:v>
                </c:pt>
                <c:pt idx="191">
                  <c:v>Apr 03, 2020</c:v>
                </c:pt>
                <c:pt idx="192">
                  <c:v>Apr 02, 2020</c:v>
                </c:pt>
                <c:pt idx="193">
                  <c:v>Apr 01, 2020</c:v>
                </c:pt>
                <c:pt idx="194">
                  <c:v>Mar 31, 2020</c:v>
                </c:pt>
                <c:pt idx="195">
                  <c:v>Mar 30, 2020</c:v>
                </c:pt>
                <c:pt idx="196">
                  <c:v>Mar 27, 2020</c:v>
                </c:pt>
                <c:pt idx="197">
                  <c:v>Mar 26, 2020</c:v>
                </c:pt>
                <c:pt idx="198">
                  <c:v>Mar 25, 2020</c:v>
                </c:pt>
                <c:pt idx="199">
                  <c:v>Mar 24, 2020</c:v>
                </c:pt>
                <c:pt idx="200">
                  <c:v>Mar 23, 2020</c:v>
                </c:pt>
                <c:pt idx="201">
                  <c:v>Mar 20, 2020</c:v>
                </c:pt>
                <c:pt idx="202">
                  <c:v>Mar 19, 2020</c:v>
                </c:pt>
                <c:pt idx="203">
                  <c:v>Mar 18, 2020</c:v>
                </c:pt>
                <c:pt idx="204">
                  <c:v>Mar 17, 2020</c:v>
                </c:pt>
                <c:pt idx="205">
                  <c:v>Mar 16, 2020</c:v>
                </c:pt>
                <c:pt idx="206">
                  <c:v>Mar 13, 2020</c:v>
                </c:pt>
                <c:pt idx="207">
                  <c:v>Mar 12, 2020</c:v>
                </c:pt>
                <c:pt idx="208">
                  <c:v>Mar 11, 2020</c:v>
                </c:pt>
                <c:pt idx="209">
                  <c:v>Mar 10, 2020</c:v>
                </c:pt>
                <c:pt idx="210">
                  <c:v>Mar 09, 2020</c:v>
                </c:pt>
                <c:pt idx="211">
                  <c:v>Mar 06, 2020</c:v>
                </c:pt>
                <c:pt idx="212">
                  <c:v>Mar 05, 2020</c:v>
                </c:pt>
                <c:pt idx="213">
                  <c:v>Mar 04, 2020</c:v>
                </c:pt>
                <c:pt idx="214">
                  <c:v>Mar 03, 2020</c:v>
                </c:pt>
                <c:pt idx="215">
                  <c:v>Mar 02, 2020</c:v>
                </c:pt>
                <c:pt idx="216">
                  <c:v>Feb 28, 2020</c:v>
                </c:pt>
                <c:pt idx="217">
                  <c:v>Feb 27, 2020</c:v>
                </c:pt>
                <c:pt idx="218">
                  <c:v>Feb 26, 2020</c:v>
                </c:pt>
                <c:pt idx="219">
                  <c:v>Feb 25, 2020</c:v>
                </c:pt>
                <c:pt idx="220">
                  <c:v>Feb 24, 2020</c:v>
                </c:pt>
                <c:pt idx="221">
                  <c:v>Feb 21, 2020</c:v>
                </c:pt>
                <c:pt idx="222">
                  <c:v>Feb 20, 2020</c:v>
                </c:pt>
                <c:pt idx="223">
                  <c:v>Feb 19, 2020</c:v>
                </c:pt>
                <c:pt idx="224">
                  <c:v>Feb 18, 2020</c:v>
                </c:pt>
                <c:pt idx="225">
                  <c:v>Feb 17, 2020</c:v>
                </c:pt>
                <c:pt idx="226">
                  <c:v>Feb 16, 2020</c:v>
                </c:pt>
                <c:pt idx="227">
                  <c:v>Feb 14, 2020</c:v>
                </c:pt>
                <c:pt idx="228">
                  <c:v>Feb 13, 2020</c:v>
                </c:pt>
                <c:pt idx="229">
                  <c:v>Feb 12, 2020</c:v>
                </c:pt>
                <c:pt idx="230">
                  <c:v>Feb 11, 2020</c:v>
                </c:pt>
                <c:pt idx="231">
                  <c:v>Feb 10, 2020</c:v>
                </c:pt>
                <c:pt idx="232">
                  <c:v>Feb 07, 2020</c:v>
                </c:pt>
                <c:pt idx="233">
                  <c:v>Feb 06, 2020</c:v>
                </c:pt>
                <c:pt idx="234">
                  <c:v>Feb 05, 2020</c:v>
                </c:pt>
                <c:pt idx="235">
                  <c:v>Feb 04, 2020</c:v>
                </c:pt>
                <c:pt idx="236">
                  <c:v>Feb 03, 2020</c:v>
                </c:pt>
                <c:pt idx="237">
                  <c:v>Jan 31, 2020</c:v>
                </c:pt>
                <c:pt idx="238">
                  <c:v>Jan 30, 2020</c:v>
                </c:pt>
                <c:pt idx="239">
                  <c:v>Jan 29, 2020</c:v>
                </c:pt>
                <c:pt idx="240">
                  <c:v>Jan 28, 2020</c:v>
                </c:pt>
                <c:pt idx="241">
                  <c:v>Jan 27, 2020</c:v>
                </c:pt>
                <c:pt idx="242">
                  <c:v>Jan 24, 2020</c:v>
                </c:pt>
                <c:pt idx="243">
                  <c:v>Jan 23, 2020</c:v>
                </c:pt>
                <c:pt idx="244">
                  <c:v>Jan 22, 2020</c:v>
                </c:pt>
                <c:pt idx="245">
                  <c:v>Jan 21, 2020</c:v>
                </c:pt>
                <c:pt idx="246">
                  <c:v>Jan 20, 2020</c:v>
                </c:pt>
                <c:pt idx="247">
                  <c:v>Jan 17, 2020</c:v>
                </c:pt>
                <c:pt idx="248">
                  <c:v>Jan 16, 2020</c:v>
                </c:pt>
                <c:pt idx="249">
                  <c:v>Jan 15, 2020</c:v>
                </c:pt>
                <c:pt idx="250">
                  <c:v>Jan 14, 2020</c:v>
                </c:pt>
                <c:pt idx="251">
                  <c:v>Jan 13, 2020</c:v>
                </c:pt>
                <c:pt idx="252">
                  <c:v>Jan 10, 2020</c:v>
                </c:pt>
                <c:pt idx="253">
                  <c:v>Jan 09, 2020</c:v>
                </c:pt>
                <c:pt idx="254">
                  <c:v>Jan 08, 2020</c:v>
                </c:pt>
                <c:pt idx="255">
                  <c:v>Jan 07, 2020</c:v>
                </c:pt>
                <c:pt idx="256">
                  <c:v>Jan 06, 2020</c:v>
                </c:pt>
                <c:pt idx="257">
                  <c:v>Jan 03, 2020</c:v>
                </c:pt>
                <c:pt idx="258">
                  <c:v>Jan 02, 2020</c:v>
                </c:pt>
                <c:pt idx="259">
                  <c:v>Jan 01, 2020</c:v>
                </c:pt>
                <c:pt idx="260">
                  <c:v>Dec 31, 2019</c:v>
                </c:pt>
                <c:pt idx="261">
                  <c:v>Dec 30, 2019</c:v>
                </c:pt>
                <c:pt idx="262">
                  <c:v>Dec 27, 2019</c:v>
                </c:pt>
                <c:pt idx="263">
                  <c:v>Dec 26, 2019</c:v>
                </c:pt>
                <c:pt idx="264">
                  <c:v>Dec 25, 2019</c:v>
                </c:pt>
                <c:pt idx="265">
                  <c:v>Dec 24, 2019</c:v>
                </c:pt>
                <c:pt idx="266">
                  <c:v>Dec 23, 2019</c:v>
                </c:pt>
                <c:pt idx="267">
                  <c:v>Dec 20, 2019</c:v>
                </c:pt>
                <c:pt idx="268">
                  <c:v>Dec 19, 2019</c:v>
                </c:pt>
                <c:pt idx="269">
                  <c:v>Dec 18, 2019</c:v>
                </c:pt>
                <c:pt idx="270">
                  <c:v>Dec 17, 2019</c:v>
                </c:pt>
                <c:pt idx="271">
                  <c:v>Dec 16, 2019</c:v>
                </c:pt>
                <c:pt idx="272">
                  <c:v>Dec 13, 2019</c:v>
                </c:pt>
                <c:pt idx="273">
                  <c:v>Dec 12, 2019</c:v>
                </c:pt>
                <c:pt idx="274">
                  <c:v>Dec 11, 2019</c:v>
                </c:pt>
                <c:pt idx="275">
                  <c:v>Dec 10, 2019</c:v>
                </c:pt>
                <c:pt idx="276">
                  <c:v>Dec 09, 2019</c:v>
                </c:pt>
                <c:pt idx="277">
                  <c:v>Dec 06, 2019</c:v>
                </c:pt>
                <c:pt idx="278">
                  <c:v>Dec 05, 2019</c:v>
                </c:pt>
                <c:pt idx="279">
                  <c:v>Dec 04, 2019</c:v>
                </c:pt>
                <c:pt idx="280">
                  <c:v>Dec 03, 2019</c:v>
                </c:pt>
                <c:pt idx="281">
                  <c:v>Dec 02, 2019</c:v>
                </c:pt>
                <c:pt idx="282">
                  <c:v>Nov 29, 2019</c:v>
                </c:pt>
                <c:pt idx="283">
                  <c:v>Nov 28, 2019</c:v>
                </c:pt>
                <c:pt idx="284">
                  <c:v>Nov 27, 2019</c:v>
                </c:pt>
                <c:pt idx="285">
                  <c:v>Nov 26, 2019</c:v>
                </c:pt>
              </c:strCache>
            </c:strRef>
          </c:cat>
          <c:val>
            <c:numRef>
              <c:f>'US 500 Futures Historical Data'!$E$2:$E$287</c:f>
              <c:numCache>
                <c:formatCode>#,##0.00</c:formatCode>
                <c:ptCount val="286"/>
                <c:pt idx="0">
                  <c:v>3696</c:v>
                </c:pt>
                <c:pt idx="1">
                  <c:v>3701.75</c:v>
                </c:pt>
                <c:pt idx="2">
                  <c:v>3695</c:v>
                </c:pt>
                <c:pt idx="3">
                  <c:v>3724</c:v>
                </c:pt>
                <c:pt idx="4">
                  <c:v>3733.25</c:v>
                </c:pt>
                <c:pt idx="5">
                  <c:v>3724.75</c:v>
                </c:pt>
                <c:pt idx="6">
                  <c:v>3711.5</c:v>
                </c:pt>
                <c:pt idx="7">
                  <c:v>3695.75</c:v>
                </c:pt>
                <c:pt idx="8">
                  <c:v>3698</c:v>
                </c:pt>
                <c:pt idx="9">
                  <c:v>3674.75</c:v>
                </c:pt>
                <c:pt idx="10">
                  <c:v>3681.25</c:v>
                </c:pt>
                <c:pt idx="11">
                  <c:v>3714.75</c:v>
                </c:pt>
                <c:pt idx="12">
                  <c:v>3708</c:v>
                </c:pt>
                <c:pt idx="13">
                  <c:v>3705</c:v>
                </c:pt>
                <c:pt idx="14">
                  <c:v>3700</c:v>
                </c:pt>
                <c:pt idx="15">
                  <c:v>3682</c:v>
                </c:pt>
                <c:pt idx="16">
                  <c:v>3672.75</c:v>
                </c:pt>
                <c:pt idx="17">
                  <c:v>3677.5</c:v>
                </c:pt>
                <c:pt idx="18">
                  <c:v>3652</c:v>
                </c:pt>
                <c:pt idx="19">
                  <c:v>3642.75</c:v>
                </c:pt>
                <c:pt idx="20">
                  <c:v>3638.62</c:v>
                </c:pt>
                <c:pt idx="21">
                  <c:v>3655</c:v>
                </c:pt>
                <c:pt idx="22">
                  <c:v>3640</c:v>
                </c:pt>
                <c:pt idx="23">
                  <c:v>3588</c:v>
                </c:pt>
                <c:pt idx="24">
                  <c:v>3582.5</c:v>
                </c:pt>
                <c:pt idx="25">
                  <c:v>3582.75</c:v>
                </c:pt>
                <c:pt idx="26">
                  <c:v>3623.25</c:v>
                </c:pt>
                <c:pt idx="27">
                  <c:v>3630</c:v>
                </c:pt>
                <c:pt idx="28">
                  <c:v>3637</c:v>
                </c:pt>
                <c:pt idx="29">
                  <c:v>3590</c:v>
                </c:pt>
                <c:pt idx="30">
                  <c:v>3574.5</c:v>
                </c:pt>
                <c:pt idx="31">
                  <c:v>3576.75</c:v>
                </c:pt>
                <c:pt idx="32">
                  <c:v>3562.75</c:v>
                </c:pt>
                <c:pt idx="33">
                  <c:v>3668</c:v>
                </c:pt>
                <c:pt idx="34">
                  <c:v>3519</c:v>
                </c:pt>
                <c:pt idx="35">
                  <c:v>3522.5</c:v>
                </c:pt>
                <c:pt idx="36">
                  <c:v>3480</c:v>
                </c:pt>
                <c:pt idx="37">
                  <c:v>3382.75</c:v>
                </c:pt>
                <c:pt idx="38">
                  <c:v>3323.5</c:v>
                </c:pt>
                <c:pt idx="39">
                  <c:v>3296.25</c:v>
                </c:pt>
                <c:pt idx="40">
                  <c:v>3333.75</c:v>
                </c:pt>
                <c:pt idx="41">
                  <c:v>3370.25</c:v>
                </c:pt>
                <c:pt idx="42">
                  <c:v>3410</c:v>
                </c:pt>
                <c:pt idx="43">
                  <c:v>3446.25</c:v>
                </c:pt>
                <c:pt idx="44">
                  <c:v>3462.5</c:v>
                </c:pt>
                <c:pt idx="45">
                  <c:v>3453</c:v>
                </c:pt>
                <c:pt idx="46">
                  <c:v>3458</c:v>
                </c:pt>
                <c:pt idx="47">
                  <c:v>3469.75</c:v>
                </c:pt>
                <c:pt idx="48">
                  <c:v>3496.5</c:v>
                </c:pt>
                <c:pt idx="49">
                  <c:v>3508.5</c:v>
                </c:pt>
                <c:pt idx="50">
                  <c:v>3486.5</c:v>
                </c:pt>
                <c:pt idx="51">
                  <c:v>3524</c:v>
                </c:pt>
                <c:pt idx="52">
                  <c:v>3535.75</c:v>
                </c:pt>
                <c:pt idx="53">
                  <c:v>3541</c:v>
                </c:pt>
                <c:pt idx="54">
                  <c:v>3480</c:v>
                </c:pt>
                <c:pt idx="55">
                  <c:v>3447.25</c:v>
                </c:pt>
                <c:pt idx="56">
                  <c:v>3416.75</c:v>
                </c:pt>
                <c:pt idx="57">
                  <c:v>3421.75</c:v>
                </c:pt>
                <c:pt idx="58">
                  <c:v>3400</c:v>
                </c:pt>
                <c:pt idx="59">
                  <c:v>3375.5</c:v>
                </c:pt>
                <c:pt idx="60">
                  <c:v>3388</c:v>
                </c:pt>
                <c:pt idx="61">
                  <c:v>3384</c:v>
                </c:pt>
                <c:pt idx="62">
                  <c:v>3363</c:v>
                </c:pt>
                <c:pt idx="63">
                  <c:v>3351.25</c:v>
                </c:pt>
                <c:pt idx="64">
                  <c:v>3296.25</c:v>
                </c:pt>
                <c:pt idx="65">
                  <c:v>3268.25</c:v>
                </c:pt>
                <c:pt idx="66">
                  <c:v>3319.75</c:v>
                </c:pt>
                <c:pt idx="67">
                  <c:v>3309.5</c:v>
                </c:pt>
                <c:pt idx="68">
                  <c:v>3326.25</c:v>
                </c:pt>
                <c:pt idx="69">
                  <c:v>3363.12</c:v>
                </c:pt>
                <c:pt idx="70">
                  <c:v>3396.5</c:v>
                </c:pt>
                <c:pt idx="71">
                  <c:v>3429.75</c:v>
                </c:pt>
                <c:pt idx="72">
                  <c:v>3419</c:v>
                </c:pt>
                <c:pt idx="73">
                  <c:v>3402.75</c:v>
                </c:pt>
                <c:pt idx="74">
                  <c:v>3375</c:v>
                </c:pt>
                <c:pt idx="75">
                  <c:v>3424.25</c:v>
                </c:pt>
                <c:pt idx="76">
                  <c:v>3424</c:v>
                </c:pt>
                <c:pt idx="77">
                  <c:v>3447</c:v>
                </c:pt>
                <c:pt idx="78">
                  <c:v>3443.38</c:v>
                </c:pt>
                <c:pt idx="79">
                  <c:v>3421.25</c:v>
                </c:pt>
                <c:pt idx="80">
                  <c:v>3484.25</c:v>
                </c:pt>
                <c:pt idx="81">
                  <c:v>3586.5</c:v>
                </c:pt>
                <c:pt idx="82">
                  <c:v>3587</c:v>
                </c:pt>
                <c:pt idx="83">
                  <c:v>3530</c:v>
                </c:pt>
                <c:pt idx="84">
                  <c:v>3524.5</c:v>
                </c:pt>
                <c:pt idx="85">
                  <c:v>3509.5</c:v>
                </c:pt>
                <c:pt idx="86">
                  <c:v>3498.25</c:v>
                </c:pt>
                <c:pt idx="87">
                  <c:v>3483.5</c:v>
                </c:pt>
                <c:pt idx="88">
                  <c:v>3448.75</c:v>
                </c:pt>
                <c:pt idx="89">
                  <c:v>3429.5</c:v>
                </c:pt>
                <c:pt idx="90">
                  <c:v>3396.25</c:v>
                </c:pt>
                <c:pt idx="91">
                  <c:v>3387</c:v>
                </c:pt>
                <c:pt idx="92">
                  <c:v>3395.75</c:v>
                </c:pt>
                <c:pt idx="93">
                  <c:v>3390.75</c:v>
                </c:pt>
                <c:pt idx="94">
                  <c:v>3382.75</c:v>
                </c:pt>
                <c:pt idx="95">
                  <c:v>3380.5</c:v>
                </c:pt>
                <c:pt idx="96">
                  <c:v>3382</c:v>
                </c:pt>
                <c:pt idx="97">
                  <c:v>3382.5</c:v>
                </c:pt>
                <c:pt idx="98">
                  <c:v>3379</c:v>
                </c:pt>
                <c:pt idx="99">
                  <c:v>3357.25</c:v>
                </c:pt>
                <c:pt idx="100">
                  <c:v>3347.75</c:v>
                </c:pt>
                <c:pt idx="101">
                  <c:v>3345.5</c:v>
                </c:pt>
                <c:pt idx="102">
                  <c:v>3323.25</c:v>
                </c:pt>
                <c:pt idx="103">
                  <c:v>3300.5</c:v>
                </c:pt>
                <c:pt idx="104">
                  <c:v>3295.5</c:v>
                </c:pt>
                <c:pt idx="105">
                  <c:v>3273.75</c:v>
                </c:pt>
                <c:pt idx="106">
                  <c:v>3269</c:v>
                </c:pt>
                <c:pt idx="107">
                  <c:v>3257</c:v>
                </c:pt>
                <c:pt idx="108">
                  <c:v>3246.75</c:v>
                </c:pt>
                <c:pt idx="109">
                  <c:v>3235</c:v>
                </c:pt>
                <c:pt idx="110">
                  <c:v>3239</c:v>
                </c:pt>
                <c:pt idx="111">
                  <c:v>3284.5</c:v>
                </c:pt>
                <c:pt idx="112">
                  <c:v>3271.75</c:v>
                </c:pt>
                <c:pt idx="113">
                  <c:v>3273.25</c:v>
                </c:pt>
                <c:pt idx="114">
                  <c:v>3250.5</c:v>
                </c:pt>
                <c:pt idx="115">
                  <c:v>3225.25</c:v>
                </c:pt>
                <c:pt idx="116">
                  <c:v>3228.5</c:v>
                </c:pt>
                <c:pt idx="117">
                  <c:v>3233.25</c:v>
                </c:pt>
                <c:pt idx="118">
                  <c:v>3192.25</c:v>
                </c:pt>
                <c:pt idx="119">
                  <c:v>3226.25</c:v>
                </c:pt>
                <c:pt idx="120">
                  <c:v>3181.25</c:v>
                </c:pt>
                <c:pt idx="121">
                  <c:v>3170.75</c:v>
                </c:pt>
                <c:pt idx="122">
                  <c:v>3166.25</c:v>
                </c:pt>
                <c:pt idx="123">
                  <c:v>3184</c:v>
                </c:pt>
                <c:pt idx="124">
                  <c:v>3174.5</c:v>
                </c:pt>
                <c:pt idx="125">
                  <c:v>3138.62</c:v>
                </c:pt>
                <c:pt idx="126">
                  <c:v>3156.5</c:v>
                </c:pt>
                <c:pt idx="127">
                  <c:v>3117.75</c:v>
                </c:pt>
                <c:pt idx="128">
                  <c:v>3101.25</c:v>
                </c:pt>
                <c:pt idx="129">
                  <c:v>3051.25</c:v>
                </c:pt>
                <c:pt idx="130">
                  <c:v>3082</c:v>
                </c:pt>
                <c:pt idx="131">
                  <c:v>3079.5</c:v>
                </c:pt>
                <c:pt idx="132">
                  <c:v>3128.5</c:v>
                </c:pt>
                <c:pt idx="133">
                  <c:v>3145.75</c:v>
                </c:pt>
                <c:pt idx="134">
                  <c:v>3114.25</c:v>
                </c:pt>
                <c:pt idx="135">
                  <c:v>3196</c:v>
                </c:pt>
                <c:pt idx="136">
                  <c:v>3130.5</c:v>
                </c:pt>
                <c:pt idx="137">
                  <c:v>3157.75</c:v>
                </c:pt>
                <c:pt idx="138">
                  <c:v>3167.75</c:v>
                </c:pt>
                <c:pt idx="139">
                  <c:v>3079.25</c:v>
                </c:pt>
                <c:pt idx="140">
                  <c:v>3087.75</c:v>
                </c:pt>
                <c:pt idx="141">
                  <c:v>3188.5</c:v>
                </c:pt>
                <c:pt idx="142">
                  <c:v>3227.25</c:v>
                </c:pt>
                <c:pt idx="143">
                  <c:v>3231</c:v>
                </c:pt>
                <c:pt idx="144">
                  <c:v>3231.25</c:v>
                </c:pt>
                <c:pt idx="145">
                  <c:v>3210.5</c:v>
                </c:pt>
                <c:pt idx="146">
                  <c:v>3126.75</c:v>
                </c:pt>
                <c:pt idx="147">
                  <c:v>3129.5</c:v>
                </c:pt>
                <c:pt idx="148">
                  <c:v>3079</c:v>
                </c:pt>
                <c:pt idx="149">
                  <c:v>3059</c:v>
                </c:pt>
                <c:pt idx="150">
                  <c:v>3058.25</c:v>
                </c:pt>
                <c:pt idx="151">
                  <c:v>3065.5</c:v>
                </c:pt>
                <c:pt idx="152">
                  <c:v>3039.5</c:v>
                </c:pt>
                <c:pt idx="153">
                  <c:v>3019.75</c:v>
                </c:pt>
                <c:pt idx="154">
                  <c:v>2989.88</c:v>
                </c:pt>
                <c:pt idx="155">
                  <c:v>2968.62</c:v>
                </c:pt>
                <c:pt idx="156">
                  <c:v>2957.5</c:v>
                </c:pt>
                <c:pt idx="157">
                  <c:v>2973.5</c:v>
                </c:pt>
                <c:pt idx="158">
                  <c:v>2975.75</c:v>
                </c:pt>
                <c:pt idx="159">
                  <c:v>2976.25</c:v>
                </c:pt>
                <c:pt idx="160">
                  <c:v>2964.75</c:v>
                </c:pt>
                <c:pt idx="161">
                  <c:v>2863.5</c:v>
                </c:pt>
                <c:pt idx="162">
                  <c:v>2853.75</c:v>
                </c:pt>
                <c:pt idx="163">
                  <c:v>2876.75</c:v>
                </c:pt>
                <c:pt idx="164">
                  <c:v>2939.25</c:v>
                </c:pt>
                <c:pt idx="165">
                  <c:v>2947</c:v>
                </c:pt>
                <c:pt idx="166">
                  <c:v>2933</c:v>
                </c:pt>
                <c:pt idx="167">
                  <c:v>2895</c:v>
                </c:pt>
                <c:pt idx="168">
                  <c:v>2886.25</c:v>
                </c:pt>
                <c:pt idx="169">
                  <c:v>2889.75</c:v>
                </c:pt>
                <c:pt idx="170">
                  <c:v>2835.75</c:v>
                </c:pt>
                <c:pt idx="171">
                  <c:v>2879.75</c:v>
                </c:pt>
                <c:pt idx="172">
                  <c:v>2965</c:v>
                </c:pt>
                <c:pt idx="173">
                  <c:v>2959.75</c:v>
                </c:pt>
                <c:pt idx="174">
                  <c:v>2913.5</c:v>
                </c:pt>
                <c:pt idx="175">
                  <c:v>2881.25</c:v>
                </c:pt>
                <c:pt idx="176">
                  <c:v>2835</c:v>
                </c:pt>
                <c:pt idx="177">
                  <c:v>2836.75</c:v>
                </c:pt>
                <c:pt idx="178">
                  <c:v>2808</c:v>
                </c:pt>
                <c:pt idx="179">
                  <c:v>2833.25</c:v>
                </c:pt>
                <c:pt idx="180">
                  <c:v>2875.5</c:v>
                </c:pt>
                <c:pt idx="181">
                  <c:v>2885</c:v>
                </c:pt>
                <c:pt idx="182">
                  <c:v>2831.5</c:v>
                </c:pt>
                <c:pt idx="183">
                  <c:v>2845.5</c:v>
                </c:pt>
                <c:pt idx="184">
                  <c:v>2846</c:v>
                </c:pt>
                <c:pt idx="185">
                  <c:v>2819.5</c:v>
                </c:pt>
                <c:pt idx="186">
                  <c:v>2787.25</c:v>
                </c:pt>
                <c:pt idx="187">
                  <c:v>2809.5</c:v>
                </c:pt>
                <c:pt idx="188">
                  <c:v>2752.5</c:v>
                </c:pt>
                <c:pt idx="189">
                  <c:v>2750</c:v>
                </c:pt>
                <c:pt idx="190">
                  <c:v>2668.5</c:v>
                </c:pt>
                <c:pt idx="191">
                  <c:v>2529.5</c:v>
                </c:pt>
                <c:pt idx="192">
                  <c:v>2525</c:v>
                </c:pt>
                <c:pt idx="193">
                  <c:v>2562.25</c:v>
                </c:pt>
                <c:pt idx="194">
                  <c:v>2635.75</c:v>
                </c:pt>
                <c:pt idx="195">
                  <c:v>2621.75</c:v>
                </c:pt>
                <c:pt idx="196">
                  <c:v>2634.5</c:v>
                </c:pt>
                <c:pt idx="197">
                  <c:v>2625.75</c:v>
                </c:pt>
                <c:pt idx="198">
                  <c:v>2560.75</c:v>
                </c:pt>
                <c:pt idx="199">
                  <c:v>2447.75</c:v>
                </c:pt>
                <c:pt idx="200">
                  <c:v>2386</c:v>
                </c:pt>
                <c:pt idx="201">
                  <c:v>2512.75</c:v>
                </c:pt>
                <c:pt idx="202">
                  <c:v>2474</c:v>
                </c:pt>
                <c:pt idx="203">
                  <c:v>2498</c:v>
                </c:pt>
                <c:pt idx="204">
                  <c:v>2554.5</c:v>
                </c:pt>
                <c:pt idx="205">
                  <c:v>2675</c:v>
                </c:pt>
                <c:pt idx="206">
                  <c:v>2707.75</c:v>
                </c:pt>
                <c:pt idx="207">
                  <c:v>2774</c:v>
                </c:pt>
                <c:pt idx="208">
                  <c:v>2869.5</c:v>
                </c:pt>
                <c:pt idx="209">
                  <c:v>2884.75</c:v>
                </c:pt>
                <c:pt idx="210">
                  <c:v>2916</c:v>
                </c:pt>
                <c:pt idx="211">
                  <c:v>3037</c:v>
                </c:pt>
                <c:pt idx="212">
                  <c:v>3113.75</c:v>
                </c:pt>
                <c:pt idx="213">
                  <c:v>3129.5</c:v>
                </c:pt>
                <c:pt idx="214">
                  <c:v>3137</c:v>
                </c:pt>
                <c:pt idx="215">
                  <c:v>3093.25</c:v>
                </c:pt>
                <c:pt idx="216">
                  <c:v>2996</c:v>
                </c:pt>
                <c:pt idx="217">
                  <c:v>3117</c:v>
                </c:pt>
                <c:pt idx="218">
                  <c:v>3182</c:v>
                </c:pt>
                <c:pt idx="219">
                  <c:v>3259.5</c:v>
                </c:pt>
                <c:pt idx="220">
                  <c:v>3312</c:v>
                </c:pt>
                <c:pt idx="221">
                  <c:v>3369.25</c:v>
                </c:pt>
                <c:pt idx="222">
                  <c:v>3397.5</c:v>
                </c:pt>
                <c:pt idx="223">
                  <c:v>3393.75</c:v>
                </c:pt>
                <c:pt idx="224">
                  <c:v>3392.5</c:v>
                </c:pt>
                <c:pt idx="225">
                  <c:v>3392.38</c:v>
                </c:pt>
                <c:pt idx="226">
                  <c:v>3389.38</c:v>
                </c:pt>
                <c:pt idx="227">
                  <c:v>3388.5</c:v>
                </c:pt>
                <c:pt idx="228">
                  <c:v>3384.75</c:v>
                </c:pt>
                <c:pt idx="229">
                  <c:v>3381.5</c:v>
                </c:pt>
                <c:pt idx="230">
                  <c:v>3374.5</c:v>
                </c:pt>
                <c:pt idx="231">
                  <c:v>3353.5</c:v>
                </c:pt>
                <c:pt idx="232">
                  <c:v>3350</c:v>
                </c:pt>
                <c:pt idx="233">
                  <c:v>3357.75</c:v>
                </c:pt>
                <c:pt idx="234">
                  <c:v>3338</c:v>
                </c:pt>
                <c:pt idx="235">
                  <c:v>3305.25</c:v>
                </c:pt>
                <c:pt idx="236">
                  <c:v>3267.25</c:v>
                </c:pt>
                <c:pt idx="237">
                  <c:v>3297.5</c:v>
                </c:pt>
                <c:pt idx="238">
                  <c:v>3295.25</c:v>
                </c:pt>
                <c:pt idx="239">
                  <c:v>3292.75</c:v>
                </c:pt>
                <c:pt idx="240">
                  <c:v>3285</c:v>
                </c:pt>
                <c:pt idx="241">
                  <c:v>3269.75</c:v>
                </c:pt>
                <c:pt idx="242">
                  <c:v>3337</c:v>
                </c:pt>
                <c:pt idx="243">
                  <c:v>3327</c:v>
                </c:pt>
                <c:pt idx="244">
                  <c:v>3337.5</c:v>
                </c:pt>
                <c:pt idx="245">
                  <c:v>3329.75</c:v>
                </c:pt>
                <c:pt idx="246">
                  <c:v>3328.38</c:v>
                </c:pt>
                <c:pt idx="247">
                  <c:v>3330.25</c:v>
                </c:pt>
                <c:pt idx="248">
                  <c:v>3318</c:v>
                </c:pt>
                <c:pt idx="249">
                  <c:v>3299</c:v>
                </c:pt>
                <c:pt idx="250">
                  <c:v>3296.75</c:v>
                </c:pt>
                <c:pt idx="251">
                  <c:v>3291</c:v>
                </c:pt>
                <c:pt idx="252">
                  <c:v>3287</c:v>
                </c:pt>
                <c:pt idx="253">
                  <c:v>3276.75</c:v>
                </c:pt>
                <c:pt idx="254">
                  <c:v>3267.75</c:v>
                </c:pt>
                <c:pt idx="255">
                  <c:v>3254.5</c:v>
                </c:pt>
                <c:pt idx="256">
                  <c:v>3249.5</c:v>
                </c:pt>
                <c:pt idx="257">
                  <c:v>3263.5</c:v>
                </c:pt>
                <c:pt idx="258">
                  <c:v>3261.75</c:v>
                </c:pt>
                <c:pt idx="259">
                  <c:v>3240.62</c:v>
                </c:pt>
                <c:pt idx="260">
                  <c:v>3236.25</c:v>
                </c:pt>
                <c:pt idx="261">
                  <c:v>3244.25</c:v>
                </c:pt>
                <c:pt idx="262">
                  <c:v>3254</c:v>
                </c:pt>
                <c:pt idx="263">
                  <c:v>3244.75</c:v>
                </c:pt>
                <c:pt idx="264">
                  <c:v>3228.12</c:v>
                </c:pt>
                <c:pt idx="265">
                  <c:v>3231.25</c:v>
                </c:pt>
                <c:pt idx="266">
                  <c:v>3234.25</c:v>
                </c:pt>
                <c:pt idx="267">
                  <c:v>3220.25</c:v>
                </c:pt>
                <c:pt idx="268">
                  <c:v>3209</c:v>
                </c:pt>
                <c:pt idx="269">
                  <c:v>3199</c:v>
                </c:pt>
                <c:pt idx="270">
                  <c:v>3199.25</c:v>
                </c:pt>
                <c:pt idx="271">
                  <c:v>3198.75</c:v>
                </c:pt>
                <c:pt idx="272">
                  <c:v>3185</c:v>
                </c:pt>
                <c:pt idx="273">
                  <c:v>3177.5</c:v>
                </c:pt>
                <c:pt idx="274">
                  <c:v>3144.5</c:v>
                </c:pt>
                <c:pt idx="275">
                  <c:v>3143</c:v>
                </c:pt>
                <c:pt idx="276">
                  <c:v>3149.5</c:v>
                </c:pt>
                <c:pt idx="277">
                  <c:v>3151</c:v>
                </c:pt>
                <c:pt idx="278">
                  <c:v>3124.75</c:v>
                </c:pt>
                <c:pt idx="279">
                  <c:v>3119.5</c:v>
                </c:pt>
                <c:pt idx="280">
                  <c:v>3121.75</c:v>
                </c:pt>
                <c:pt idx="281">
                  <c:v>3158</c:v>
                </c:pt>
                <c:pt idx="282">
                  <c:v>3155</c:v>
                </c:pt>
                <c:pt idx="283">
                  <c:v>3151.62</c:v>
                </c:pt>
                <c:pt idx="284">
                  <c:v>3155</c:v>
                </c:pt>
                <c:pt idx="285">
                  <c:v>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C-4E46-98E9-5C41CEAC0BD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'US 500 Futures Historical Data'!$C$2:$C$287</c:f>
              <c:strCache>
                <c:ptCount val="286"/>
                <c:pt idx="0">
                  <c:v>Dec 24, 2020</c:v>
                </c:pt>
                <c:pt idx="1">
                  <c:v>Dec 23, 2020</c:v>
                </c:pt>
                <c:pt idx="2">
                  <c:v>Dec 22, 2020</c:v>
                </c:pt>
                <c:pt idx="3">
                  <c:v>Dec 21, 2020</c:v>
                </c:pt>
                <c:pt idx="4">
                  <c:v>Dec 18, 2020</c:v>
                </c:pt>
                <c:pt idx="5">
                  <c:v>Dec 17, 2020</c:v>
                </c:pt>
                <c:pt idx="6">
                  <c:v>Dec 16, 2020</c:v>
                </c:pt>
                <c:pt idx="7">
                  <c:v>Dec 15, 2020</c:v>
                </c:pt>
                <c:pt idx="8">
                  <c:v>Dec 14, 2020</c:v>
                </c:pt>
                <c:pt idx="9">
                  <c:v>Dec 11, 2020</c:v>
                </c:pt>
                <c:pt idx="10">
                  <c:v>Dec 10, 2020</c:v>
                </c:pt>
                <c:pt idx="11">
                  <c:v>Dec 09, 2020</c:v>
                </c:pt>
                <c:pt idx="12">
                  <c:v>Dec 08, 2020</c:v>
                </c:pt>
                <c:pt idx="13">
                  <c:v>Dec 07, 2020</c:v>
                </c:pt>
                <c:pt idx="14">
                  <c:v>Dec 04, 2020</c:v>
                </c:pt>
                <c:pt idx="15">
                  <c:v>Dec 03, 2020</c:v>
                </c:pt>
                <c:pt idx="16">
                  <c:v>Dec 02, 2020</c:v>
                </c:pt>
                <c:pt idx="17">
                  <c:v>Dec 01, 2020</c:v>
                </c:pt>
                <c:pt idx="18">
                  <c:v>Nov 30, 2020</c:v>
                </c:pt>
                <c:pt idx="19">
                  <c:v>Nov 27, 2020</c:v>
                </c:pt>
                <c:pt idx="20">
                  <c:v>Nov 26, 2020</c:v>
                </c:pt>
                <c:pt idx="21">
                  <c:v>Nov 25, 2020</c:v>
                </c:pt>
                <c:pt idx="22">
                  <c:v>Nov 24, 2020</c:v>
                </c:pt>
                <c:pt idx="23">
                  <c:v>Nov 23, 2020</c:v>
                </c:pt>
                <c:pt idx="24">
                  <c:v>Nov 20, 2020</c:v>
                </c:pt>
                <c:pt idx="25">
                  <c:v>Nov 19, 2020</c:v>
                </c:pt>
                <c:pt idx="26">
                  <c:v>Nov 18, 2020</c:v>
                </c:pt>
                <c:pt idx="27">
                  <c:v>Nov 17, 2020</c:v>
                </c:pt>
                <c:pt idx="28">
                  <c:v>Nov 16, 2020</c:v>
                </c:pt>
                <c:pt idx="29">
                  <c:v>Nov 13, 2020</c:v>
                </c:pt>
                <c:pt idx="30">
                  <c:v>Nov 12, 2020</c:v>
                </c:pt>
                <c:pt idx="31">
                  <c:v>Nov 11, 2020</c:v>
                </c:pt>
                <c:pt idx="32">
                  <c:v>Nov 10, 2020</c:v>
                </c:pt>
                <c:pt idx="33">
                  <c:v>Nov 09, 2020</c:v>
                </c:pt>
                <c:pt idx="34">
                  <c:v>Nov 06, 2020</c:v>
                </c:pt>
                <c:pt idx="35">
                  <c:v>Nov 05, 2020</c:v>
                </c:pt>
                <c:pt idx="36">
                  <c:v>Nov 04, 2020</c:v>
                </c:pt>
                <c:pt idx="37">
                  <c:v>Nov 03, 2020</c:v>
                </c:pt>
                <c:pt idx="38">
                  <c:v>Nov 02, 2020</c:v>
                </c:pt>
                <c:pt idx="39">
                  <c:v>Oct 30, 2020</c:v>
                </c:pt>
                <c:pt idx="40">
                  <c:v>Oct 29, 2020</c:v>
                </c:pt>
                <c:pt idx="41">
                  <c:v>Oct 28, 2020</c:v>
                </c:pt>
                <c:pt idx="42">
                  <c:v>Oct 27, 2020</c:v>
                </c:pt>
                <c:pt idx="43">
                  <c:v>Oct 26, 2020</c:v>
                </c:pt>
                <c:pt idx="44">
                  <c:v>Oct 23, 2020</c:v>
                </c:pt>
                <c:pt idx="45">
                  <c:v>Oct 22, 2020</c:v>
                </c:pt>
                <c:pt idx="46">
                  <c:v>Oct 21, 2020</c:v>
                </c:pt>
                <c:pt idx="47">
                  <c:v>Oct 20, 2020</c:v>
                </c:pt>
                <c:pt idx="48">
                  <c:v>Oct 19, 2020</c:v>
                </c:pt>
                <c:pt idx="49">
                  <c:v>Oct 16, 2020</c:v>
                </c:pt>
                <c:pt idx="50">
                  <c:v>Oct 15, 2020</c:v>
                </c:pt>
                <c:pt idx="51">
                  <c:v>Oct 14, 2020</c:v>
                </c:pt>
                <c:pt idx="52">
                  <c:v>Oct 13, 2020</c:v>
                </c:pt>
                <c:pt idx="53">
                  <c:v>Oct 12, 2020</c:v>
                </c:pt>
                <c:pt idx="54">
                  <c:v>Oct 09, 2020</c:v>
                </c:pt>
                <c:pt idx="55">
                  <c:v>Oct 08, 2020</c:v>
                </c:pt>
                <c:pt idx="56">
                  <c:v>Oct 07, 2020</c:v>
                </c:pt>
                <c:pt idx="57">
                  <c:v>Oct 06, 2020</c:v>
                </c:pt>
                <c:pt idx="58">
                  <c:v>Oct 05, 2020</c:v>
                </c:pt>
                <c:pt idx="59">
                  <c:v>Oct 02, 2020</c:v>
                </c:pt>
                <c:pt idx="60">
                  <c:v>Oct 01, 2020</c:v>
                </c:pt>
                <c:pt idx="61">
                  <c:v>Sep 30, 2020</c:v>
                </c:pt>
                <c:pt idx="62">
                  <c:v>Sep 29, 2020</c:v>
                </c:pt>
                <c:pt idx="63">
                  <c:v>Sep 28, 2020</c:v>
                </c:pt>
                <c:pt idx="64">
                  <c:v>Sep 25, 2020</c:v>
                </c:pt>
                <c:pt idx="65">
                  <c:v>Sep 24, 2020</c:v>
                </c:pt>
                <c:pt idx="66">
                  <c:v>Sep 23, 2020</c:v>
                </c:pt>
                <c:pt idx="67">
                  <c:v>Sep 22, 2020</c:v>
                </c:pt>
                <c:pt idx="68">
                  <c:v>Sep 21, 2020</c:v>
                </c:pt>
                <c:pt idx="69">
                  <c:v>Sep 18, 2020</c:v>
                </c:pt>
                <c:pt idx="70">
                  <c:v>Sep 17, 2020</c:v>
                </c:pt>
                <c:pt idx="71">
                  <c:v>Sep 16, 2020</c:v>
                </c:pt>
                <c:pt idx="72">
                  <c:v>Sep 15, 2020</c:v>
                </c:pt>
                <c:pt idx="73">
                  <c:v>Sep 14, 2020</c:v>
                </c:pt>
                <c:pt idx="74">
                  <c:v>Sep 11, 2020</c:v>
                </c:pt>
                <c:pt idx="75">
                  <c:v>Sep 10, 2020</c:v>
                </c:pt>
                <c:pt idx="76">
                  <c:v>Sep 09, 2020</c:v>
                </c:pt>
                <c:pt idx="77">
                  <c:v>Sep 08, 2020</c:v>
                </c:pt>
                <c:pt idx="78">
                  <c:v>Sep 07, 2020</c:v>
                </c:pt>
                <c:pt idx="79">
                  <c:v>Sep 06, 2020</c:v>
                </c:pt>
                <c:pt idx="80">
                  <c:v>Sep 04, 2020</c:v>
                </c:pt>
                <c:pt idx="81">
                  <c:v>Sep 03, 2020</c:v>
                </c:pt>
                <c:pt idx="82">
                  <c:v>Sep 02, 2020</c:v>
                </c:pt>
                <c:pt idx="83">
                  <c:v>Sep 01, 2020</c:v>
                </c:pt>
                <c:pt idx="84">
                  <c:v>Aug 31, 2020</c:v>
                </c:pt>
                <c:pt idx="85">
                  <c:v>Aug 28, 2020</c:v>
                </c:pt>
                <c:pt idx="86">
                  <c:v>Aug 27, 2020</c:v>
                </c:pt>
                <c:pt idx="87">
                  <c:v>Aug 26, 2020</c:v>
                </c:pt>
                <c:pt idx="88">
                  <c:v>Aug 25, 2020</c:v>
                </c:pt>
                <c:pt idx="89">
                  <c:v>Aug 24, 2020</c:v>
                </c:pt>
                <c:pt idx="90">
                  <c:v>Aug 21, 2020</c:v>
                </c:pt>
                <c:pt idx="91">
                  <c:v>Aug 20, 2020</c:v>
                </c:pt>
                <c:pt idx="92">
                  <c:v>Aug 19, 2020</c:v>
                </c:pt>
                <c:pt idx="93">
                  <c:v>Aug 18, 2020</c:v>
                </c:pt>
                <c:pt idx="94">
                  <c:v>Aug 17, 2020</c:v>
                </c:pt>
                <c:pt idx="95">
                  <c:v>Aug 14, 2020</c:v>
                </c:pt>
                <c:pt idx="96">
                  <c:v>Aug 13, 2020</c:v>
                </c:pt>
                <c:pt idx="97">
                  <c:v>Aug 12, 2020</c:v>
                </c:pt>
                <c:pt idx="98">
                  <c:v>Aug 11, 2020</c:v>
                </c:pt>
                <c:pt idx="99">
                  <c:v>Aug 10, 2020</c:v>
                </c:pt>
                <c:pt idx="100">
                  <c:v>Aug 07, 2020</c:v>
                </c:pt>
                <c:pt idx="101">
                  <c:v>Aug 06, 2020</c:v>
                </c:pt>
                <c:pt idx="102">
                  <c:v>Aug 05, 2020</c:v>
                </c:pt>
                <c:pt idx="103">
                  <c:v>Aug 04, 2020</c:v>
                </c:pt>
                <c:pt idx="104">
                  <c:v>Aug 03, 2020</c:v>
                </c:pt>
                <c:pt idx="105">
                  <c:v>Jul 31, 2020</c:v>
                </c:pt>
                <c:pt idx="106">
                  <c:v>Jul 30, 2020</c:v>
                </c:pt>
                <c:pt idx="107">
                  <c:v>Jul 29, 2020</c:v>
                </c:pt>
                <c:pt idx="108">
                  <c:v>Jul 28, 2020</c:v>
                </c:pt>
                <c:pt idx="109">
                  <c:v>Jul 27, 2020</c:v>
                </c:pt>
                <c:pt idx="110">
                  <c:v>Jul 24, 2020</c:v>
                </c:pt>
                <c:pt idx="111">
                  <c:v>Jul 23, 2020</c:v>
                </c:pt>
                <c:pt idx="112">
                  <c:v>Jul 22, 2020</c:v>
                </c:pt>
                <c:pt idx="113">
                  <c:v>Jul 21, 2020</c:v>
                </c:pt>
                <c:pt idx="114">
                  <c:v>Jul 20, 2020</c:v>
                </c:pt>
                <c:pt idx="115">
                  <c:v>Jul 17, 2020</c:v>
                </c:pt>
                <c:pt idx="116">
                  <c:v>Jul 16, 2020</c:v>
                </c:pt>
                <c:pt idx="117">
                  <c:v>Jul 15, 2020</c:v>
                </c:pt>
                <c:pt idx="118">
                  <c:v>Jul 14, 2020</c:v>
                </c:pt>
                <c:pt idx="119">
                  <c:v>Jul 13, 2020</c:v>
                </c:pt>
                <c:pt idx="120">
                  <c:v>Jul 10, 2020</c:v>
                </c:pt>
                <c:pt idx="121">
                  <c:v>Jul 09, 2020</c:v>
                </c:pt>
                <c:pt idx="122">
                  <c:v>Jul 08, 2020</c:v>
                </c:pt>
                <c:pt idx="123">
                  <c:v>Jul 07, 2020</c:v>
                </c:pt>
                <c:pt idx="124">
                  <c:v>Jul 06, 2020</c:v>
                </c:pt>
                <c:pt idx="125">
                  <c:v>Jul 03, 2020</c:v>
                </c:pt>
                <c:pt idx="126">
                  <c:v>Jul 02, 2020</c:v>
                </c:pt>
                <c:pt idx="127">
                  <c:v>Jul 01, 2020</c:v>
                </c:pt>
                <c:pt idx="128">
                  <c:v>Jun 30, 2020</c:v>
                </c:pt>
                <c:pt idx="129">
                  <c:v>Jun 29, 2020</c:v>
                </c:pt>
                <c:pt idx="130">
                  <c:v>Jun 26, 2020</c:v>
                </c:pt>
                <c:pt idx="131">
                  <c:v>Jun 25, 2020</c:v>
                </c:pt>
                <c:pt idx="132">
                  <c:v>Jun 24, 2020</c:v>
                </c:pt>
                <c:pt idx="133">
                  <c:v>Jun 23, 2020</c:v>
                </c:pt>
                <c:pt idx="134">
                  <c:v>Jun 22, 2020</c:v>
                </c:pt>
                <c:pt idx="135">
                  <c:v>Jun 19, 2020</c:v>
                </c:pt>
                <c:pt idx="136">
                  <c:v>Jun 18, 2020</c:v>
                </c:pt>
                <c:pt idx="137">
                  <c:v>Jun 17, 2020</c:v>
                </c:pt>
                <c:pt idx="138">
                  <c:v>Jun 16, 2020</c:v>
                </c:pt>
                <c:pt idx="139">
                  <c:v>Jun 15, 2020</c:v>
                </c:pt>
                <c:pt idx="140">
                  <c:v>Jun 12, 2020</c:v>
                </c:pt>
                <c:pt idx="141">
                  <c:v>Jun 11, 2020</c:v>
                </c:pt>
                <c:pt idx="142">
                  <c:v>Jun 10, 2020</c:v>
                </c:pt>
                <c:pt idx="143">
                  <c:v>Jun 09, 2020</c:v>
                </c:pt>
                <c:pt idx="144">
                  <c:v>Jun 08, 2020</c:v>
                </c:pt>
                <c:pt idx="145">
                  <c:v>Jun 05, 2020</c:v>
                </c:pt>
                <c:pt idx="146">
                  <c:v>Jun 04, 2020</c:v>
                </c:pt>
                <c:pt idx="147">
                  <c:v>Jun 03, 2020</c:v>
                </c:pt>
                <c:pt idx="148">
                  <c:v>Jun 02, 2020</c:v>
                </c:pt>
                <c:pt idx="149">
                  <c:v>Jun 01, 2020</c:v>
                </c:pt>
                <c:pt idx="150">
                  <c:v>May 29, 2020</c:v>
                </c:pt>
                <c:pt idx="151">
                  <c:v>May 28, 2020</c:v>
                </c:pt>
                <c:pt idx="152">
                  <c:v>May 27, 2020</c:v>
                </c:pt>
                <c:pt idx="153">
                  <c:v>May 26, 2020</c:v>
                </c:pt>
                <c:pt idx="154">
                  <c:v>May 25, 2020</c:v>
                </c:pt>
                <c:pt idx="155">
                  <c:v>May 24, 2020</c:v>
                </c:pt>
                <c:pt idx="156">
                  <c:v>May 22, 2020</c:v>
                </c:pt>
                <c:pt idx="157">
                  <c:v>May 21, 2020</c:v>
                </c:pt>
                <c:pt idx="158">
                  <c:v>May 20, 2020</c:v>
                </c:pt>
                <c:pt idx="159">
                  <c:v>May 19, 2020</c:v>
                </c:pt>
                <c:pt idx="160">
                  <c:v>May 18, 2020</c:v>
                </c:pt>
                <c:pt idx="161">
                  <c:v>May 15, 2020</c:v>
                </c:pt>
                <c:pt idx="162">
                  <c:v>May 14, 2020</c:v>
                </c:pt>
                <c:pt idx="163">
                  <c:v>May 13, 2020</c:v>
                </c:pt>
                <c:pt idx="164">
                  <c:v>May 12, 2020</c:v>
                </c:pt>
                <c:pt idx="165">
                  <c:v>May 11, 2020</c:v>
                </c:pt>
                <c:pt idx="166">
                  <c:v>May 08, 2020</c:v>
                </c:pt>
                <c:pt idx="167">
                  <c:v>May 07, 2020</c:v>
                </c:pt>
                <c:pt idx="168">
                  <c:v>May 06, 2020</c:v>
                </c:pt>
                <c:pt idx="169">
                  <c:v>May 05, 2020</c:v>
                </c:pt>
                <c:pt idx="170">
                  <c:v>May 04, 2020</c:v>
                </c:pt>
                <c:pt idx="171">
                  <c:v>May 01, 2020</c:v>
                </c:pt>
                <c:pt idx="172">
                  <c:v>Apr 30, 2020</c:v>
                </c:pt>
                <c:pt idx="173">
                  <c:v>Apr 29, 2020</c:v>
                </c:pt>
                <c:pt idx="174">
                  <c:v>Apr 28, 2020</c:v>
                </c:pt>
                <c:pt idx="175">
                  <c:v>Apr 27, 2020</c:v>
                </c:pt>
                <c:pt idx="176">
                  <c:v>Apr 24, 2020</c:v>
                </c:pt>
                <c:pt idx="177">
                  <c:v>Apr 23, 2020</c:v>
                </c:pt>
                <c:pt idx="178">
                  <c:v>Apr 22, 2020</c:v>
                </c:pt>
                <c:pt idx="179">
                  <c:v>Apr 21, 2020</c:v>
                </c:pt>
                <c:pt idx="180">
                  <c:v>Apr 20, 2020</c:v>
                </c:pt>
                <c:pt idx="181">
                  <c:v>Apr 17, 2020</c:v>
                </c:pt>
                <c:pt idx="182">
                  <c:v>Apr 16, 2020</c:v>
                </c:pt>
                <c:pt idx="183">
                  <c:v>Apr 15, 2020</c:v>
                </c:pt>
                <c:pt idx="184">
                  <c:v>Apr 14, 2020</c:v>
                </c:pt>
                <c:pt idx="185">
                  <c:v>Apr 13, 2020</c:v>
                </c:pt>
                <c:pt idx="186">
                  <c:v>Apr 10, 2020</c:v>
                </c:pt>
                <c:pt idx="187">
                  <c:v>Apr 09, 2020</c:v>
                </c:pt>
                <c:pt idx="188">
                  <c:v>Apr 08, 2020</c:v>
                </c:pt>
                <c:pt idx="189">
                  <c:v>Apr 07, 2020</c:v>
                </c:pt>
                <c:pt idx="190">
                  <c:v>Apr 06, 2020</c:v>
                </c:pt>
                <c:pt idx="191">
                  <c:v>Apr 03, 2020</c:v>
                </c:pt>
                <c:pt idx="192">
                  <c:v>Apr 02, 2020</c:v>
                </c:pt>
                <c:pt idx="193">
                  <c:v>Apr 01, 2020</c:v>
                </c:pt>
                <c:pt idx="194">
                  <c:v>Mar 31, 2020</c:v>
                </c:pt>
                <c:pt idx="195">
                  <c:v>Mar 30, 2020</c:v>
                </c:pt>
                <c:pt idx="196">
                  <c:v>Mar 27, 2020</c:v>
                </c:pt>
                <c:pt idx="197">
                  <c:v>Mar 26, 2020</c:v>
                </c:pt>
                <c:pt idx="198">
                  <c:v>Mar 25, 2020</c:v>
                </c:pt>
                <c:pt idx="199">
                  <c:v>Mar 24, 2020</c:v>
                </c:pt>
                <c:pt idx="200">
                  <c:v>Mar 23, 2020</c:v>
                </c:pt>
                <c:pt idx="201">
                  <c:v>Mar 20, 2020</c:v>
                </c:pt>
                <c:pt idx="202">
                  <c:v>Mar 19, 2020</c:v>
                </c:pt>
                <c:pt idx="203">
                  <c:v>Mar 18, 2020</c:v>
                </c:pt>
                <c:pt idx="204">
                  <c:v>Mar 17, 2020</c:v>
                </c:pt>
                <c:pt idx="205">
                  <c:v>Mar 16, 2020</c:v>
                </c:pt>
                <c:pt idx="206">
                  <c:v>Mar 13, 2020</c:v>
                </c:pt>
                <c:pt idx="207">
                  <c:v>Mar 12, 2020</c:v>
                </c:pt>
                <c:pt idx="208">
                  <c:v>Mar 11, 2020</c:v>
                </c:pt>
                <c:pt idx="209">
                  <c:v>Mar 10, 2020</c:v>
                </c:pt>
                <c:pt idx="210">
                  <c:v>Mar 09, 2020</c:v>
                </c:pt>
                <c:pt idx="211">
                  <c:v>Mar 06, 2020</c:v>
                </c:pt>
                <c:pt idx="212">
                  <c:v>Mar 05, 2020</c:v>
                </c:pt>
                <c:pt idx="213">
                  <c:v>Mar 04, 2020</c:v>
                </c:pt>
                <c:pt idx="214">
                  <c:v>Mar 03, 2020</c:v>
                </c:pt>
                <c:pt idx="215">
                  <c:v>Mar 02, 2020</c:v>
                </c:pt>
                <c:pt idx="216">
                  <c:v>Feb 28, 2020</c:v>
                </c:pt>
                <c:pt idx="217">
                  <c:v>Feb 27, 2020</c:v>
                </c:pt>
                <c:pt idx="218">
                  <c:v>Feb 26, 2020</c:v>
                </c:pt>
                <c:pt idx="219">
                  <c:v>Feb 25, 2020</c:v>
                </c:pt>
                <c:pt idx="220">
                  <c:v>Feb 24, 2020</c:v>
                </c:pt>
                <c:pt idx="221">
                  <c:v>Feb 21, 2020</c:v>
                </c:pt>
                <c:pt idx="222">
                  <c:v>Feb 20, 2020</c:v>
                </c:pt>
                <c:pt idx="223">
                  <c:v>Feb 19, 2020</c:v>
                </c:pt>
                <c:pt idx="224">
                  <c:v>Feb 18, 2020</c:v>
                </c:pt>
                <c:pt idx="225">
                  <c:v>Feb 17, 2020</c:v>
                </c:pt>
                <c:pt idx="226">
                  <c:v>Feb 16, 2020</c:v>
                </c:pt>
                <c:pt idx="227">
                  <c:v>Feb 14, 2020</c:v>
                </c:pt>
                <c:pt idx="228">
                  <c:v>Feb 13, 2020</c:v>
                </c:pt>
                <c:pt idx="229">
                  <c:v>Feb 12, 2020</c:v>
                </c:pt>
                <c:pt idx="230">
                  <c:v>Feb 11, 2020</c:v>
                </c:pt>
                <c:pt idx="231">
                  <c:v>Feb 10, 2020</c:v>
                </c:pt>
                <c:pt idx="232">
                  <c:v>Feb 07, 2020</c:v>
                </c:pt>
                <c:pt idx="233">
                  <c:v>Feb 06, 2020</c:v>
                </c:pt>
                <c:pt idx="234">
                  <c:v>Feb 05, 2020</c:v>
                </c:pt>
                <c:pt idx="235">
                  <c:v>Feb 04, 2020</c:v>
                </c:pt>
                <c:pt idx="236">
                  <c:v>Feb 03, 2020</c:v>
                </c:pt>
                <c:pt idx="237">
                  <c:v>Jan 31, 2020</c:v>
                </c:pt>
                <c:pt idx="238">
                  <c:v>Jan 30, 2020</c:v>
                </c:pt>
                <c:pt idx="239">
                  <c:v>Jan 29, 2020</c:v>
                </c:pt>
                <c:pt idx="240">
                  <c:v>Jan 28, 2020</c:v>
                </c:pt>
                <c:pt idx="241">
                  <c:v>Jan 27, 2020</c:v>
                </c:pt>
                <c:pt idx="242">
                  <c:v>Jan 24, 2020</c:v>
                </c:pt>
                <c:pt idx="243">
                  <c:v>Jan 23, 2020</c:v>
                </c:pt>
                <c:pt idx="244">
                  <c:v>Jan 22, 2020</c:v>
                </c:pt>
                <c:pt idx="245">
                  <c:v>Jan 21, 2020</c:v>
                </c:pt>
                <c:pt idx="246">
                  <c:v>Jan 20, 2020</c:v>
                </c:pt>
                <c:pt idx="247">
                  <c:v>Jan 17, 2020</c:v>
                </c:pt>
                <c:pt idx="248">
                  <c:v>Jan 16, 2020</c:v>
                </c:pt>
                <c:pt idx="249">
                  <c:v>Jan 15, 2020</c:v>
                </c:pt>
                <c:pt idx="250">
                  <c:v>Jan 14, 2020</c:v>
                </c:pt>
                <c:pt idx="251">
                  <c:v>Jan 13, 2020</c:v>
                </c:pt>
                <c:pt idx="252">
                  <c:v>Jan 10, 2020</c:v>
                </c:pt>
                <c:pt idx="253">
                  <c:v>Jan 09, 2020</c:v>
                </c:pt>
                <c:pt idx="254">
                  <c:v>Jan 08, 2020</c:v>
                </c:pt>
                <c:pt idx="255">
                  <c:v>Jan 07, 2020</c:v>
                </c:pt>
                <c:pt idx="256">
                  <c:v>Jan 06, 2020</c:v>
                </c:pt>
                <c:pt idx="257">
                  <c:v>Jan 03, 2020</c:v>
                </c:pt>
                <c:pt idx="258">
                  <c:v>Jan 02, 2020</c:v>
                </c:pt>
                <c:pt idx="259">
                  <c:v>Jan 01, 2020</c:v>
                </c:pt>
                <c:pt idx="260">
                  <c:v>Dec 31, 2019</c:v>
                </c:pt>
                <c:pt idx="261">
                  <c:v>Dec 30, 2019</c:v>
                </c:pt>
                <c:pt idx="262">
                  <c:v>Dec 27, 2019</c:v>
                </c:pt>
                <c:pt idx="263">
                  <c:v>Dec 26, 2019</c:v>
                </c:pt>
                <c:pt idx="264">
                  <c:v>Dec 25, 2019</c:v>
                </c:pt>
                <c:pt idx="265">
                  <c:v>Dec 24, 2019</c:v>
                </c:pt>
                <c:pt idx="266">
                  <c:v>Dec 23, 2019</c:v>
                </c:pt>
                <c:pt idx="267">
                  <c:v>Dec 20, 2019</c:v>
                </c:pt>
                <c:pt idx="268">
                  <c:v>Dec 19, 2019</c:v>
                </c:pt>
                <c:pt idx="269">
                  <c:v>Dec 18, 2019</c:v>
                </c:pt>
                <c:pt idx="270">
                  <c:v>Dec 17, 2019</c:v>
                </c:pt>
                <c:pt idx="271">
                  <c:v>Dec 16, 2019</c:v>
                </c:pt>
                <c:pt idx="272">
                  <c:v>Dec 13, 2019</c:v>
                </c:pt>
                <c:pt idx="273">
                  <c:v>Dec 12, 2019</c:v>
                </c:pt>
                <c:pt idx="274">
                  <c:v>Dec 11, 2019</c:v>
                </c:pt>
                <c:pt idx="275">
                  <c:v>Dec 10, 2019</c:v>
                </c:pt>
                <c:pt idx="276">
                  <c:v>Dec 09, 2019</c:v>
                </c:pt>
                <c:pt idx="277">
                  <c:v>Dec 06, 2019</c:v>
                </c:pt>
                <c:pt idx="278">
                  <c:v>Dec 05, 2019</c:v>
                </c:pt>
                <c:pt idx="279">
                  <c:v>Dec 04, 2019</c:v>
                </c:pt>
                <c:pt idx="280">
                  <c:v>Dec 03, 2019</c:v>
                </c:pt>
                <c:pt idx="281">
                  <c:v>Dec 02, 2019</c:v>
                </c:pt>
                <c:pt idx="282">
                  <c:v>Nov 29, 2019</c:v>
                </c:pt>
                <c:pt idx="283">
                  <c:v>Nov 28, 2019</c:v>
                </c:pt>
                <c:pt idx="284">
                  <c:v>Nov 27, 2019</c:v>
                </c:pt>
                <c:pt idx="285">
                  <c:v>Nov 26, 2019</c:v>
                </c:pt>
              </c:strCache>
            </c:strRef>
          </c:cat>
          <c:val>
            <c:numRef>
              <c:f>'US 500 Futures Historical Data'!$F$2:$F$287</c:f>
              <c:numCache>
                <c:formatCode>#,##0.00</c:formatCode>
                <c:ptCount val="286"/>
                <c:pt idx="0">
                  <c:v>3678.5</c:v>
                </c:pt>
                <c:pt idx="1">
                  <c:v>3651</c:v>
                </c:pt>
                <c:pt idx="2">
                  <c:v>3663.75</c:v>
                </c:pt>
                <c:pt idx="3">
                  <c:v>3596</c:v>
                </c:pt>
                <c:pt idx="4">
                  <c:v>3707.75</c:v>
                </c:pt>
                <c:pt idx="5">
                  <c:v>3699.5</c:v>
                </c:pt>
                <c:pt idx="6">
                  <c:v>3687</c:v>
                </c:pt>
                <c:pt idx="7">
                  <c:v>3642.75</c:v>
                </c:pt>
                <c:pt idx="8">
                  <c:v>3642.75</c:v>
                </c:pt>
                <c:pt idx="9">
                  <c:v>3628.25</c:v>
                </c:pt>
                <c:pt idx="10">
                  <c:v>3644</c:v>
                </c:pt>
                <c:pt idx="11">
                  <c:v>3659.5</c:v>
                </c:pt>
                <c:pt idx="12">
                  <c:v>3664.25</c:v>
                </c:pt>
                <c:pt idx="13">
                  <c:v>3672.25</c:v>
                </c:pt>
                <c:pt idx="14">
                  <c:v>3665.5</c:v>
                </c:pt>
                <c:pt idx="15">
                  <c:v>3655.25</c:v>
                </c:pt>
                <c:pt idx="16">
                  <c:v>3642.25</c:v>
                </c:pt>
                <c:pt idx="17">
                  <c:v>3626</c:v>
                </c:pt>
                <c:pt idx="18">
                  <c:v>3592.25</c:v>
                </c:pt>
                <c:pt idx="19">
                  <c:v>3612.75</c:v>
                </c:pt>
                <c:pt idx="20">
                  <c:v>3614.12</c:v>
                </c:pt>
                <c:pt idx="21">
                  <c:v>3615.25</c:v>
                </c:pt>
                <c:pt idx="22">
                  <c:v>3575.25</c:v>
                </c:pt>
                <c:pt idx="23">
                  <c:v>3545.5</c:v>
                </c:pt>
                <c:pt idx="24">
                  <c:v>3542.75</c:v>
                </c:pt>
                <c:pt idx="25">
                  <c:v>3542.25</c:v>
                </c:pt>
                <c:pt idx="26">
                  <c:v>3556.5</c:v>
                </c:pt>
                <c:pt idx="27">
                  <c:v>3584.25</c:v>
                </c:pt>
                <c:pt idx="28">
                  <c:v>3586.5</c:v>
                </c:pt>
                <c:pt idx="29">
                  <c:v>3518</c:v>
                </c:pt>
                <c:pt idx="30">
                  <c:v>3513</c:v>
                </c:pt>
                <c:pt idx="31">
                  <c:v>3531</c:v>
                </c:pt>
                <c:pt idx="32">
                  <c:v>3506.5</c:v>
                </c:pt>
                <c:pt idx="33">
                  <c:v>3515.75</c:v>
                </c:pt>
                <c:pt idx="34">
                  <c:v>3456.75</c:v>
                </c:pt>
                <c:pt idx="35">
                  <c:v>3428.25</c:v>
                </c:pt>
                <c:pt idx="36">
                  <c:v>3319</c:v>
                </c:pt>
                <c:pt idx="37">
                  <c:v>3301.25</c:v>
                </c:pt>
                <c:pt idx="38">
                  <c:v>3243.25</c:v>
                </c:pt>
                <c:pt idx="39">
                  <c:v>3225</c:v>
                </c:pt>
                <c:pt idx="40">
                  <c:v>3250.25</c:v>
                </c:pt>
                <c:pt idx="41">
                  <c:v>3260.75</c:v>
                </c:pt>
                <c:pt idx="42">
                  <c:v>3368.25</c:v>
                </c:pt>
                <c:pt idx="43">
                  <c:v>3356</c:v>
                </c:pt>
                <c:pt idx="44">
                  <c:v>3431.5</c:v>
                </c:pt>
                <c:pt idx="45">
                  <c:v>3402.5</c:v>
                </c:pt>
                <c:pt idx="46">
                  <c:v>3420.5</c:v>
                </c:pt>
                <c:pt idx="47">
                  <c:v>3418.75</c:v>
                </c:pt>
                <c:pt idx="48">
                  <c:v>3410.75</c:v>
                </c:pt>
                <c:pt idx="49">
                  <c:v>3461.25</c:v>
                </c:pt>
                <c:pt idx="50">
                  <c:v>3431.5</c:v>
                </c:pt>
                <c:pt idx="51">
                  <c:v>3472</c:v>
                </c:pt>
                <c:pt idx="52">
                  <c:v>3491.5</c:v>
                </c:pt>
                <c:pt idx="53">
                  <c:v>3464.25</c:v>
                </c:pt>
                <c:pt idx="54">
                  <c:v>3445.25</c:v>
                </c:pt>
                <c:pt idx="55">
                  <c:v>3405.5</c:v>
                </c:pt>
                <c:pt idx="56">
                  <c:v>3332.25</c:v>
                </c:pt>
                <c:pt idx="57">
                  <c:v>3330.5</c:v>
                </c:pt>
                <c:pt idx="58">
                  <c:v>3346.5</c:v>
                </c:pt>
                <c:pt idx="59">
                  <c:v>3300.25</c:v>
                </c:pt>
                <c:pt idx="60">
                  <c:v>3343.25</c:v>
                </c:pt>
                <c:pt idx="61">
                  <c:v>3291.25</c:v>
                </c:pt>
                <c:pt idx="62">
                  <c:v>3316.5</c:v>
                </c:pt>
                <c:pt idx="63">
                  <c:v>3287.5</c:v>
                </c:pt>
                <c:pt idx="64">
                  <c:v>3206.5</c:v>
                </c:pt>
                <c:pt idx="65">
                  <c:v>3198</c:v>
                </c:pt>
                <c:pt idx="66">
                  <c:v>3221</c:v>
                </c:pt>
                <c:pt idx="67">
                  <c:v>3256.5</c:v>
                </c:pt>
                <c:pt idx="68">
                  <c:v>3217.75</c:v>
                </c:pt>
                <c:pt idx="69">
                  <c:v>3281.12</c:v>
                </c:pt>
                <c:pt idx="70">
                  <c:v>3320.5</c:v>
                </c:pt>
                <c:pt idx="71">
                  <c:v>3384</c:v>
                </c:pt>
                <c:pt idx="72">
                  <c:v>3376</c:v>
                </c:pt>
                <c:pt idx="73">
                  <c:v>3345.5</c:v>
                </c:pt>
                <c:pt idx="74">
                  <c:v>3308.75</c:v>
                </c:pt>
                <c:pt idx="75">
                  <c:v>3327.25</c:v>
                </c:pt>
                <c:pt idx="76">
                  <c:v>3295.5</c:v>
                </c:pt>
                <c:pt idx="77">
                  <c:v>3327.5</c:v>
                </c:pt>
                <c:pt idx="78">
                  <c:v>3392.25</c:v>
                </c:pt>
                <c:pt idx="79">
                  <c:v>3382</c:v>
                </c:pt>
                <c:pt idx="80">
                  <c:v>3347.75</c:v>
                </c:pt>
                <c:pt idx="81">
                  <c:v>3424.5</c:v>
                </c:pt>
                <c:pt idx="82">
                  <c:v>3526.25</c:v>
                </c:pt>
                <c:pt idx="83">
                  <c:v>3484.25</c:v>
                </c:pt>
                <c:pt idx="84">
                  <c:v>3490</c:v>
                </c:pt>
                <c:pt idx="85">
                  <c:v>3480.75</c:v>
                </c:pt>
                <c:pt idx="86">
                  <c:v>3464.75</c:v>
                </c:pt>
                <c:pt idx="87">
                  <c:v>3436.75</c:v>
                </c:pt>
                <c:pt idx="88">
                  <c:v>3421.75</c:v>
                </c:pt>
                <c:pt idx="89">
                  <c:v>3393.5</c:v>
                </c:pt>
                <c:pt idx="90">
                  <c:v>3356.75</c:v>
                </c:pt>
                <c:pt idx="91">
                  <c:v>3344.75</c:v>
                </c:pt>
                <c:pt idx="92">
                  <c:v>3365.5</c:v>
                </c:pt>
                <c:pt idx="93">
                  <c:v>3365.25</c:v>
                </c:pt>
                <c:pt idx="94">
                  <c:v>3364.75</c:v>
                </c:pt>
                <c:pt idx="95">
                  <c:v>3350</c:v>
                </c:pt>
                <c:pt idx="96">
                  <c:v>3357.5</c:v>
                </c:pt>
                <c:pt idx="97">
                  <c:v>3326.25</c:v>
                </c:pt>
                <c:pt idx="98">
                  <c:v>3319.5</c:v>
                </c:pt>
                <c:pt idx="99">
                  <c:v>3329</c:v>
                </c:pt>
                <c:pt idx="100">
                  <c:v>3322.25</c:v>
                </c:pt>
                <c:pt idx="101">
                  <c:v>3300.5</c:v>
                </c:pt>
                <c:pt idx="102">
                  <c:v>3292</c:v>
                </c:pt>
                <c:pt idx="103">
                  <c:v>3271</c:v>
                </c:pt>
                <c:pt idx="104">
                  <c:v>3254.75</c:v>
                </c:pt>
                <c:pt idx="105">
                  <c:v>3212.5</c:v>
                </c:pt>
                <c:pt idx="106">
                  <c:v>3195</c:v>
                </c:pt>
                <c:pt idx="107">
                  <c:v>3204.25</c:v>
                </c:pt>
                <c:pt idx="108">
                  <c:v>3208</c:v>
                </c:pt>
                <c:pt idx="109">
                  <c:v>3192</c:v>
                </c:pt>
                <c:pt idx="110">
                  <c:v>3191.5</c:v>
                </c:pt>
                <c:pt idx="111">
                  <c:v>3214.25</c:v>
                </c:pt>
                <c:pt idx="112">
                  <c:v>3227.25</c:v>
                </c:pt>
                <c:pt idx="113">
                  <c:v>3239.25</c:v>
                </c:pt>
                <c:pt idx="114">
                  <c:v>3190.25</c:v>
                </c:pt>
                <c:pt idx="115">
                  <c:v>3194.75</c:v>
                </c:pt>
                <c:pt idx="116">
                  <c:v>3188.5</c:v>
                </c:pt>
                <c:pt idx="117">
                  <c:v>3192</c:v>
                </c:pt>
                <c:pt idx="118">
                  <c:v>3119</c:v>
                </c:pt>
                <c:pt idx="119">
                  <c:v>3140.5</c:v>
                </c:pt>
                <c:pt idx="120">
                  <c:v>3111.5</c:v>
                </c:pt>
                <c:pt idx="121">
                  <c:v>3105.25</c:v>
                </c:pt>
                <c:pt idx="122">
                  <c:v>3125.5</c:v>
                </c:pt>
                <c:pt idx="123">
                  <c:v>3132.5</c:v>
                </c:pt>
                <c:pt idx="124">
                  <c:v>3121.25</c:v>
                </c:pt>
                <c:pt idx="125">
                  <c:v>3105.75</c:v>
                </c:pt>
                <c:pt idx="126">
                  <c:v>3095.5</c:v>
                </c:pt>
                <c:pt idx="127">
                  <c:v>3062.75</c:v>
                </c:pt>
                <c:pt idx="128">
                  <c:v>3030.25</c:v>
                </c:pt>
                <c:pt idx="129">
                  <c:v>2983.5</c:v>
                </c:pt>
                <c:pt idx="130">
                  <c:v>2992.5</c:v>
                </c:pt>
                <c:pt idx="131">
                  <c:v>3005</c:v>
                </c:pt>
                <c:pt idx="132">
                  <c:v>3019.75</c:v>
                </c:pt>
                <c:pt idx="133">
                  <c:v>3060</c:v>
                </c:pt>
                <c:pt idx="134">
                  <c:v>3027.25</c:v>
                </c:pt>
                <c:pt idx="135">
                  <c:v>3106.75</c:v>
                </c:pt>
                <c:pt idx="136">
                  <c:v>3075.25</c:v>
                </c:pt>
                <c:pt idx="137">
                  <c:v>3105</c:v>
                </c:pt>
                <c:pt idx="138">
                  <c:v>3071.25</c:v>
                </c:pt>
                <c:pt idx="139">
                  <c:v>2935</c:v>
                </c:pt>
                <c:pt idx="140">
                  <c:v>2982</c:v>
                </c:pt>
                <c:pt idx="141">
                  <c:v>2996.25</c:v>
                </c:pt>
                <c:pt idx="142">
                  <c:v>3179.75</c:v>
                </c:pt>
                <c:pt idx="143">
                  <c:v>3190</c:v>
                </c:pt>
                <c:pt idx="144">
                  <c:v>3183.25</c:v>
                </c:pt>
                <c:pt idx="145">
                  <c:v>3106.5</c:v>
                </c:pt>
                <c:pt idx="146">
                  <c:v>3087.5</c:v>
                </c:pt>
                <c:pt idx="147">
                  <c:v>3074.25</c:v>
                </c:pt>
                <c:pt idx="148">
                  <c:v>3035</c:v>
                </c:pt>
                <c:pt idx="149">
                  <c:v>3008</c:v>
                </c:pt>
                <c:pt idx="150">
                  <c:v>2992</c:v>
                </c:pt>
                <c:pt idx="151">
                  <c:v>3019.5</c:v>
                </c:pt>
                <c:pt idx="152">
                  <c:v>2965.5</c:v>
                </c:pt>
                <c:pt idx="153">
                  <c:v>2947.5</c:v>
                </c:pt>
                <c:pt idx="154">
                  <c:v>2954.38</c:v>
                </c:pt>
                <c:pt idx="155">
                  <c:v>2947.88</c:v>
                </c:pt>
                <c:pt idx="156">
                  <c:v>2903.75</c:v>
                </c:pt>
                <c:pt idx="157">
                  <c:v>2933</c:v>
                </c:pt>
                <c:pt idx="158">
                  <c:v>2908.5</c:v>
                </c:pt>
                <c:pt idx="159">
                  <c:v>2914.25</c:v>
                </c:pt>
                <c:pt idx="160">
                  <c:v>2850</c:v>
                </c:pt>
                <c:pt idx="161">
                  <c:v>2809.5</c:v>
                </c:pt>
                <c:pt idx="162">
                  <c:v>2760.25</c:v>
                </c:pt>
                <c:pt idx="163">
                  <c:v>2786</c:v>
                </c:pt>
                <c:pt idx="164">
                  <c:v>2838</c:v>
                </c:pt>
                <c:pt idx="165">
                  <c:v>2889.75</c:v>
                </c:pt>
                <c:pt idx="166">
                  <c:v>2879.75</c:v>
                </c:pt>
                <c:pt idx="167">
                  <c:v>2823</c:v>
                </c:pt>
                <c:pt idx="168">
                  <c:v>2832</c:v>
                </c:pt>
                <c:pt idx="169">
                  <c:v>2824.5</c:v>
                </c:pt>
                <c:pt idx="170">
                  <c:v>2771</c:v>
                </c:pt>
                <c:pt idx="171">
                  <c:v>2811.75</c:v>
                </c:pt>
                <c:pt idx="172">
                  <c:v>2878</c:v>
                </c:pt>
                <c:pt idx="173">
                  <c:v>2860.75</c:v>
                </c:pt>
                <c:pt idx="174">
                  <c:v>2851</c:v>
                </c:pt>
                <c:pt idx="175">
                  <c:v>2812.75</c:v>
                </c:pt>
                <c:pt idx="176">
                  <c:v>2755.25</c:v>
                </c:pt>
                <c:pt idx="177">
                  <c:v>2772.75</c:v>
                </c:pt>
                <c:pt idx="178">
                  <c:v>2717.25</c:v>
                </c:pt>
                <c:pt idx="179">
                  <c:v>2717.25</c:v>
                </c:pt>
                <c:pt idx="180">
                  <c:v>2804.25</c:v>
                </c:pt>
                <c:pt idx="181">
                  <c:v>2821</c:v>
                </c:pt>
                <c:pt idx="182">
                  <c:v>2746</c:v>
                </c:pt>
                <c:pt idx="183">
                  <c:v>2751.25</c:v>
                </c:pt>
                <c:pt idx="184">
                  <c:v>2752.5</c:v>
                </c:pt>
                <c:pt idx="185">
                  <c:v>2711</c:v>
                </c:pt>
                <c:pt idx="186">
                  <c:v>2787.25</c:v>
                </c:pt>
                <c:pt idx="187">
                  <c:v>2701</c:v>
                </c:pt>
                <c:pt idx="188">
                  <c:v>2620.75</c:v>
                </c:pt>
                <c:pt idx="189">
                  <c:v>2623.5</c:v>
                </c:pt>
                <c:pt idx="190">
                  <c:v>2484.75</c:v>
                </c:pt>
                <c:pt idx="191">
                  <c:v>2449</c:v>
                </c:pt>
                <c:pt idx="192">
                  <c:v>2424.75</c:v>
                </c:pt>
                <c:pt idx="193">
                  <c:v>2434.25</c:v>
                </c:pt>
                <c:pt idx="194">
                  <c:v>2555.75</c:v>
                </c:pt>
                <c:pt idx="195">
                  <c:v>2445</c:v>
                </c:pt>
                <c:pt idx="196">
                  <c:v>2505.25</c:v>
                </c:pt>
                <c:pt idx="197">
                  <c:v>2402.25</c:v>
                </c:pt>
                <c:pt idx="198">
                  <c:v>2386</c:v>
                </c:pt>
                <c:pt idx="199">
                  <c:v>2230.5</c:v>
                </c:pt>
                <c:pt idx="200">
                  <c:v>2174</c:v>
                </c:pt>
                <c:pt idx="201">
                  <c:v>2346.25</c:v>
                </c:pt>
                <c:pt idx="202">
                  <c:v>2288</c:v>
                </c:pt>
                <c:pt idx="203">
                  <c:v>2274.75</c:v>
                </c:pt>
                <c:pt idx="204">
                  <c:v>2365</c:v>
                </c:pt>
                <c:pt idx="205">
                  <c:v>2360.25</c:v>
                </c:pt>
                <c:pt idx="206">
                  <c:v>2393.5</c:v>
                </c:pt>
                <c:pt idx="207">
                  <c:v>2442.5</c:v>
                </c:pt>
                <c:pt idx="208">
                  <c:v>2702.75</c:v>
                </c:pt>
                <c:pt idx="209">
                  <c:v>2695.25</c:v>
                </c:pt>
                <c:pt idx="210">
                  <c:v>2715</c:v>
                </c:pt>
                <c:pt idx="211">
                  <c:v>2898</c:v>
                </c:pt>
                <c:pt idx="212">
                  <c:v>2996.5</c:v>
                </c:pt>
                <c:pt idx="213">
                  <c:v>2976.5</c:v>
                </c:pt>
                <c:pt idx="214">
                  <c:v>2973</c:v>
                </c:pt>
                <c:pt idx="215">
                  <c:v>2889.25</c:v>
                </c:pt>
                <c:pt idx="216">
                  <c:v>2853.25</c:v>
                </c:pt>
                <c:pt idx="217">
                  <c:v>2944.5</c:v>
                </c:pt>
                <c:pt idx="218">
                  <c:v>3091</c:v>
                </c:pt>
                <c:pt idx="219">
                  <c:v>3117.25</c:v>
                </c:pt>
                <c:pt idx="220">
                  <c:v>3213.75</c:v>
                </c:pt>
                <c:pt idx="221">
                  <c:v>3328</c:v>
                </c:pt>
                <c:pt idx="222">
                  <c:v>3339.25</c:v>
                </c:pt>
                <c:pt idx="223">
                  <c:v>3370.75</c:v>
                </c:pt>
                <c:pt idx="224">
                  <c:v>3355.25</c:v>
                </c:pt>
                <c:pt idx="225">
                  <c:v>3372.12</c:v>
                </c:pt>
                <c:pt idx="226">
                  <c:v>3382.62</c:v>
                </c:pt>
                <c:pt idx="227">
                  <c:v>3365.25</c:v>
                </c:pt>
                <c:pt idx="228">
                  <c:v>3348.5</c:v>
                </c:pt>
                <c:pt idx="229">
                  <c:v>3355.5</c:v>
                </c:pt>
                <c:pt idx="230">
                  <c:v>3349.25</c:v>
                </c:pt>
                <c:pt idx="231">
                  <c:v>3303.5</c:v>
                </c:pt>
                <c:pt idx="232">
                  <c:v>3320.75</c:v>
                </c:pt>
                <c:pt idx="233">
                  <c:v>3332.5</c:v>
                </c:pt>
                <c:pt idx="234">
                  <c:v>3288.25</c:v>
                </c:pt>
                <c:pt idx="235">
                  <c:v>3236</c:v>
                </c:pt>
                <c:pt idx="236">
                  <c:v>3222</c:v>
                </c:pt>
                <c:pt idx="237">
                  <c:v>3212.75</c:v>
                </c:pt>
                <c:pt idx="238">
                  <c:v>3239.75</c:v>
                </c:pt>
                <c:pt idx="239">
                  <c:v>3265.25</c:v>
                </c:pt>
                <c:pt idx="240">
                  <c:v>3238.75</c:v>
                </c:pt>
                <c:pt idx="241">
                  <c:v>3233</c:v>
                </c:pt>
                <c:pt idx="242">
                  <c:v>3280.5</c:v>
                </c:pt>
                <c:pt idx="243">
                  <c:v>3301.25</c:v>
                </c:pt>
                <c:pt idx="244">
                  <c:v>3315.25</c:v>
                </c:pt>
                <c:pt idx="245">
                  <c:v>3307.25</c:v>
                </c:pt>
                <c:pt idx="246">
                  <c:v>3318.62</c:v>
                </c:pt>
                <c:pt idx="247">
                  <c:v>3316</c:v>
                </c:pt>
                <c:pt idx="248">
                  <c:v>3294</c:v>
                </c:pt>
                <c:pt idx="249">
                  <c:v>3277.75</c:v>
                </c:pt>
                <c:pt idx="250">
                  <c:v>3275.25</c:v>
                </c:pt>
                <c:pt idx="251">
                  <c:v>3265.5</c:v>
                </c:pt>
                <c:pt idx="252">
                  <c:v>3260.75</c:v>
                </c:pt>
                <c:pt idx="253">
                  <c:v>3257.75</c:v>
                </c:pt>
                <c:pt idx="254">
                  <c:v>3181</c:v>
                </c:pt>
                <c:pt idx="255">
                  <c:v>3226</c:v>
                </c:pt>
                <c:pt idx="256">
                  <c:v>3208.75</c:v>
                </c:pt>
                <c:pt idx="257">
                  <c:v>3206.75</c:v>
                </c:pt>
                <c:pt idx="258">
                  <c:v>3234.25</c:v>
                </c:pt>
                <c:pt idx="259">
                  <c:v>3234.88</c:v>
                </c:pt>
                <c:pt idx="260">
                  <c:v>3213</c:v>
                </c:pt>
                <c:pt idx="261">
                  <c:v>3217.25</c:v>
                </c:pt>
                <c:pt idx="262">
                  <c:v>3235.5</c:v>
                </c:pt>
                <c:pt idx="263">
                  <c:v>3227</c:v>
                </c:pt>
                <c:pt idx="264">
                  <c:v>3226.25</c:v>
                </c:pt>
                <c:pt idx="265">
                  <c:v>3222.5</c:v>
                </c:pt>
                <c:pt idx="266">
                  <c:v>3224.25</c:v>
                </c:pt>
                <c:pt idx="267">
                  <c:v>3204.25</c:v>
                </c:pt>
                <c:pt idx="268">
                  <c:v>3190.25</c:v>
                </c:pt>
                <c:pt idx="269">
                  <c:v>3188.5</c:v>
                </c:pt>
                <c:pt idx="270">
                  <c:v>3187.75</c:v>
                </c:pt>
                <c:pt idx="271">
                  <c:v>3173.75</c:v>
                </c:pt>
                <c:pt idx="272">
                  <c:v>3156.75</c:v>
                </c:pt>
                <c:pt idx="273">
                  <c:v>3137.25</c:v>
                </c:pt>
                <c:pt idx="274">
                  <c:v>3129.5</c:v>
                </c:pt>
                <c:pt idx="275">
                  <c:v>3116.25</c:v>
                </c:pt>
                <c:pt idx="276">
                  <c:v>3131.25</c:v>
                </c:pt>
                <c:pt idx="277">
                  <c:v>3117</c:v>
                </c:pt>
                <c:pt idx="278">
                  <c:v>3103.25</c:v>
                </c:pt>
                <c:pt idx="279">
                  <c:v>3081.75</c:v>
                </c:pt>
                <c:pt idx="280">
                  <c:v>3069.5</c:v>
                </c:pt>
                <c:pt idx="281">
                  <c:v>3110.25</c:v>
                </c:pt>
                <c:pt idx="282">
                  <c:v>3139.5</c:v>
                </c:pt>
                <c:pt idx="283">
                  <c:v>3142</c:v>
                </c:pt>
                <c:pt idx="284">
                  <c:v>3141.75</c:v>
                </c:pt>
                <c:pt idx="285">
                  <c:v>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C-4E46-98E9-5C41CEAC0BD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'US 500 Futures Historical Data'!$C$2:$C$287</c:f>
              <c:strCache>
                <c:ptCount val="286"/>
                <c:pt idx="0">
                  <c:v>Dec 24, 2020</c:v>
                </c:pt>
                <c:pt idx="1">
                  <c:v>Dec 23, 2020</c:v>
                </c:pt>
                <c:pt idx="2">
                  <c:v>Dec 22, 2020</c:v>
                </c:pt>
                <c:pt idx="3">
                  <c:v>Dec 21, 2020</c:v>
                </c:pt>
                <c:pt idx="4">
                  <c:v>Dec 18, 2020</c:v>
                </c:pt>
                <c:pt idx="5">
                  <c:v>Dec 17, 2020</c:v>
                </c:pt>
                <c:pt idx="6">
                  <c:v>Dec 16, 2020</c:v>
                </c:pt>
                <c:pt idx="7">
                  <c:v>Dec 15, 2020</c:v>
                </c:pt>
                <c:pt idx="8">
                  <c:v>Dec 14, 2020</c:v>
                </c:pt>
                <c:pt idx="9">
                  <c:v>Dec 11, 2020</c:v>
                </c:pt>
                <c:pt idx="10">
                  <c:v>Dec 10, 2020</c:v>
                </c:pt>
                <c:pt idx="11">
                  <c:v>Dec 09, 2020</c:v>
                </c:pt>
                <c:pt idx="12">
                  <c:v>Dec 08, 2020</c:v>
                </c:pt>
                <c:pt idx="13">
                  <c:v>Dec 07, 2020</c:v>
                </c:pt>
                <c:pt idx="14">
                  <c:v>Dec 04, 2020</c:v>
                </c:pt>
                <c:pt idx="15">
                  <c:v>Dec 03, 2020</c:v>
                </c:pt>
                <c:pt idx="16">
                  <c:v>Dec 02, 2020</c:v>
                </c:pt>
                <c:pt idx="17">
                  <c:v>Dec 01, 2020</c:v>
                </c:pt>
                <c:pt idx="18">
                  <c:v>Nov 30, 2020</c:v>
                </c:pt>
                <c:pt idx="19">
                  <c:v>Nov 27, 2020</c:v>
                </c:pt>
                <c:pt idx="20">
                  <c:v>Nov 26, 2020</c:v>
                </c:pt>
                <c:pt idx="21">
                  <c:v>Nov 25, 2020</c:v>
                </c:pt>
                <c:pt idx="22">
                  <c:v>Nov 24, 2020</c:v>
                </c:pt>
                <c:pt idx="23">
                  <c:v>Nov 23, 2020</c:v>
                </c:pt>
                <c:pt idx="24">
                  <c:v>Nov 20, 2020</c:v>
                </c:pt>
                <c:pt idx="25">
                  <c:v>Nov 19, 2020</c:v>
                </c:pt>
                <c:pt idx="26">
                  <c:v>Nov 18, 2020</c:v>
                </c:pt>
                <c:pt idx="27">
                  <c:v>Nov 17, 2020</c:v>
                </c:pt>
                <c:pt idx="28">
                  <c:v>Nov 16, 2020</c:v>
                </c:pt>
                <c:pt idx="29">
                  <c:v>Nov 13, 2020</c:v>
                </c:pt>
                <c:pt idx="30">
                  <c:v>Nov 12, 2020</c:v>
                </c:pt>
                <c:pt idx="31">
                  <c:v>Nov 11, 2020</c:v>
                </c:pt>
                <c:pt idx="32">
                  <c:v>Nov 10, 2020</c:v>
                </c:pt>
                <c:pt idx="33">
                  <c:v>Nov 09, 2020</c:v>
                </c:pt>
                <c:pt idx="34">
                  <c:v>Nov 06, 2020</c:v>
                </c:pt>
                <c:pt idx="35">
                  <c:v>Nov 05, 2020</c:v>
                </c:pt>
                <c:pt idx="36">
                  <c:v>Nov 04, 2020</c:v>
                </c:pt>
                <c:pt idx="37">
                  <c:v>Nov 03, 2020</c:v>
                </c:pt>
                <c:pt idx="38">
                  <c:v>Nov 02, 2020</c:v>
                </c:pt>
                <c:pt idx="39">
                  <c:v>Oct 30, 2020</c:v>
                </c:pt>
                <c:pt idx="40">
                  <c:v>Oct 29, 2020</c:v>
                </c:pt>
                <c:pt idx="41">
                  <c:v>Oct 28, 2020</c:v>
                </c:pt>
                <c:pt idx="42">
                  <c:v>Oct 27, 2020</c:v>
                </c:pt>
                <c:pt idx="43">
                  <c:v>Oct 26, 2020</c:v>
                </c:pt>
                <c:pt idx="44">
                  <c:v>Oct 23, 2020</c:v>
                </c:pt>
                <c:pt idx="45">
                  <c:v>Oct 22, 2020</c:v>
                </c:pt>
                <c:pt idx="46">
                  <c:v>Oct 21, 2020</c:v>
                </c:pt>
                <c:pt idx="47">
                  <c:v>Oct 20, 2020</c:v>
                </c:pt>
                <c:pt idx="48">
                  <c:v>Oct 19, 2020</c:v>
                </c:pt>
                <c:pt idx="49">
                  <c:v>Oct 16, 2020</c:v>
                </c:pt>
                <c:pt idx="50">
                  <c:v>Oct 15, 2020</c:v>
                </c:pt>
                <c:pt idx="51">
                  <c:v>Oct 14, 2020</c:v>
                </c:pt>
                <c:pt idx="52">
                  <c:v>Oct 13, 2020</c:v>
                </c:pt>
                <c:pt idx="53">
                  <c:v>Oct 12, 2020</c:v>
                </c:pt>
                <c:pt idx="54">
                  <c:v>Oct 09, 2020</c:v>
                </c:pt>
                <c:pt idx="55">
                  <c:v>Oct 08, 2020</c:v>
                </c:pt>
                <c:pt idx="56">
                  <c:v>Oct 07, 2020</c:v>
                </c:pt>
                <c:pt idx="57">
                  <c:v>Oct 06, 2020</c:v>
                </c:pt>
                <c:pt idx="58">
                  <c:v>Oct 05, 2020</c:v>
                </c:pt>
                <c:pt idx="59">
                  <c:v>Oct 02, 2020</c:v>
                </c:pt>
                <c:pt idx="60">
                  <c:v>Oct 01, 2020</c:v>
                </c:pt>
                <c:pt idx="61">
                  <c:v>Sep 30, 2020</c:v>
                </c:pt>
                <c:pt idx="62">
                  <c:v>Sep 29, 2020</c:v>
                </c:pt>
                <c:pt idx="63">
                  <c:v>Sep 28, 2020</c:v>
                </c:pt>
                <c:pt idx="64">
                  <c:v>Sep 25, 2020</c:v>
                </c:pt>
                <c:pt idx="65">
                  <c:v>Sep 24, 2020</c:v>
                </c:pt>
                <c:pt idx="66">
                  <c:v>Sep 23, 2020</c:v>
                </c:pt>
                <c:pt idx="67">
                  <c:v>Sep 22, 2020</c:v>
                </c:pt>
                <c:pt idx="68">
                  <c:v>Sep 21, 2020</c:v>
                </c:pt>
                <c:pt idx="69">
                  <c:v>Sep 18, 2020</c:v>
                </c:pt>
                <c:pt idx="70">
                  <c:v>Sep 17, 2020</c:v>
                </c:pt>
                <c:pt idx="71">
                  <c:v>Sep 16, 2020</c:v>
                </c:pt>
                <c:pt idx="72">
                  <c:v>Sep 15, 2020</c:v>
                </c:pt>
                <c:pt idx="73">
                  <c:v>Sep 14, 2020</c:v>
                </c:pt>
                <c:pt idx="74">
                  <c:v>Sep 11, 2020</c:v>
                </c:pt>
                <c:pt idx="75">
                  <c:v>Sep 10, 2020</c:v>
                </c:pt>
                <c:pt idx="76">
                  <c:v>Sep 09, 2020</c:v>
                </c:pt>
                <c:pt idx="77">
                  <c:v>Sep 08, 2020</c:v>
                </c:pt>
                <c:pt idx="78">
                  <c:v>Sep 07, 2020</c:v>
                </c:pt>
                <c:pt idx="79">
                  <c:v>Sep 06, 2020</c:v>
                </c:pt>
                <c:pt idx="80">
                  <c:v>Sep 04, 2020</c:v>
                </c:pt>
                <c:pt idx="81">
                  <c:v>Sep 03, 2020</c:v>
                </c:pt>
                <c:pt idx="82">
                  <c:v>Sep 02, 2020</c:v>
                </c:pt>
                <c:pt idx="83">
                  <c:v>Sep 01, 2020</c:v>
                </c:pt>
                <c:pt idx="84">
                  <c:v>Aug 31, 2020</c:v>
                </c:pt>
                <c:pt idx="85">
                  <c:v>Aug 28, 2020</c:v>
                </c:pt>
                <c:pt idx="86">
                  <c:v>Aug 27, 2020</c:v>
                </c:pt>
                <c:pt idx="87">
                  <c:v>Aug 26, 2020</c:v>
                </c:pt>
                <c:pt idx="88">
                  <c:v>Aug 25, 2020</c:v>
                </c:pt>
                <c:pt idx="89">
                  <c:v>Aug 24, 2020</c:v>
                </c:pt>
                <c:pt idx="90">
                  <c:v>Aug 21, 2020</c:v>
                </c:pt>
                <c:pt idx="91">
                  <c:v>Aug 20, 2020</c:v>
                </c:pt>
                <c:pt idx="92">
                  <c:v>Aug 19, 2020</c:v>
                </c:pt>
                <c:pt idx="93">
                  <c:v>Aug 18, 2020</c:v>
                </c:pt>
                <c:pt idx="94">
                  <c:v>Aug 17, 2020</c:v>
                </c:pt>
                <c:pt idx="95">
                  <c:v>Aug 14, 2020</c:v>
                </c:pt>
                <c:pt idx="96">
                  <c:v>Aug 13, 2020</c:v>
                </c:pt>
                <c:pt idx="97">
                  <c:v>Aug 12, 2020</c:v>
                </c:pt>
                <c:pt idx="98">
                  <c:v>Aug 11, 2020</c:v>
                </c:pt>
                <c:pt idx="99">
                  <c:v>Aug 10, 2020</c:v>
                </c:pt>
                <c:pt idx="100">
                  <c:v>Aug 07, 2020</c:v>
                </c:pt>
                <c:pt idx="101">
                  <c:v>Aug 06, 2020</c:v>
                </c:pt>
                <c:pt idx="102">
                  <c:v>Aug 05, 2020</c:v>
                </c:pt>
                <c:pt idx="103">
                  <c:v>Aug 04, 2020</c:v>
                </c:pt>
                <c:pt idx="104">
                  <c:v>Aug 03, 2020</c:v>
                </c:pt>
                <c:pt idx="105">
                  <c:v>Jul 31, 2020</c:v>
                </c:pt>
                <c:pt idx="106">
                  <c:v>Jul 30, 2020</c:v>
                </c:pt>
                <c:pt idx="107">
                  <c:v>Jul 29, 2020</c:v>
                </c:pt>
                <c:pt idx="108">
                  <c:v>Jul 28, 2020</c:v>
                </c:pt>
                <c:pt idx="109">
                  <c:v>Jul 27, 2020</c:v>
                </c:pt>
                <c:pt idx="110">
                  <c:v>Jul 24, 2020</c:v>
                </c:pt>
                <c:pt idx="111">
                  <c:v>Jul 23, 2020</c:v>
                </c:pt>
                <c:pt idx="112">
                  <c:v>Jul 22, 2020</c:v>
                </c:pt>
                <c:pt idx="113">
                  <c:v>Jul 21, 2020</c:v>
                </c:pt>
                <c:pt idx="114">
                  <c:v>Jul 20, 2020</c:v>
                </c:pt>
                <c:pt idx="115">
                  <c:v>Jul 17, 2020</c:v>
                </c:pt>
                <c:pt idx="116">
                  <c:v>Jul 16, 2020</c:v>
                </c:pt>
                <c:pt idx="117">
                  <c:v>Jul 15, 2020</c:v>
                </c:pt>
                <c:pt idx="118">
                  <c:v>Jul 14, 2020</c:v>
                </c:pt>
                <c:pt idx="119">
                  <c:v>Jul 13, 2020</c:v>
                </c:pt>
                <c:pt idx="120">
                  <c:v>Jul 10, 2020</c:v>
                </c:pt>
                <c:pt idx="121">
                  <c:v>Jul 09, 2020</c:v>
                </c:pt>
                <c:pt idx="122">
                  <c:v>Jul 08, 2020</c:v>
                </c:pt>
                <c:pt idx="123">
                  <c:v>Jul 07, 2020</c:v>
                </c:pt>
                <c:pt idx="124">
                  <c:v>Jul 06, 2020</c:v>
                </c:pt>
                <c:pt idx="125">
                  <c:v>Jul 03, 2020</c:v>
                </c:pt>
                <c:pt idx="126">
                  <c:v>Jul 02, 2020</c:v>
                </c:pt>
                <c:pt idx="127">
                  <c:v>Jul 01, 2020</c:v>
                </c:pt>
                <c:pt idx="128">
                  <c:v>Jun 30, 2020</c:v>
                </c:pt>
                <c:pt idx="129">
                  <c:v>Jun 29, 2020</c:v>
                </c:pt>
                <c:pt idx="130">
                  <c:v>Jun 26, 2020</c:v>
                </c:pt>
                <c:pt idx="131">
                  <c:v>Jun 25, 2020</c:v>
                </c:pt>
                <c:pt idx="132">
                  <c:v>Jun 24, 2020</c:v>
                </c:pt>
                <c:pt idx="133">
                  <c:v>Jun 23, 2020</c:v>
                </c:pt>
                <c:pt idx="134">
                  <c:v>Jun 22, 2020</c:v>
                </c:pt>
                <c:pt idx="135">
                  <c:v>Jun 19, 2020</c:v>
                </c:pt>
                <c:pt idx="136">
                  <c:v>Jun 18, 2020</c:v>
                </c:pt>
                <c:pt idx="137">
                  <c:v>Jun 17, 2020</c:v>
                </c:pt>
                <c:pt idx="138">
                  <c:v>Jun 16, 2020</c:v>
                </c:pt>
                <c:pt idx="139">
                  <c:v>Jun 15, 2020</c:v>
                </c:pt>
                <c:pt idx="140">
                  <c:v>Jun 12, 2020</c:v>
                </c:pt>
                <c:pt idx="141">
                  <c:v>Jun 11, 2020</c:v>
                </c:pt>
                <c:pt idx="142">
                  <c:v>Jun 10, 2020</c:v>
                </c:pt>
                <c:pt idx="143">
                  <c:v>Jun 09, 2020</c:v>
                </c:pt>
                <c:pt idx="144">
                  <c:v>Jun 08, 2020</c:v>
                </c:pt>
                <c:pt idx="145">
                  <c:v>Jun 05, 2020</c:v>
                </c:pt>
                <c:pt idx="146">
                  <c:v>Jun 04, 2020</c:v>
                </c:pt>
                <c:pt idx="147">
                  <c:v>Jun 03, 2020</c:v>
                </c:pt>
                <c:pt idx="148">
                  <c:v>Jun 02, 2020</c:v>
                </c:pt>
                <c:pt idx="149">
                  <c:v>Jun 01, 2020</c:v>
                </c:pt>
                <c:pt idx="150">
                  <c:v>May 29, 2020</c:v>
                </c:pt>
                <c:pt idx="151">
                  <c:v>May 28, 2020</c:v>
                </c:pt>
                <c:pt idx="152">
                  <c:v>May 27, 2020</c:v>
                </c:pt>
                <c:pt idx="153">
                  <c:v>May 26, 2020</c:v>
                </c:pt>
                <c:pt idx="154">
                  <c:v>May 25, 2020</c:v>
                </c:pt>
                <c:pt idx="155">
                  <c:v>May 24, 2020</c:v>
                </c:pt>
                <c:pt idx="156">
                  <c:v>May 22, 2020</c:v>
                </c:pt>
                <c:pt idx="157">
                  <c:v>May 21, 2020</c:v>
                </c:pt>
                <c:pt idx="158">
                  <c:v>May 20, 2020</c:v>
                </c:pt>
                <c:pt idx="159">
                  <c:v>May 19, 2020</c:v>
                </c:pt>
                <c:pt idx="160">
                  <c:v>May 18, 2020</c:v>
                </c:pt>
                <c:pt idx="161">
                  <c:v>May 15, 2020</c:v>
                </c:pt>
                <c:pt idx="162">
                  <c:v>May 14, 2020</c:v>
                </c:pt>
                <c:pt idx="163">
                  <c:v>May 13, 2020</c:v>
                </c:pt>
                <c:pt idx="164">
                  <c:v>May 12, 2020</c:v>
                </c:pt>
                <c:pt idx="165">
                  <c:v>May 11, 2020</c:v>
                </c:pt>
                <c:pt idx="166">
                  <c:v>May 08, 2020</c:v>
                </c:pt>
                <c:pt idx="167">
                  <c:v>May 07, 2020</c:v>
                </c:pt>
                <c:pt idx="168">
                  <c:v>May 06, 2020</c:v>
                </c:pt>
                <c:pt idx="169">
                  <c:v>May 05, 2020</c:v>
                </c:pt>
                <c:pt idx="170">
                  <c:v>May 04, 2020</c:v>
                </c:pt>
                <c:pt idx="171">
                  <c:v>May 01, 2020</c:v>
                </c:pt>
                <c:pt idx="172">
                  <c:v>Apr 30, 2020</c:v>
                </c:pt>
                <c:pt idx="173">
                  <c:v>Apr 29, 2020</c:v>
                </c:pt>
                <c:pt idx="174">
                  <c:v>Apr 28, 2020</c:v>
                </c:pt>
                <c:pt idx="175">
                  <c:v>Apr 27, 2020</c:v>
                </c:pt>
                <c:pt idx="176">
                  <c:v>Apr 24, 2020</c:v>
                </c:pt>
                <c:pt idx="177">
                  <c:v>Apr 23, 2020</c:v>
                </c:pt>
                <c:pt idx="178">
                  <c:v>Apr 22, 2020</c:v>
                </c:pt>
                <c:pt idx="179">
                  <c:v>Apr 21, 2020</c:v>
                </c:pt>
                <c:pt idx="180">
                  <c:v>Apr 20, 2020</c:v>
                </c:pt>
                <c:pt idx="181">
                  <c:v>Apr 17, 2020</c:v>
                </c:pt>
                <c:pt idx="182">
                  <c:v>Apr 16, 2020</c:v>
                </c:pt>
                <c:pt idx="183">
                  <c:v>Apr 15, 2020</c:v>
                </c:pt>
                <c:pt idx="184">
                  <c:v>Apr 14, 2020</c:v>
                </c:pt>
                <c:pt idx="185">
                  <c:v>Apr 13, 2020</c:v>
                </c:pt>
                <c:pt idx="186">
                  <c:v>Apr 10, 2020</c:v>
                </c:pt>
                <c:pt idx="187">
                  <c:v>Apr 09, 2020</c:v>
                </c:pt>
                <c:pt idx="188">
                  <c:v>Apr 08, 2020</c:v>
                </c:pt>
                <c:pt idx="189">
                  <c:v>Apr 07, 2020</c:v>
                </c:pt>
                <c:pt idx="190">
                  <c:v>Apr 06, 2020</c:v>
                </c:pt>
                <c:pt idx="191">
                  <c:v>Apr 03, 2020</c:v>
                </c:pt>
                <c:pt idx="192">
                  <c:v>Apr 02, 2020</c:v>
                </c:pt>
                <c:pt idx="193">
                  <c:v>Apr 01, 2020</c:v>
                </c:pt>
                <c:pt idx="194">
                  <c:v>Mar 31, 2020</c:v>
                </c:pt>
                <c:pt idx="195">
                  <c:v>Mar 30, 2020</c:v>
                </c:pt>
                <c:pt idx="196">
                  <c:v>Mar 27, 2020</c:v>
                </c:pt>
                <c:pt idx="197">
                  <c:v>Mar 26, 2020</c:v>
                </c:pt>
                <c:pt idx="198">
                  <c:v>Mar 25, 2020</c:v>
                </c:pt>
                <c:pt idx="199">
                  <c:v>Mar 24, 2020</c:v>
                </c:pt>
                <c:pt idx="200">
                  <c:v>Mar 23, 2020</c:v>
                </c:pt>
                <c:pt idx="201">
                  <c:v>Mar 20, 2020</c:v>
                </c:pt>
                <c:pt idx="202">
                  <c:v>Mar 19, 2020</c:v>
                </c:pt>
                <c:pt idx="203">
                  <c:v>Mar 18, 2020</c:v>
                </c:pt>
                <c:pt idx="204">
                  <c:v>Mar 17, 2020</c:v>
                </c:pt>
                <c:pt idx="205">
                  <c:v>Mar 16, 2020</c:v>
                </c:pt>
                <c:pt idx="206">
                  <c:v>Mar 13, 2020</c:v>
                </c:pt>
                <c:pt idx="207">
                  <c:v>Mar 12, 2020</c:v>
                </c:pt>
                <c:pt idx="208">
                  <c:v>Mar 11, 2020</c:v>
                </c:pt>
                <c:pt idx="209">
                  <c:v>Mar 10, 2020</c:v>
                </c:pt>
                <c:pt idx="210">
                  <c:v>Mar 09, 2020</c:v>
                </c:pt>
                <c:pt idx="211">
                  <c:v>Mar 06, 2020</c:v>
                </c:pt>
                <c:pt idx="212">
                  <c:v>Mar 05, 2020</c:v>
                </c:pt>
                <c:pt idx="213">
                  <c:v>Mar 04, 2020</c:v>
                </c:pt>
                <c:pt idx="214">
                  <c:v>Mar 03, 2020</c:v>
                </c:pt>
                <c:pt idx="215">
                  <c:v>Mar 02, 2020</c:v>
                </c:pt>
                <c:pt idx="216">
                  <c:v>Feb 28, 2020</c:v>
                </c:pt>
                <c:pt idx="217">
                  <c:v>Feb 27, 2020</c:v>
                </c:pt>
                <c:pt idx="218">
                  <c:v>Feb 26, 2020</c:v>
                </c:pt>
                <c:pt idx="219">
                  <c:v>Feb 25, 2020</c:v>
                </c:pt>
                <c:pt idx="220">
                  <c:v>Feb 24, 2020</c:v>
                </c:pt>
                <c:pt idx="221">
                  <c:v>Feb 21, 2020</c:v>
                </c:pt>
                <c:pt idx="222">
                  <c:v>Feb 20, 2020</c:v>
                </c:pt>
                <c:pt idx="223">
                  <c:v>Feb 19, 2020</c:v>
                </c:pt>
                <c:pt idx="224">
                  <c:v>Feb 18, 2020</c:v>
                </c:pt>
                <c:pt idx="225">
                  <c:v>Feb 17, 2020</c:v>
                </c:pt>
                <c:pt idx="226">
                  <c:v>Feb 16, 2020</c:v>
                </c:pt>
                <c:pt idx="227">
                  <c:v>Feb 14, 2020</c:v>
                </c:pt>
                <c:pt idx="228">
                  <c:v>Feb 13, 2020</c:v>
                </c:pt>
                <c:pt idx="229">
                  <c:v>Feb 12, 2020</c:v>
                </c:pt>
                <c:pt idx="230">
                  <c:v>Feb 11, 2020</c:v>
                </c:pt>
                <c:pt idx="231">
                  <c:v>Feb 10, 2020</c:v>
                </c:pt>
                <c:pt idx="232">
                  <c:v>Feb 07, 2020</c:v>
                </c:pt>
                <c:pt idx="233">
                  <c:v>Feb 06, 2020</c:v>
                </c:pt>
                <c:pt idx="234">
                  <c:v>Feb 05, 2020</c:v>
                </c:pt>
                <c:pt idx="235">
                  <c:v>Feb 04, 2020</c:v>
                </c:pt>
                <c:pt idx="236">
                  <c:v>Feb 03, 2020</c:v>
                </c:pt>
                <c:pt idx="237">
                  <c:v>Jan 31, 2020</c:v>
                </c:pt>
                <c:pt idx="238">
                  <c:v>Jan 30, 2020</c:v>
                </c:pt>
                <c:pt idx="239">
                  <c:v>Jan 29, 2020</c:v>
                </c:pt>
                <c:pt idx="240">
                  <c:v>Jan 28, 2020</c:v>
                </c:pt>
                <c:pt idx="241">
                  <c:v>Jan 27, 2020</c:v>
                </c:pt>
                <c:pt idx="242">
                  <c:v>Jan 24, 2020</c:v>
                </c:pt>
                <c:pt idx="243">
                  <c:v>Jan 23, 2020</c:v>
                </c:pt>
                <c:pt idx="244">
                  <c:v>Jan 22, 2020</c:v>
                </c:pt>
                <c:pt idx="245">
                  <c:v>Jan 21, 2020</c:v>
                </c:pt>
                <c:pt idx="246">
                  <c:v>Jan 20, 2020</c:v>
                </c:pt>
                <c:pt idx="247">
                  <c:v>Jan 17, 2020</c:v>
                </c:pt>
                <c:pt idx="248">
                  <c:v>Jan 16, 2020</c:v>
                </c:pt>
                <c:pt idx="249">
                  <c:v>Jan 15, 2020</c:v>
                </c:pt>
                <c:pt idx="250">
                  <c:v>Jan 14, 2020</c:v>
                </c:pt>
                <c:pt idx="251">
                  <c:v>Jan 13, 2020</c:v>
                </c:pt>
                <c:pt idx="252">
                  <c:v>Jan 10, 2020</c:v>
                </c:pt>
                <c:pt idx="253">
                  <c:v>Jan 09, 2020</c:v>
                </c:pt>
                <c:pt idx="254">
                  <c:v>Jan 08, 2020</c:v>
                </c:pt>
                <c:pt idx="255">
                  <c:v>Jan 07, 2020</c:v>
                </c:pt>
                <c:pt idx="256">
                  <c:v>Jan 06, 2020</c:v>
                </c:pt>
                <c:pt idx="257">
                  <c:v>Jan 03, 2020</c:v>
                </c:pt>
                <c:pt idx="258">
                  <c:v>Jan 02, 2020</c:v>
                </c:pt>
                <c:pt idx="259">
                  <c:v>Jan 01, 2020</c:v>
                </c:pt>
                <c:pt idx="260">
                  <c:v>Dec 31, 2019</c:v>
                </c:pt>
                <c:pt idx="261">
                  <c:v>Dec 30, 2019</c:v>
                </c:pt>
                <c:pt idx="262">
                  <c:v>Dec 27, 2019</c:v>
                </c:pt>
                <c:pt idx="263">
                  <c:v>Dec 26, 2019</c:v>
                </c:pt>
                <c:pt idx="264">
                  <c:v>Dec 25, 2019</c:v>
                </c:pt>
                <c:pt idx="265">
                  <c:v>Dec 24, 2019</c:v>
                </c:pt>
                <c:pt idx="266">
                  <c:v>Dec 23, 2019</c:v>
                </c:pt>
                <c:pt idx="267">
                  <c:v>Dec 20, 2019</c:v>
                </c:pt>
                <c:pt idx="268">
                  <c:v>Dec 19, 2019</c:v>
                </c:pt>
                <c:pt idx="269">
                  <c:v>Dec 18, 2019</c:v>
                </c:pt>
                <c:pt idx="270">
                  <c:v>Dec 17, 2019</c:v>
                </c:pt>
                <c:pt idx="271">
                  <c:v>Dec 16, 2019</c:v>
                </c:pt>
                <c:pt idx="272">
                  <c:v>Dec 13, 2019</c:v>
                </c:pt>
                <c:pt idx="273">
                  <c:v>Dec 12, 2019</c:v>
                </c:pt>
                <c:pt idx="274">
                  <c:v>Dec 11, 2019</c:v>
                </c:pt>
                <c:pt idx="275">
                  <c:v>Dec 10, 2019</c:v>
                </c:pt>
                <c:pt idx="276">
                  <c:v>Dec 09, 2019</c:v>
                </c:pt>
                <c:pt idx="277">
                  <c:v>Dec 06, 2019</c:v>
                </c:pt>
                <c:pt idx="278">
                  <c:v>Dec 05, 2019</c:v>
                </c:pt>
                <c:pt idx="279">
                  <c:v>Dec 04, 2019</c:v>
                </c:pt>
                <c:pt idx="280">
                  <c:v>Dec 03, 2019</c:v>
                </c:pt>
                <c:pt idx="281">
                  <c:v>Dec 02, 2019</c:v>
                </c:pt>
                <c:pt idx="282">
                  <c:v>Nov 29, 2019</c:v>
                </c:pt>
                <c:pt idx="283">
                  <c:v>Nov 28, 2019</c:v>
                </c:pt>
                <c:pt idx="284">
                  <c:v>Nov 27, 2019</c:v>
                </c:pt>
                <c:pt idx="285">
                  <c:v>Nov 26, 2019</c:v>
                </c:pt>
              </c:strCache>
            </c:strRef>
          </c:cat>
          <c:val>
            <c:numRef>
              <c:f>'US 500 Futures Historical Data'!$G$2:$G$287</c:f>
              <c:numCache>
                <c:formatCode>#,##0.00</c:formatCode>
                <c:ptCount val="286"/>
                <c:pt idx="0">
                  <c:v>3695</c:v>
                </c:pt>
                <c:pt idx="1">
                  <c:v>3681.5</c:v>
                </c:pt>
                <c:pt idx="2">
                  <c:v>3677.25</c:v>
                </c:pt>
                <c:pt idx="3">
                  <c:v>3685.75</c:v>
                </c:pt>
                <c:pt idx="4">
                  <c:v>3726.25</c:v>
                </c:pt>
                <c:pt idx="5">
                  <c:v>3721.25</c:v>
                </c:pt>
                <c:pt idx="6">
                  <c:v>3700.75</c:v>
                </c:pt>
                <c:pt idx="7">
                  <c:v>3694.5</c:v>
                </c:pt>
                <c:pt idx="8">
                  <c:v>3646.5</c:v>
                </c:pt>
                <c:pt idx="9">
                  <c:v>3661.25</c:v>
                </c:pt>
                <c:pt idx="10">
                  <c:v>3668.5</c:v>
                </c:pt>
                <c:pt idx="11">
                  <c:v>3672.5</c:v>
                </c:pt>
                <c:pt idx="12">
                  <c:v>3702</c:v>
                </c:pt>
                <c:pt idx="13">
                  <c:v>3690.75</c:v>
                </c:pt>
                <c:pt idx="14">
                  <c:v>3698</c:v>
                </c:pt>
                <c:pt idx="15">
                  <c:v>3664.5</c:v>
                </c:pt>
                <c:pt idx="16">
                  <c:v>3667.25</c:v>
                </c:pt>
                <c:pt idx="17">
                  <c:v>3660.5</c:v>
                </c:pt>
                <c:pt idx="18">
                  <c:v>3623.25</c:v>
                </c:pt>
                <c:pt idx="19">
                  <c:v>3636.5</c:v>
                </c:pt>
                <c:pt idx="20">
                  <c:v>3620.75</c:v>
                </c:pt>
                <c:pt idx="21">
                  <c:v>3627.25</c:v>
                </c:pt>
                <c:pt idx="22">
                  <c:v>3632.75</c:v>
                </c:pt>
                <c:pt idx="23">
                  <c:v>3576</c:v>
                </c:pt>
                <c:pt idx="24">
                  <c:v>3554.25</c:v>
                </c:pt>
                <c:pt idx="25">
                  <c:v>3580</c:v>
                </c:pt>
                <c:pt idx="26">
                  <c:v>3565</c:v>
                </c:pt>
                <c:pt idx="27">
                  <c:v>3606.75</c:v>
                </c:pt>
                <c:pt idx="28">
                  <c:v>3623</c:v>
                </c:pt>
                <c:pt idx="29">
                  <c:v>3582</c:v>
                </c:pt>
                <c:pt idx="30">
                  <c:v>3532.5</c:v>
                </c:pt>
                <c:pt idx="31">
                  <c:v>3568</c:v>
                </c:pt>
                <c:pt idx="32">
                  <c:v>3541</c:v>
                </c:pt>
                <c:pt idx="33">
                  <c:v>3544</c:v>
                </c:pt>
                <c:pt idx="34">
                  <c:v>3500.75</c:v>
                </c:pt>
                <c:pt idx="35">
                  <c:v>3504.75</c:v>
                </c:pt>
                <c:pt idx="36">
                  <c:v>3435</c:v>
                </c:pt>
                <c:pt idx="37">
                  <c:v>3361.5</c:v>
                </c:pt>
                <c:pt idx="38">
                  <c:v>3300.5</c:v>
                </c:pt>
                <c:pt idx="39">
                  <c:v>3264.75</c:v>
                </c:pt>
                <c:pt idx="40">
                  <c:v>3302.25</c:v>
                </c:pt>
                <c:pt idx="41">
                  <c:v>3263.5</c:v>
                </c:pt>
                <c:pt idx="42">
                  <c:v>3383</c:v>
                </c:pt>
                <c:pt idx="43">
                  <c:v>3393.5</c:v>
                </c:pt>
                <c:pt idx="44">
                  <c:v>3451.75</c:v>
                </c:pt>
                <c:pt idx="45">
                  <c:v>3449.25</c:v>
                </c:pt>
                <c:pt idx="46">
                  <c:v>3432.5</c:v>
                </c:pt>
                <c:pt idx="47">
                  <c:v>3432.25</c:v>
                </c:pt>
                <c:pt idx="48">
                  <c:v>3422.75</c:v>
                </c:pt>
                <c:pt idx="49">
                  <c:v>3462.25</c:v>
                </c:pt>
                <c:pt idx="50">
                  <c:v>3475.5</c:v>
                </c:pt>
                <c:pt idx="51">
                  <c:v>3481</c:v>
                </c:pt>
                <c:pt idx="52">
                  <c:v>3504.75</c:v>
                </c:pt>
                <c:pt idx="53">
                  <c:v>3532.75</c:v>
                </c:pt>
                <c:pt idx="54">
                  <c:v>3473.25</c:v>
                </c:pt>
                <c:pt idx="55">
                  <c:v>3437.5</c:v>
                </c:pt>
                <c:pt idx="56">
                  <c:v>3406.75</c:v>
                </c:pt>
                <c:pt idx="57">
                  <c:v>3353.25</c:v>
                </c:pt>
                <c:pt idx="58">
                  <c:v>3393</c:v>
                </c:pt>
                <c:pt idx="59">
                  <c:v>3339.25</c:v>
                </c:pt>
                <c:pt idx="60">
                  <c:v>3367.75</c:v>
                </c:pt>
                <c:pt idx="61">
                  <c:v>3352</c:v>
                </c:pt>
                <c:pt idx="62">
                  <c:v>3333.75</c:v>
                </c:pt>
                <c:pt idx="63">
                  <c:v>3346</c:v>
                </c:pt>
                <c:pt idx="64">
                  <c:v>3287.25</c:v>
                </c:pt>
                <c:pt idx="65">
                  <c:v>3238</c:v>
                </c:pt>
                <c:pt idx="66">
                  <c:v>3231.25</c:v>
                </c:pt>
                <c:pt idx="67">
                  <c:v>3299.25</c:v>
                </c:pt>
                <c:pt idx="68">
                  <c:v>3275</c:v>
                </c:pt>
                <c:pt idx="69">
                  <c:v>3317</c:v>
                </c:pt>
                <c:pt idx="70">
                  <c:v>3361.5</c:v>
                </c:pt>
                <c:pt idx="71">
                  <c:v>3389.5</c:v>
                </c:pt>
                <c:pt idx="72">
                  <c:v>3405.25</c:v>
                </c:pt>
                <c:pt idx="73">
                  <c:v>3382.5</c:v>
                </c:pt>
                <c:pt idx="74">
                  <c:v>3333.75</c:v>
                </c:pt>
                <c:pt idx="75">
                  <c:v>3340.5</c:v>
                </c:pt>
                <c:pt idx="76">
                  <c:v>3400.25</c:v>
                </c:pt>
                <c:pt idx="77">
                  <c:v>3335.5</c:v>
                </c:pt>
                <c:pt idx="78">
                  <c:v>3439.88</c:v>
                </c:pt>
                <c:pt idx="79">
                  <c:v>3405.38</c:v>
                </c:pt>
                <c:pt idx="80">
                  <c:v>3417.5</c:v>
                </c:pt>
                <c:pt idx="81">
                  <c:v>3461.5</c:v>
                </c:pt>
                <c:pt idx="82">
                  <c:v>3579.25</c:v>
                </c:pt>
                <c:pt idx="83">
                  <c:v>3527</c:v>
                </c:pt>
                <c:pt idx="84">
                  <c:v>3499</c:v>
                </c:pt>
                <c:pt idx="85">
                  <c:v>3504.5</c:v>
                </c:pt>
                <c:pt idx="86">
                  <c:v>3485.25</c:v>
                </c:pt>
                <c:pt idx="87">
                  <c:v>3480.25</c:v>
                </c:pt>
                <c:pt idx="88">
                  <c:v>3443</c:v>
                </c:pt>
                <c:pt idx="89">
                  <c:v>3427.5</c:v>
                </c:pt>
                <c:pt idx="90">
                  <c:v>3392.5</c:v>
                </c:pt>
                <c:pt idx="91">
                  <c:v>3380.75</c:v>
                </c:pt>
                <c:pt idx="92">
                  <c:v>3372.75</c:v>
                </c:pt>
                <c:pt idx="93">
                  <c:v>3387</c:v>
                </c:pt>
                <c:pt idx="94">
                  <c:v>3379.75</c:v>
                </c:pt>
                <c:pt idx="95">
                  <c:v>3361.5</c:v>
                </c:pt>
                <c:pt idx="96">
                  <c:v>3367.75</c:v>
                </c:pt>
                <c:pt idx="97">
                  <c:v>3370</c:v>
                </c:pt>
                <c:pt idx="98">
                  <c:v>3330</c:v>
                </c:pt>
                <c:pt idx="99">
                  <c:v>3352.75</c:v>
                </c:pt>
                <c:pt idx="100">
                  <c:v>3344.75</c:v>
                </c:pt>
                <c:pt idx="101">
                  <c:v>3344.25</c:v>
                </c:pt>
                <c:pt idx="102">
                  <c:v>3316</c:v>
                </c:pt>
                <c:pt idx="103">
                  <c:v>3300</c:v>
                </c:pt>
                <c:pt idx="104">
                  <c:v>3288.5</c:v>
                </c:pt>
                <c:pt idx="105">
                  <c:v>3263.5</c:v>
                </c:pt>
                <c:pt idx="106">
                  <c:v>3248.75</c:v>
                </c:pt>
                <c:pt idx="107">
                  <c:v>3252.5</c:v>
                </c:pt>
                <c:pt idx="108">
                  <c:v>3213</c:v>
                </c:pt>
                <c:pt idx="109">
                  <c:v>3232.25</c:v>
                </c:pt>
                <c:pt idx="110">
                  <c:v>3204</c:v>
                </c:pt>
                <c:pt idx="111">
                  <c:v>3227.5</c:v>
                </c:pt>
                <c:pt idx="112">
                  <c:v>3265.5</c:v>
                </c:pt>
                <c:pt idx="113">
                  <c:v>3251.25</c:v>
                </c:pt>
                <c:pt idx="114">
                  <c:v>3245.25</c:v>
                </c:pt>
                <c:pt idx="115">
                  <c:v>3214</c:v>
                </c:pt>
                <c:pt idx="116">
                  <c:v>3194.5</c:v>
                </c:pt>
                <c:pt idx="117">
                  <c:v>3219.5</c:v>
                </c:pt>
                <c:pt idx="118">
                  <c:v>3183.5</c:v>
                </c:pt>
                <c:pt idx="119">
                  <c:v>3148.25</c:v>
                </c:pt>
                <c:pt idx="120">
                  <c:v>3178.5</c:v>
                </c:pt>
                <c:pt idx="121">
                  <c:v>3141</c:v>
                </c:pt>
                <c:pt idx="122">
                  <c:v>3163.5</c:v>
                </c:pt>
                <c:pt idx="123">
                  <c:v>3136.5</c:v>
                </c:pt>
                <c:pt idx="124">
                  <c:v>3172</c:v>
                </c:pt>
                <c:pt idx="125">
                  <c:v>3115.62</c:v>
                </c:pt>
                <c:pt idx="126">
                  <c:v>3129</c:v>
                </c:pt>
                <c:pt idx="127">
                  <c:v>3103</c:v>
                </c:pt>
                <c:pt idx="128">
                  <c:v>3090.25</c:v>
                </c:pt>
                <c:pt idx="129">
                  <c:v>3047.75</c:v>
                </c:pt>
                <c:pt idx="130">
                  <c:v>3007</c:v>
                </c:pt>
                <c:pt idx="131">
                  <c:v>3070.75</c:v>
                </c:pt>
                <c:pt idx="132">
                  <c:v>3049</c:v>
                </c:pt>
                <c:pt idx="133">
                  <c:v>3118.5</c:v>
                </c:pt>
                <c:pt idx="134">
                  <c:v>3110.75</c:v>
                </c:pt>
                <c:pt idx="135">
                  <c:v>3161.26</c:v>
                </c:pt>
                <c:pt idx="136">
                  <c:v>3109</c:v>
                </c:pt>
                <c:pt idx="137">
                  <c:v>3118</c:v>
                </c:pt>
                <c:pt idx="138">
                  <c:v>3128.75</c:v>
                </c:pt>
                <c:pt idx="139">
                  <c:v>3073</c:v>
                </c:pt>
                <c:pt idx="140">
                  <c:v>3034.75</c:v>
                </c:pt>
                <c:pt idx="141">
                  <c:v>3010.25</c:v>
                </c:pt>
                <c:pt idx="142">
                  <c:v>3186</c:v>
                </c:pt>
                <c:pt idx="143">
                  <c:v>3205.5</c:v>
                </c:pt>
                <c:pt idx="144">
                  <c:v>3227.5</c:v>
                </c:pt>
                <c:pt idx="145">
                  <c:v>3186.75</c:v>
                </c:pt>
                <c:pt idx="146">
                  <c:v>3110.5</c:v>
                </c:pt>
                <c:pt idx="147">
                  <c:v>3117.75</c:v>
                </c:pt>
                <c:pt idx="148">
                  <c:v>3077</c:v>
                </c:pt>
                <c:pt idx="149">
                  <c:v>3054</c:v>
                </c:pt>
                <c:pt idx="150">
                  <c:v>3042</c:v>
                </c:pt>
                <c:pt idx="151">
                  <c:v>3038</c:v>
                </c:pt>
                <c:pt idx="152">
                  <c:v>3035.5</c:v>
                </c:pt>
                <c:pt idx="153">
                  <c:v>2994.5</c:v>
                </c:pt>
                <c:pt idx="154">
                  <c:v>2982.12</c:v>
                </c:pt>
                <c:pt idx="155">
                  <c:v>2967.12</c:v>
                </c:pt>
                <c:pt idx="156">
                  <c:v>2953</c:v>
                </c:pt>
                <c:pt idx="157">
                  <c:v>2937</c:v>
                </c:pt>
                <c:pt idx="158">
                  <c:v>2968.5</c:v>
                </c:pt>
                <c:pt idx="159">
                  <c:v>2918.75</c:v>
                </c:pt>
                <c:pt idx="160">
                  <c:v>2948</c:v>
                </c:pt>
                <c:pt idx="161">
                  <c:v>2846.5</c:v>
                </c:pt>
                <c:pt idx="162">
                  <c:v>2847</c:v>
                </c:pt>
                <c:pt idx="163">
                  <c:v>2813</c:v>
                </c:pt>
                <c:pt idx="164">
                  <c:v>2852.5</c:v>
                </c:pt>
                <c:pt idx="165">
                  <c:v>2922.75</c:v>
                </c:pt>
                <c:pt idx="166">
                  <c:v>2928.5</c:v>
                </c:pt>
                <c:pt idx="167">
                  <c:v>2880</c:v>
                </c:pt>
                <c:pt idx="168">
                  <c:v>2833.5</c:v>
                </c:pt>
                <c:pt idx="169">
                  <c:v>2858.25</c:v>
                </c:pt>
                <c:pt idx="170">
                  <c:v>2825.25</c:v>
                </c:pt>
                <c:pt idx="171">
                  <c:v>2821.75</c:v>
                </c:pt>
                <c:pt idx="172">
                  <c:v>2902.5</c:v>
                </c:pt>
                <c:pt idx="173">
                  <c:v>2941</c:v>
                </c:pt>
                <c:pt idx="174">
                  <c:v>2867.25</c:v>
                </c:pt>
                <c:pt idx="175">
                  <c:v>2869</c:v>
                </c:pt>
                <c:pt idx="176">
                  <c:v>2829.5</c:v>
                </c:pt>
                <c:pt idx="177">
                  <c:v>2780.75</c:v>
                </c:pt>
                <c:pt idx="178">
                  <c:v>2788.5</c:v>
                </c:pt>
                <c:pt idx="179">
                  <c:v>2732</c:v>
                </c:pt>
                <c:pt idx="180">
                  <c:v>2806.5</c:v>
                </c:pt>
                <c:pt idx="181">
                  <c:v>2870</c:v>
                </c:pt>
                <c:pt idx="182">
                  <c:v>2787.5</c:v>
                </c:pt>
                <c:pt idx="183">
                  <c:v>2775</c:v>
                </c:pt>
                <c:pt idx="184">
                  <c:v>2843</c:v>
                </c:pt>
                <c:pt idx="185">
                  <c:v>2759.25</c:v>
                </c:pt>
                <c:pt idx="186">
                  <c:v>2787.25</c:v>
                </c:pt>
                <c:pt idx="187">
                  <c:v>2779.75</c:v>
                </c:pt>
                <c:pt idx="188">
                  <c:v>2735</c:v>
                </c:pt>
                <c:pt idx="189">
                  <c:v>2642</c:v>
                </c:pt>
                <c:pt idx="190">
                  <c:v>2644.5</c:v>
                </c:pt>
                <c:pt idx="191">
                  <c:v>2482.75</c:v>
                </c:pt>
                <c:pt idx="192">
                  <c:v>2516.5</c:v>
                </c:pt>
                <c:pt idx="193">
                  <c:v>2448</c:v>
                </c:pt>
                <c:pt idx="194">
                  <c:v>2569.75</c:v>
                </c:pt>
                <c:pt idx="195">
                  <c:v>2611.25</c:v>
                </c:pt>
                <c:pt idx="196">
                  <c:v>2524</c:v>
                </c:pt>
                <c:pt idx="197">
                  <c:v>2608</c:v>
                </c:pt>
                <c:pt idx="198">
                  <c:v>2467</c:v>
                </c:pt>
                <c:pt idx="199">
                  <c:v>2438</c:v>
                </c:pt>
                <c:pt idx="200">
                  <c:v>2220.5</c:v>
                </c:pt>
                <c:pt idx="201">
                  <c:v>2437.98</c:v>
                </c:pt>
                <c:pt idx="202">
                  <c:v>2403.25</c:v>
                </c:pt>
                <c:pt idx="203">
                  <c:v>2414</c:v>
                </c:pt>
                <c:pt idx="204">
                  <c:v>2495.5</c:v>
                </c:pt>
                <c:pt idx="205">
                  <c:v>2416.25</c:v>
                </c:pt>
                <c:pt idx="206">
                  <c:v>2696</c:v>
                </c:pt>
                <c:pt idx="207">
                  <c:v>2469</c:v>
                </c:pt>
                <c:pt idx="208">
                  <c:v>2740.25</c:v>
                </c:pt>
                <c:pt idx="209">
                  <c:v>2865.75</c:v>
                </c:pt>
                <c:pt idx="210">
                  <c:v>2747.75</c:v>
                </c:pt>
                <c:pt idx="211">
                  <c:v>2964</c:v>
                </c:pt>
                <c:pt idx="212">
                  <c:v>3015.5</c:v>
                </c:pt>
                <c:pt idx="213">
                  <c:v>3114.75</c:v>
                </c:pt>
                <c:pt idx="214">
                  <c:v>2997</c:v>
                </c:pt>
                <c:pt idx="215">
                  <c:v>3065</c:v>
                </c:pt>
                <c:pt idx="216">
                  <c:v>2951</c:v>
                </c:pt>
                <c:pt idx="217">
                  <c:v>2957</c:v>
                </c:pt>
                <c:pt idx="218">
                  <c:v>3110.25</c:v>
                </c:pt>
                <c:pt idx="219">
                  <c:v>3132.5</c:v>
                </c:pt>
                <c:pt idx="220">
                  <c:v>3226.25</c:v>
                </c:pt>
                <c:pt idx="221">
                  <c:v>3339.25</c:v>
                </c:pt>
                <c:pt idx="222">
                  <c:v>3369.25</c:v>
                </c:pt>
                <c:pt idx="223">
                  <c:v>3387.25</c:v>
                </c:pt>
                <c:pt idx="224">
                  <c:v>3369.25</c:v>
                </c:pt>
                <c:pt idx="225">
                  <c:v>3376</c:v>
                </c:pt>
                <c:pt idx="226">
                  <c:v>3387.38</c:v>
                </c:pt>
                <c:pt idx="227">
                  <c:v>3381</c:v>
                </c:pt>
                <c:pt idx="228">
                  <c:v>3377.5</c:v>
                </c:pt>
                <c:pt idx="229">
                  <c:v>3380.5</c:v>
                </c:pt>
                <c:pt idx="230">
                  <c:v>3357.5</c:v>
                </c:pt>
                <c:pt idx="231">
                  <c:v>3353</c:v>
                </c:pt>
                <c:pt idx="232">
                  <c:v>3325.5</c:v>
                </c:pt>
                <c:pt idx="233">
                  <c:v>3345.25</c:v>
                </c:pt>
                <c:pt idx="234">
                  <c:v>3335</c:v>
                </c:pt>
                <c:pt idx="235">
                  <c:v>3299.5</c:v>
                </c:pt>
                <c:pt idx="236">
                  <c:v>3245.5</c:v>
                </c:pt>
                <c:pt idx="237">
                  <c:v>3224</c:v>
                </c:pt>
                <c:pt idx="238">
                  <c:v>3289.75</c:v>
                </c:pt>
                <c:pt idx="239">
                  <c:v>3272.5</c:v>
                </c:pt>
                <c:pt idx="240">
                  <c:v>3278.25</c:v>
                </c:pt>
                <c:pt idx="241">
                  <c:v>3239.5</c:v>
                </c:pt>
                <c:pt idx="242">
                  <c:v>3293.5</c:v>
                </c:pt>
                <c:pt idx="243">
                  <c:v>3326</c:v>
                </c:pt>
                <c:pt idx="244">
                  <c:v>3319.75</c:v>
                </c:pt>
                <c:pt idx="245">
                  <c:v>3319.5</c:v>
                </c:pt>
                <c:pt idx="246">
                  <c:v>3322.88</c:v>
                </c:pt>
                <c:pt idx="247">
                  <c:v>3325</c:v>
                </c:pt>
                <c:pt idx="248">
                  <c:v>3316.5</c:v>
                </c:pt>
                <c:pt idx="249">
                  <c:v>3293.75</c:v>
                </c:pt>
                <c:pt idx="250">
                  <c:v>3288</c:v>
                </c:pt>
                <c:pt idx="251">
                  <c:v>3289.75</c:v>
                </c:pt>
                <c:pt idx="252">
                  <c:v>3264.75</c:v>
                </c:pt>
                <c:pt idx="253">
                  <c:v>3276</c:v>
                </c:pt>
                <c:pt idx="254">
                  <c:v>3260.25</c:v>
                </c:pt>
                <c:pt idx="255">
                  <c:v>3235.25</c:v>
                </c:pt>
                <c:pt idx="256">
                  <c:v>3243.5</c:v>
                </c:pt>
                <c:pt idx="257">
                  <c:v>3235.5</c:v>
                </c:pt>
                <c:pt idx="258">
                  <c:v>3259</c:v>
                </c:pt>
                <c:pt idx="259">
                  <c:v>3237.62</c:v>
                </c:pt>
                <c:pt idx="260">
                  <c:v>3231</c:v>
                </c:pt>
                <c:pt idx="261">
                  <c:v>3223.5</c:v>
                </c:pt>
                <c:pt idx="262">
                  <c:v>3237.5</c:v>
                </c:pt>
                <c:pt idx="263">
                  <c:v>3244.5</c:v>
                </c:pt>
                <c:pt idx="264">
                  <c:v>3227.38</c:v>
                </c:pt>
                <c:pt idx="265">
                  <c:v>3225.75</c:v>
                </c:pt>
                <c:pt idx="266">
                  <c:v>3227.25</c:v>
                </c:pt>
                <c:pt idx="267">
                  <c:v>3231.02</c:v>
                </c:pt>
                <c:pt idx="268">
                  <c:v>3207.1</c:v>
                </c:pt>
                <c:pt idx="269">
                  <c:v>3194.75</c:v>
                </c:pt>
                <c:pt idx="270">
                  <c:v>3192</c:v>
                </c:pt>
                <c:pt idx="271">
                  <c:v>3194.25</c:v>
                </c:pt>
                <c:pt idx="272">
                  <c:v>3172</c:v>
                </c:pt>
                <c:pt idx="273">
                  <c:v>3168</c:v>
                </c:pt>
                <c:pt idx="274">
                  <c:v>3143</c:v>
                </c:pt>
                <c:pt idx="275">
                  <c:v>3136</c:v>
                </c:pt>
                <c:pt idx="276">
                  <c:v>3134.5</c:v>
                </c:pt>
                <c:pt idx="277">
                  <c:v>3146</c:v>
                </c:pt>
                <c:pt idx="278">
                  <c:v>3117.75</c:v>
                </c:pt>
                <c:pt idx="279">
                  <c:v>3111</c:v>
                </c:pt>
                <c:pt idx="280">
                  <c:v>3091</c:v>
                </c:pt>
                <c:pt idx="281">
                  <c:v>3114.25</c:v>
                </c:pt>
                <c:pt idx="282">
                  <c:v>3143.75</c:v>
                </c:pt>
                <c:pt idx="283">
                  <c:v>3151.12</c:v>
                </c:pt>
                <c:pt idx="284">
                  <c:v>3153.75</c:v>
                </c:pt>
                <c:pt idx="285">
                  <c:v>3143.75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C-4E46-98E9-5C41CEAC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50768688"/>
        <c:axId val="548156088"/>
      </c:stockChart>
      <c:catAx>
        <c:axId val="5507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56088"/>
        <c:crosses val="autoZero"/>
        <c:auto val="1"/>
        <c:lblAlgn val="ctr"/>
        <c:lblOffset val="100"/>
        <c:noMultiLvlLbl val="0"/>
      </c:catAx>
      <c:valAx>
        <c:axId val="548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7292213473315"/>
          <c:y val="0.19486111111111112"/>
          <c:w val="0.8156826334208223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'US 500 Futures Historical Data'!$P$33:$S$33</c:f>
              <c:numCache>
                <c:formatCode>General</c:formatCode>
                <c:ptCount val="4"/>
                <c:pt idx="0" formatCode="_-[$$-409]* #,##0.00_ ;_-[$$-409]* \-#,##0.00\ ;_-[$$-409]* &quot;-&quot;??_ ;_-@_ ">
                  <c:v>3733.25</c:v>
                </c:pt>
                <c:pt idx="2" formatCode="_-[$$-409]* #,##0.00_ ;_-[$$-409]* \-#,##0.00\ ;_-[$$-409]* &quot;-&quot;??_ ;_-@_ ">
                  <c:v>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7-4EDB-B2CA-08156458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928504"/>
        <c:axId val="5839297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'US 500 Futures Historical Data'!$P$34:$S$34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B7-4EDB-B2CA-08156458BD0F}"/>
                  </c:ext>
                </c:extLst>
              </c15:ser>
            </c15:filteredBarSeries>
          </c:ext>
        </c:extLst>
      </c:barChart>
      <c:catAx>
        <c:axId val="5839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29784"/>
        <c:crosses val="autoZero"/>
        <c:auto val="1"/>
        <c:lblAlgn val="ctr"/>
        <c:lblOffset val="100"/>
        <c:noMultiLvlLbl val="0"/>
      </c:catAx>
      <c:valAx>
        <c:axId val="58392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2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'US 500 Futures Historical Data'!$T$33:$W$33</c:f>
              <c:numCache>
                <c:formatCode>General</c:formatCode>
                <c:ptCount val="4"/>
                <c:pt idx="0" formatCode="0.00%">
                  <c:v>0.1038</c:v>
                </c:pt>
                <c:pt idx="2" formatCode="0.00%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3-42F0-8A26-D9EDBE1F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val>
                  <c:numRef>
                    <c:extLst>
                      <c:ext uri="{02D57815-91ED-43cb-92C2-25804820EDAC}">
                        <c15:formulaRef>
                          <c15:sqref>'US 500 Futures Historical Data'!$T$34:$W$34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E83-42F0-8A26-D9EDBE1F8A7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'US 500 Futures Historical Data'!$X$33:$AA$33</c:f>
              <c:numCache>
                <c:formatCode>General</c:formatCode>
                <c:ptCount val="4"/>
                <c:pt idx="0" formatCode="_-[$$-409]* #,##0.00_ ;_-[$$-409]* \-#,##0.00\ ;_-[$$-409]* &quot;-&quot;??_ ;_-@_ ">
                  <c:v>4334.8732163274917</c:v>
                </c:pt>
                <c:pt idx="2" formatCode="_-[$$-409]* #,##0.00_ ;_-[$$-409]* \-#,##0.00\ ;_-[$$-409]* &quot;-&quot;??_ ;_-@_ ">
                  <c:v>1572.3767836725083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E-4B73-A2BA-D8AA5942F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987832"/>
        <c:axId val="582988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'US 500 Futures Historical Data'!$X$34:$AA$34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B1E-4B73-A2BA-D8AA5942F4F7}"/>
                  </c:ext>
                </c:extLst>
              </c15:ser>
            </c15:filteredBarSeries>
          </c:ext>
        </c:extLst>
      </c:barChart>
      <c:catAx>
        <c:axId val="58298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88472"/>
        <c:crosses val="autoZero"/>
        <c:auto val="1"/>
        <c:lblAlgn val="ctr"/>
        <c:lblOffset val="100"/>
        <c:noMultiLvlLbl val="0"/>
      </c:catAx>
      <c:valAx>
        <c:axId val="5829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8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504627</xdr:colOff>
      <xdr:row>0</xdr:row>
      <xdr:rowOff>108169</xdr:rowOff>
    </xdr:from>
    <xdr:to>
      <xdr:col>27</xdr:col>
      <xdr:colOff>40114</xdr:colOff>
      <xdr:row>26</xdr:row>
      <xdr:rowOff>61311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06318-A220-4637-BB8A-DDCA4593F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563563</xdr:colOff>
      <xdr:row>34</xdr:row>
      <xdr:rowOff>41275</xdr:rowOff>
    </xdr:from>
    <xdr:to>
      <xdr:col>19</xdr:col>
      <xdr:colOff>0</xdr:colOff>
      <xdr:row>46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0A815-8E74-43C7-BE44-31C696A1D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7938</xdr:colOff>
      <xdr:row>34</xdr:row>
      <xdr:rowOff>25400</xdr:rowOff>
    </xdr:from>
    <xdr:to>
      <xdr:col>23</xdr:col>
      <xdr:colOff>47625</xdr:colOff>
      <xdr:row>46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3F5461-B082-483A-9455-AFFBA13DA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50428</xdr:colOff>
      <xdr:row>34</xdr:row>
      <xdr:rowOff>0</xdr:rowOff>
    </xdr:from>
    <xdr:to>
      <xdr:col>27</xdr:col>
      <xdr:colOff>22413</xdr:colOff>
      <xdr:row>46</xdr:row>
      <xdr:rowOff>56031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011A7-47CE-40AD-B048-DDA7BAA27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287" totalsRowShown="0">
  <autoFilter ref="A1:L287"/>
  <tableColumns count="12">
    <tableColumn id="1" name="Date"/>
    <tableColumn id="2" name="Price" dataDxfId="8"/>
    <tableColumn id="15" name="date2" dataDxfId="0"/>
    <tableColumn id="3" name="Open" dataDxfId="7"/>
    <tableColumn id="4" name="High" dataDxfId="6"/>
    <tableColumn id="5" name="Low" dataDxfId="5"/>
    <tableColumn id="14" name="close price" dataDxfId="1"/>
    <tableColumn id="6" name="Vol."/>
    <tableColumn id="7" name="Change %" dataDxfId="4"/>
    <tableColumn id="8" name="Column1" dataCellStyle="Percent">
      <calculatedColumnFormula>ABS(Table1[[#This Row],[Change %]])</calculatedColumnFormula>
    </tableColumn>
    <tableColumn id="9" name="Column2" dataDxfId="3">
      <calculatedColumnFormula>Table1[[#This Row],[High]]-Table1[[#This Row],[Low]]</calculatedColumnFormula>
    </tableColumn>
    <tableColumn id="10" name="volatility" dataDxfId="2">
      <calculatedColumnFormula>Table1[[#This Row],[Column2]]/Table1[[#This Row],[Open]]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8"/>
  <sheetViews>
    <sheetView tabSelected="1" topLeftCell="I10" zoomScale="39" zoomScaleNormal="85" workbookViewId="0">
      <selection activeCell="AC60" sqref="AC60"/>
    </sheetView>
  </sheetViews>
  <sheetFormatPr defaultRowHeight="14.4" x14ac:dyDescent="0.3"/>
  <cols>
    <col min="1" max="1" width="9.21875" customWidth="1"/>
    <col min="9" max="9" width="11.109375" customWidth="1"/>
    <col min="13" max="13" width="19.88671875" customWidth="1"/>
    <col min="14" max="14" width="20.77734375" customWidth="1"/>
  </cols>
  <sheetData>
    <row r="1" spans="1:14" x14ac:dyDescent="0.3">
      <c r="A1" t="s">
        <v>0</v>
      </c>
      <c r="B1" t="s">
        <v>1</v>
      </c>
      <c r="C1" t="s">
        <v>457</v>
      </c>
      <c r="D1" t="s">
        <v>2</v>
      </c>
      <c r="E1" t="s">
        <v>3</v>
      </c>
      <c r="F1" t="s">
        <v>4</v>
      </c>
      <c r="G1" t="s">
        <v>456</v>
      </c>
      <c r="H1" t="s">
        <v>5</v>
      </c>
      <c r="I1" t="s">
        <v>6</v>
      </c>
      <c r="J1" t="s">
        <v>452</v>
      </c>
      <c r="K1" t="s">
        <v>454</v>
      </c>
      <c r="L1" t="s">
        <v>455</v>
      </c>
    </row>
    <row r="2" spans="1:14" x14ac:dyDescent="0.3">
      <c r="A2" t="s">
        <v>7</v>
      </c>
      <c r="B2" s="1">
        <v>3695</v>
      </c>
      <c r="C2" t="s">
        <v>7</v>
      </c>
      <c r="D2" s="1">
        <v>3685.25</v>
      </c>
      <c r="E2" s="1">
        <v>3696</v>
      </c>
      <c r="F2" s="1">
        <v>3678.5</v>
      </c>
      <c r="G2" s="1">
        <v>3695</v>
      </c>
      <c r="H2" t="s">
        <v>8</v>
      </c>
      <c r="I2" s="2">
        <v>3.7000000000000002E-3</v>
      </c>
      <c r="J2" s="3">
        <f>ABS(Table1[[#This Row],[Change %]])</f>
        <v>3.7000000000000002E-3</v>
      </c>
      <c r="K2" s="1">
        <f>Table1[[#This Row],[High]]-Table1[[#This Row],[Low]]</f>
        <v>17.5</v>
      </c>
      <c r="L2" s="3">
        <f>Table1[[#This Row],[Column2]]/Table1[[#This Row],[Open]]</f>
        <v>4.7486601994437281E-3</v>
      </c>
    </row>
    <row r="3" spans="1:14" x14ac:dyDescent="0.3">
      <c r="A3" t="s">
        <v>9</v>
      </c>
      <c r="B3" s="1">
        <v>3681.5</v>
      </c>
      <c r="C3" t="s">
        <v>9</v>
      </c>
      <c r="D3" s="1">
        <v>3674.25</v>
      </c>
      <c r="E3" s="1">
        <v>3701.75</v>
      </c>
      <c r="F3" s="1">
        <v>3651</v>
      </c>
      <c r="G3" s="1">
        <v>3681.5</v>
      </c>
      <c r="H3" t="s">
        <v>10</v>
      </c>
      <c r="I3" s="2">
        <v>1.1999999999999999E-3</v>
      </c>
      <c r="J3" s="3">
        <f>ABS(Table1[[#This Row],[Change %]])</f>
        <v>1.1999999999999999E-3</v>
      </c>
      <c r="K3" s="1">
        <f>Table1[[#This Row],[High]]-Table1[[#This Row],[Low]]</f>
        <v>50.75</v>
      </c>
      <c r="L3" s="3">
        <f>Table1[[#This Row],[Column2]]/Table1[[#This Row],[Open]]</f>
        <v>1.3812342654963597E-2</v>
      </c>
    </row>
    <row r="4" spans="1:14" x14ac:dyDescent="0.3">
      <c r="A4" t="s">
        <v>11</v>
      </c>
      <c r="B4" s="1">
        <v>3677.25</v>
      </c>
      <c r="C4" t="s">
        <v>11</v>
      </c>
      <c r="D4" s="1">
        <v>3685</v>
      </c>
      <c r="E4" s="1">
        <v>3695</v>
      </c>
      <c r="F4" s="1">
        <v>3663.75</v>
      </c>
      <c r="G4" s="1">
        <v>3677.25</v>
      </c>
      <c r="H4" t="s">
        <v>12</v>
      </c>
      <c r="I4" s="2">
        <v>-2.3E-3</v>
      </c>
      <c r="J4" s="3">
        <f>ABS(Table1[[#This Row],[Change %]])</f>
        <v>2.3E-3</v>
      </c>
      <c r="K4" s="1">
        <f>Table1[[#This Row],[High]]-Table1[[#This Row],[Low]]</f>
        <v>31.25</v>
      </c>
      <c r="L4" s="3">
        <f>Table1[[#This Row],[Column2]]/Table1[[#This Row],[Open]]</f>
        <v>8.4803256445047485E-3</v>
      </c>
    </row>
    <row r="5" spans="1:14" x14ac:dyDescent="0.3">
      <c r="A5" t="s">
        <v>13</v>
      </c>
      <c r="B5" s="1">
        <v>3685.75</v>
      </c>
      <c r="C5" t="s">
        <v>13</v>
      </c>
      <c r="D5" s="1">
        <v>3718.25</v>
      </c>
      <c r="E5" s="1">
        <v>3724</v>
      </c>
      <c r="F5" s="1">
        <v>3596</v>
      </c>
      <c r="G5" s="1">
        <v>3685.75</v>
      </c>
      <c r="H5" t="s">
        <v>14</v>
      </c>
      <c r="I5" s="2">
        <v>-1.09E-2</v>
      </c>
      <c r="J5" s="3">
        <f>ABS(Table1[[#This Row],[Change %]])</f>
        <v>1.09E-2</v>
      </c>
      <c r="K5" s="1">
        <f>Table1[[#This Row],[High]]-Table1[[#This Row],[Low]]</f>
        <v>128</v>
      </c>
      <c r="L5" s="3">
        <f>Table1[[#This Row],[Column2]]/Table1[[#This Row],[Open]]</f>
        <v>3.442479661130908E-2</v>
      </c>
    </row>
    <row r="6" spans="1:14" x14ac:dyDescent="0.3">
      <c r="A6" t="s">
        <v>15</v>
      </c>
      <c r="B6" s="1">
        <v>3726.25</v>
      </c>
      <c r="C6" t="s">
        <v>15</v>
      </c>
      <c r="D6" s="1">
        <v>3721.5</v>
      </c>
      <c r="E6" s="1">
        <v>3733.25</v>
      </c>
      <c r="F6" s="1">
        <v>3707.75</v>
      </c>
      <c r="G6" s="1">
        <v>3726.25</v>
      </c>
      <c r="H6" t="s">
        <v>16</v>
      </c>
      <c r="I6" s="2">
        <v>1.2999999999999999E-3</v>
      </c>
      <c r="J6" s="3">
        <f>ABS(Table1[[#This Row],[Change %]])</f>
        <v>1.2999999999999999E-3</v>
      </c>
      <c r="K6" s="1">
        <f>Table1[[#This Row],[High]]-Table1[[#This Row],[Low]]</f>
        <v>25.5</v>
      </c>
      <c r="L6" s="3">
        <f>Table1[[#This Row],[Column2]]/Table1[[#This Row],[Open]]</f>
        <v>6.8520757758968156E-3</v>
      </c>
    </row>
    <row r="7" spans="1:14" x14ac:dyDescent="0.3">
      <c r="A7" t="s">
        <v>17</v>
      </c>
      <c r="B7" s="1">
        <v>3721.25</v>
      </c>
      <c r="C7" t="s">
        <v>17</v>
      </c>
      <c r="D7" s="1">
        <v>3704.5</v>
      </c>
      <c r="E7" s="1">
        <v>3724.75</v>
      </c>
      <c r="F7" s="1">
        <v>3699.5</v>
      </c>
      <c r="G7" s="1">
        <v>3721.25</v>
      </c>
      <c r="H7" t="s">
        <v>18</v>
      </c>
      <c r="I7" s="2">
        <v>5.4999999999999997E-3</v>
      </c>
      <c r="J7" s="3">
        <f>ABS(Table1[[#This Row],[Change %]])</f>
        <v>5.4999999999999997E-3</v>
      </c>
      <c r="K7" s="1">
        <f>Table1[[#This Row],[High]]-Table1[[#This Row],[Low]]</f>
        <v>25.25</v>
      </c>
      <c r="L7" s="3">
        <f>Table1[[#This Row],[Column2]]/Table1[[#This Row],[Open]]</f>
        <v>6.8160345525711975E-3</v>
      </c>
    </row>
    <row r="8" spans="1:14" ht="15" thickBot="1" x14ac:dyDescent="0.35">
      <c r="A8" t="s">
        <v>19</v>
      </c>
      <c r="B8" s="1">
        <v>3700.75</v>
      </c>
      <c r="C8" t="s">
        <v>19</v>
      </c>
      <c r="D8" s="1">
        <v>3697.75</v>
      </c>
      <c r="E8" s="1">
        <v>3711.5</v>
      </c>
      <c r="F8" s="1">
        <v>3687</v>
      </c>
      <c r="G8" s="1">
        <v>3700.75</v>
      </c>
      <c r="H8" t="s">
        <v>20</v>
      </c>
      <c r="I8" s="2">
        <v>1.6999999999999999E-3</v>
      </c>
      <c r="J8" s="3">
        <f>ABS(Table1[[#This Row],[Change %]])</f>
        <v>1.6999999999999999E-3</v>
      </c>
      <c r="K8" s="1">
        <f>Table1[[#This Row],[High]]-Table1[[#This Row],[Low]]</f>
        <v>24.5</v>
      </c>
      <c r="L8" s="3">
        <f>Table1[[#This Row],[Column2]]/Table1[[#This Row],[Open]]</f>
        <v>6.6256507335541882E-3</v>
      </c>
    </row>
    <row r="9" spans="1:14" x14ac:dyDescent="0.3">
      <c r="A9" t="s">
        <v>21</v>
      </c>
      <c r="B9" s="1">
        <v>3694.5</v>
      </c>
      <c r="C9" t="s">
        <v>21</v>
      </c>
      <c r="D9" s="1">
        <v>3653</v>
      </c>
      <c r="E9" s="1">
        <v>3695.75</v>
      </c>
      <c r="F9" s="1">
        <v>3642.75</v>
      </c>
      <c r="G9" s="1">
        <v>3694.5</v>
      </c>
      <c r="H9" t="s">
        <v>22</v>
      </c>
      <c r="I9" s="2">
        <v>1.32E-2</v>
      </c>
      <c r="J9" s="3">
        <f>ABS(Table1[[#This Row],[Change %]])</f>
        <v>1.32E-2</v>
      </c>
      <c r="K9" s="1">
        <f>Table1[[#This Row],[High]]-Table1[[#This Row],[Low]]</f>
        <v>53</v>
      </c>
      <c r="L9" s="3">
        <f>Table1[[#This Row],[Column2]]/Table1[[#This Row],[Open]]</f>
        <v>1.4508623049548317E-2</v>
      </c>
      <c r="M9" s="5">
        <f>MAX(Table1[High])</f>
        <v>3733.25</v>
      </c>
      <c r="N9" s="6" t="s">
        <v>460</v>
      </c>
    </row>
    <row r="10" spans="1:14" x14ac:dyDescent="0.3">
      <c r="A10" t="s">
        <v>23</v>
      </c>
      <c r="B10" s="1">
        <v>3646.5</v>
      </c>
      <c r="C10" t="s">
        <v>23</v>
      </c>
      <c r="D10" s="1">
        <v>3677.75</v>
      </c>
      <c r="E10" s="1">
        <v>3698</v>
      </c>
      <c r="F10" s="1">
        <v>3642.75</v>
      </c>
      <c r="G10" s="1">
        <v>3646.5</v>
      </c>
      <c r="H10" t="s">
        <v>24</v>
      </c>
      <c r="I10" s="2">
        <v>-4.0000000000000001E-3</v>
      </c>
      <c r="J10" s="3">
        <f>ABS(Table1[[#This Row],[Change %]])</f>
        <v>4.0000000000000001E-3</v>
      </c>
      <c r="K10" s="1">
        <f>Table1[[#This Row],[High]]-Table1[[#This Row],[Low]]</f>
        <v>55.25</v>
      </c>
      <c r="L10" s="3">
        <f>Table1[[#This Row],[Column2]]/Table1[[#This Row],[Open]]</f>
        <v>1.5022772075317789E-2</v>
      </c>
      <c r="M10" s="7">
        <f>MIN(Table1[Low])</f>
        <v>2174</v>
      </c>
      <c r="N10" s="8" t="s">
        <v>459</v>
      </c>
    </row>
    <row r="11" spans="1:14" x14ac:dyDescent="0.3">
      <c r="A11" t="s">
        <v>25</v>
      </c>
      <c r="B11" s="1">
        <v>3661.25</v>
      </c>
      <c r="C11" t="s">
        <v>25</v>
      </c>
      <c r="D11" s="1">
        <v>3670</v>
      </c>
      <c r="E11" s="1">
        <v>3674.75</v>
      </c>
      <c r="F11" s="1">
        <v>3628.25</v>
      </c>
      <c r="G11" s="1">
        <v>3661.25</v>
      </c>
      <c r="H11" t="s">
        <v>26</v>
      </c>
      <c r="I11" s="2">
        <v>-2E-3</v>
      </c>
      <c r="J11" s="3">
        <f>ABS(Table1[[#This Row],[Change %]])</f>
        <v>2E-3</v>
      </c>
      <c r="K11" s="1">
        <f>Table1[[#This Row],[High]]-Table1[[#This Row],[Low]]</f>
        <v>46.5</v>
      </c>
      <c r="L11" s="3">
        <f>Table1[[#This Row],[Column2]]/Table1[[#This Row],[Open]]</f>
        <v>1.2670299727520436E-2</v>
      </c>
      <c r="M11" s="9">
        <f>_xlfn.STDEV.P(Table1[Open])</f>
        <v>300.8116081637458</v>
      </c>
      <c r="N11" s="8" t="s">
        <v>461</v>
      </c>
    </row>
    <row r="12" spans="1:14" x14ac:dyDescent="0.3">
      <c r="A12" t="s">
        <v>27</v>
      </c>
      <c r="B12" s="1">
        <v>3668.5</v>
      </c>
      <c r="C12" t="s">
        <v>27</v>
      </c>
      <c r="D12" s="1">
        <v>3669.5</v>
      </c>
      <c r="E12" s="1">
        <v>3681.25</v>
      </c>
      <c r="F12" s="1">
        <v>3644</v>
      </c>
      <c r="G12" s="1">
        <v>3668.5</v>
      </c>
      <c r="H12" t="s">
        <v>28</v>
      </c>
      <c r="I12" s="2">
        <v>-1.1000000000000001E-3</v>
      </c>
      <c r="J12" s="3">
        <f>ABS(Table1[[#This Row],[Change %]])</f>
        <v>1.1000000000000001E-3</v>
      </c>
      <c r="K12" s="1">
        <f>Table1[[#This Row],[High]]-Table1[[#This Row],[Low]]</f>
        <v>37.25</v>
      </c>
      <c r="L12" s="3">
        <f>Table1[[#This Row],[Column2]]/Table1[[#This Row],[Open]]</f>
        <v>1.0151246763864287E-2</v>
      </c>
      <c r="M12" s="10">
        <f>MAX(Table1[Column1])</f>
        <v>0.1038</v>
      </c>
      <c r="N12" s="8" t="s">
        <v>453</v>
      </c>
    </row>
    <row r="13" spans="1:14" x14ac:dyDescent="0.3">
      <c r="A13" t="s">
        <v>29</v>
      </c>
      <c r="B13" s="1">
        <v>3672.5</v>
      </c>
      <c r="C13" t="s">
        <v>29</v>
      </c>
      <c r="D13" s="1">
        <v>3707.75</v>
      </c>
      <c r="E13" s="1">
        <v>3714.75</v>
      </c>
      <c r="F13" s="1">
        <v>3659.5</v>
      </c>
      <c r="G13" s="1">
        <v>3672.5</v>
      </c>
      <c r="H13" t="s">
        <v>30</v>
      </c>
      <c r="I13" s="2">
        <v>-8.0000000000000002E-3</v>
      </c>
      <c r="J13" s="3">
        <f>ABS(Table1[[#This Row],[Change %]])</f>
        <v>8.0000000000000002E-3</v>
      </c>
      <c r="K13" s="1">
        <f>Table1[[#This Row],[High]]-Table1[[#This Row],[Low]]</f>
        <v>55.25</v>
      </c>
      <c r="L13" s="3">
        <f>Table1[[#This Row],[Column2]]/Table1[[#This Row],[Open]]</f>
        <v>1.4901220416694762E-2</v>
      </c>
      <c r="M13" s="10">
        <f>MIN(Table1[Column1])</f>
        <v>1E-4</v>
      </c>
      <c r="N13" s="8" t="s">
        <v>462</v>
      </c>
    </row>
    <row r="14" spans="1:14" x14ac:dyDescent="0.3">
      <c r="A14" t="s">
        <v>31</v>
      </c>
      <c r="B14" s="1">
        <v>3702</v>
      </c>
      <c r="C14" t="s">
        <v>31</v>
      </c>
      <c r="D14" s="1">
        <v>3682.75</v>
      </c>
      <c r="E14" s="1">
        <v>3708</v>
      </c>
      <c r="F14" s="1">
        <v>3664.25</v>
      </c>
      <c r="G14" s="1">
        <v>3702</v>
      </c>
      <c r="H14" t="s">
        <v>32</v>
      </c>
      <c r="I14" s="2">
        <v>3.0000000000000001E-3</v>
      </c>
      <c r="J14" s="3">
        <f>ABS(Table1[[#This Row],[Change %]])</f>
        <v>3.0000000000000001E-3</v>
      </c>
      <c r="K14" s="1">
        <f>Table1[[#This Row],[High]]-Table1[[#This Row],[Low]]</f>
        <v>43.75</v>
      </c>
      <c r="L14" s="3">
        <f>Table1[[#This Row],[Column2]]/Table1[[#This Row],[Open]]</f>
        <v>1.1879709456248727E-2</v>
      </c>
      <c r="M14" s="11"/>
      <c r="N14" s="8"/>
    </row>
    <row r="15" spans="1:14" ht="15" thickBot="1" x14ac:dyDescent="0.35">
      <c r="A15" t="s">
        <v>33</v>
      </c>
      <c r="B15" s="1">
        <v>3690.75</v>
      </c>
      <c r="C15" t="s">
        <v>33</v>
      </c>
      <c r="D15" s="1">
        <v>3694.75</v>
      </c>
      <c r="E15" s="1">
        <v>3705</v>
      </c>
      <c r="F15" s="1">
        <v>3672.25</v>
      </c>
      <c r="G15" s="1">
        <v>3690.75</v>
      </c>
      <c r="H15" t="s">
        <v>34</v>
      </c>
      <c r="I15" s="2">
        <v>-2E-3</v>
      </c>
      <c r="J15" s="3">
        <f>ABS(Table1[[#This Row],[Change %]])</f>
        <v>2E-3</v>
      </c>
      <c r="K15" s="1">
        <f>Table1[[#This Row],[High]]-Table1[[#This Row],[Low]]</f>
        <v>32.75</v>
      </c>
      <c r="L15" s="3">
        <f>Table1[[#This Row],[Column2]]/Table1[[#This Row],[Open]]</f>
        <v>8.8639285472630076E-3</v>
      </c>
      <c r="M15" s="12">
        <f>AVERAGE(Table1[volatility])</f>
        <v>2.2371420549207547E-2</v>
      </c>
      <c r="N15" s="13" t="s">
        <v>458</v>
      </c>
    </row>
    <row r="16" spans="1:14" x14ac:dyDescent="0.3">
      <c r="A16" t="s">
        <v>35</v>
      </c>
      <c r="B16" s="1">
        <v>3698</v>
      </c>
      <c r="C16" t="s">
        <v>35</v>
      </c>
      <c r="D16" s="1">
        <v>3668.25</v>
      </c>
      <c r="E16" s="1">
        <v>3700</v>
      </c>
      <c r="F16" s="1">
        <v>3665.5</v>
      </c>
      <c r="G16" s="1">
        <v>3698</v>
      </c>
      <c r="H16" t="s">
        <v>36</v>
      </c>
      <c r="I16" s="2">
        <v>9.1000000000000004E-3</v>
      </c>
      <c r="J16" s="3">
        <f>ABS(Table1[[#This Row],[Change %]])</f>
        <v>9.1000000000000004E-3</v>
      </c>
      <c r="K16" s="1">
        <f>Table1[[#This Row],[High]]-Table1[[#This Row],[Low]]</f>
        <v>34.5</v>
      </c>
      <c r="L16" s="3">
        <f>Table1[[#This Row],[Column2]]/Table1[[#This Row],[Open]]</f>
        <v>9.4050296462891026E-3</v>
      </c>
    </row>
    <row r="17" spans="1:31" x14ac:dyDescent="0.3">
      <c r="A17" t="s">
        <v>37</v>
      </c>
      <c r="B17" s="1">
        <v>3664.5</v>
      </c>
      <c r="C17" t="s">
        <v>37</v>
      </c>
      <c r="D17" s="1">
        <v>3671</v>
      </c>
      <c r="E17" s="1">
        <v>3682</v>
      </c>
      <c r="F17" s="1">
        <v>3655.25</v>
      </c>
      <c r="G17" s="1">
        <v>3664.5</v>
      </c>
      <c r="H17" t="s">
        <v>32</v>
      </c>
      <c r="I17" s="2">
        <v>-6.9999999999999999E-4</v>
      </c>
      <c r="J17" s="3">
        <f>ABS(Table1[[#This Row],[Change %]])</f>
        <v>6.9999999999999999E-4</v>
      </c>
      <c r="K17" s="1">
        <f>Table1[[#This Row],[High]]-Table1[[#This Row],[Low]]</f>
        <v>26.75</v>
      </c>
      <c r="L17" s="3">
        <f>Table1[[#This Row],[Column2]]/Table1[[#This Row],[Open]]</f>
        <v>7.2868428221193136E-3</v>
      </c>
    </row>
    <row r="18" spans="1:31" ht="15" thickBot="1" x14ac:dyDescent="0.35">
      <c r="A18" t="s">
        <v>38</v>
      </c>
      <c r="B18" s="1">
        <v>3667.25</v>
      </c>
      <c r="C18" t="s">
        <v>38</v>
      </c>
      <c r="D18" s="1">
        <v>3661.25</v>
      </c>
      <c r="E18" s="1">
        <v>3672.75</v>
      </c>
      <c r="F18" s="1">
        <v>3642.25</v>
      </c>
      <c r="G18" s="1">
        <v>3667.25</v>
      </c>
      <c r="H18" t="s">
        <v>39</v>
      </c>
      <c r="I18" s="2">
        <v>1.8E-3</v>
      </c>
      <c r="J18" s="3">
        <f>ABS(Table1[[#This Row],[Change %]])</f>
        <v>1.8E-3</v>
      </c>
      <c r="K18" s="1">
        <f>Table1[[#This Row],[High]]-Table1[[#This Row],[Low]]</f>
        <v>30.5</v>
      </c>
      <c r="L18" s="3">
        <f>Table1[[#This Row],[Column2]]/Table1[[#This Row],[Open]]</f>
        <v>8.3304882212359172E-3</v>
      </c>
    </row>
    <row r="19" spans="1:31" x14ac:dyDescent="0.3">
      <c r="A19" t="s">
        <v>40</v>
      </c>
      <c r="B19" s="1">
        <v>3660.5</v>
      </c>
      <c r="C19" t="s">
        <v>40</v>
      </c>
      <c r="D19" s="1">
        <v>3631</v>
      </c>
      <c r="E19" s="1">
        <v>3677.5</v>
      </c>
      <c r="F19" s="1">
        <v>3626</v>
      </c>
      <c r="G19" s="1">
        <v>3660.5</v>
      </c>
      <c r="H19" t="s">
        <v>41</v>
      </c>
      <c r="I19" s="2">
        <v>1.03E-2</v>
      </c>
      <c r="J19" s="3">
        <f>ABS(Table1[[#This Row],[Change %]])</f>
        <v>1.03E-2</v>
      </c>
      <c r="K19" s="1">
        <f>Table1[[#This Row],[High]]-Table1[[#This Row],[Low]]</f>
        <v>51.5</v>
      </c>
      <c r="L19" s="3">
        <f>Table1[[#This Row],[Column2]]/Table1[[#This Row],[Open]]</f>
        <v>1.4183420545304325E-2</v>
      </c>
      <c r="M19" s="14" t="s">
        <v>463</v>
      </c>
      <c r="N19" s="15">
        <f>M9+2*M11</f>
        <v>4334.8732163274917</v>
      </c>
    </row>
    <row r="20" spans="1:31" ht="15" thickBot="1" x14ac:dyDescent="0.35">
      <c r="A20" t="s">
        <v>42</v>
      </c>
      <c r="B20" s="1">
        <v>3623.25</v>
      </c>
      <c r="C20" t="s">
        <v>42</v>
      </c>
      <c r="D20" s="1">
        <v>3643.75</v>
      </c>
      <c r="E20" s="1">
        <v>3652</v>
      </c>
      <c r="F20" s="1">
        <v>3592.25</v>
      </c>
      <c r="G20" s="1">
        <v>3623.25</v>
      </c>
      <c r="H20" t="s">
        <v>43</v>
      </c>
      <c r="I20" s="2">
        <v>-3.5999999999999999E-3</v>
      </c>
      <c r="J20" s="3">
        <f>ABS(Table1[[#This Row],[Change %]])</f>
        <v>3.5999999999999999E-3</v>
      </c>
      <c r="K20" s="1">
        <f>Table1[[#This Row],[High]]-Table1[[#This Row],[Low]]</f>
        <v>59.75</v>
      </c>
      <c r="L20" s="3">
        <f>Table1[[#This Row],[Column2]]/Table1[[#This Row],[Open]]</f>
        <v>1.6397941680960548E-2</v>
      </c>
      <c r="M20" s="16" t="s">
        <v>464</v>
      </c>
      <c r="N20" s="17">
        <f>M10-2*M11</f>
        <v>1572.3767836725083</v>
      </c>
    </row>
    <row r="21" spans="1:31" x14ac:dyDescent="0.3">
      <c r="A21" t="s">
        <v>44</v>
      </c>
      <c r="B21" s="1">
        <v>3636.5</v>
      </c>
      <c r="C21" t="s">
        <v>44</v>
      </c>
      <c r="D21" s="1">
        <v>3630.25</v>
      </c>
      <c r="E21" s="1">
        <v>3642.75</v>
      </c>
      <c r="F21" s="1">
        <v>3612.75</v>
      </c>
      <c r="G21" s="1">
        <v>3636.5</v>
      </c>
      <c r="H21" t="s">
        <v>45</v>
      </c>
      <c r="I21" s="2">
        <v>4.3E-3</v>
      </c>
      <c r="J21" s="3">
        <f>ABS(Table1[[#This Row],[Change %]])</f>
        <v>4.3E-3</v>
      </c>
      <c r="K21" s="1">
        <f>Table1[[#This Row],[High]]-Table1[[#This Row],[Low]]</f>
        <v>30</v>
      </c>
      <c r="L21" s="3">
        <f>Table1[[#This Row],[Column2]]/Table1[[#This Row],[Open]]</f>
        <v>8.2638936712347635E-3</v>
      </c>
    </row>
    <row r="22" spans="1:31" x14ac:dyDescent="0.3">
      <c r="A22" t="s">
        <v>46</v>
      </c>
      <c r="B22" s="1">
        <v>3620.75</v>
      </c>
      <c r="C22" t="s">
        <v>46</v>
      </c>
      <c r="D22" s="1">
        <v>3631.62</v>
      </c>
      <c r="E22" s="1">
        <v>3638.62</v>
      </c>
      <c r="F22" s="1">
        <v>3614.12</v>
      </c>
      <c r="G22" s="1">
        <v>3620.75</v>
      </c>
      <c r="H22" t="s">
        <v>47</v>
      </c>
      <c r="I22" s="2">
        <v>-1.8E-3</v>
      </c>
      <c r="J22" s="3">
        <f>ABS(Table1[[#This Row],[Change %]])</f>
        <v>1.8E-3</v>
      </c>
      <c r="K22" s="1">
        <f>Table1[[#This Row],[High]]-Table1[[#This Row],[Low]]</f>
        <v>24.5</v>
      </c>
      <c r="L22" s="3">
        <f>Table1[[#This Row],[Column2]]/Table1[[#This Row],[Open]]</f>
        <v>6.7463005490662571E-3</v>
      </c>
    </row>
    <row r="23" spans="1:31" x14ac:dyDescent="0.3">
      <c r="A23" t="s">
        <v>48</v>
      </c>
      <c r="B23" s="1">
        <v>3627.25</v>
      </c>
      <c r="C23" t="s">
        <v>48</v>
      </c>
      <c r="D23" s="1">
        <v>3635.5</v>
      </c>
      <c r="E23" s="1">
        <v>3655</v>
      </c>
      <c r="F23" s="1">
        <v>3615.25</v>
      </c>
      <c r="G23" s="1">
        <v>3627.25</v>
      </c>
      <c r="H23" t="s">
        <v>10</v>
      </c>
      <c r="I23" s="2">
        <v>-1.5E-3</v>
      </c>
      <c r="J23" s="3">
        <f>ABS(Table1[[#This Row],[Change %]])</f>
        <v>1.5E-3</v>
      </c>
      <c r="K23" s="1">
        <f>Table1[[#This Row],[High]]-Table1[[#This Row],[Low]]</f>
        <v>39.75</v>
      </c>
      <c r="L23" s="3">
        <f>Table1[[#This Row],[Column2]]/Table1[[#This Row],[Open]]</f>
        <v>1.0933846788612296E-2</v>
      </c>
    </row>
    <row r="24" spans="1:31" x14ac:dyDescent="0.3">
      <c r="A24" t="s">
        <v>49</v>
      </c>
      <c r="B24" s="1">
        <v>3632.75</v>
      </c>
      <c r="C24" t="s">
        <v>49</v>
      </c>
      <c r="D24" s="1">
        <v>3576</v>
      </c>
      <c r="E24" s="1">
        <v>3640</v>
      </c>
      <c r="F24" s="1">
        <v>3575.25</v>
      </c>
      <c r="G24" s="1">
        <v>3632.75</v>
      </c>
      <c r="H24" t="s">
        <v>50</v>
      </c>
      <c r="I24" s="2">
        <v>1.5900000000000001E-2</v>
      </c>
      <c r="J24" s="3">
        <f>ABS(Table1[[#This Row],[Change %]])</f>
        <v>1.5900000000000001E-2</v>
      </c>
      <c r="K24" s="1">
        <f>Table1[[#This Row],[High]]-Table1[[#This Row],[Low]]</f>
        <v>64.75</v>
      </c>
      <c r="L24" s="3">
        <f>Table1[[#This Row],[Column2]]/Table1[[#This Row],[Open]]</f>
        <v>1.8106823266219239E-2</v>
      </c>
    </row>
    <row r="25" spans="1:31" x14ac:dyDescent="0.3">
      <c r="A25" t="s">
        <v>51</v>
      </c>
      <c r="B25" s="1">
        <v>3576</v>
      </c>
      <c r="C25" t="s">
        <v>51</v>
      </c>
      <c r="D25" s="1">
        <v>3546.5</v>
      </c>
      <c r="E25" s="1">
        <v>3588</v>
      </c>
      <c r="F25" s="1">
        <v>3545.5</v>
      </c>
      <c r="G25" s="1">
        <v>3576</v>
      </c>
      <c r="H25" t="s">
        <v>52</v>
      </c>
      <c r="I25" s="2">
        <v>6.1000000000000004E-3</v>
      </c>
      <c r="J25" s="3">
        <f>ABS(Table1[[#This Row],[Change %]])</f>
        <v>6.1000000000000004E-3</v>
      </c>
      <c r="K25" s="1">
        <f>Table1[[#This Row],[High]]-Table1[[#This Row],[Low]]</f>
        <v>42.5</v>
      </c>
      <c r="L25" s="3">
        <f>Table1[[#This Row],[Column2]]/Table1[[#This Row],[Open]]</f>
        <v>1.1983645848019173E-2</v>
      </c>
    </row>
    <row r="26" spans="1:31" x14ac:dyDescent="0.3">
      <c r="A26" t="s">
        <v>53</v>
      </c>
      <c r="B26" s="1">
        <v>3554.25</v>
      </c>
      <c r="C26" t="s">
        <v>53</v>
      </c>
      <c r="D26" s="1">
        <v>3560</v>
      </c>
      <c r="E26" s="1">
        <v>3582.5</v>
      </c>
      <c r="F26" s="1">
        <v>3542.75</v>
      </c>
      <c r="G26" s="1">
        <v>3554.25</v>
      </c>
      <c r="H26" t="s">
        <v>54</v>
      </c>
      <c r="I26" s="2">
        <v>-7.1999999999999998E-3</v>
      </c>
      <c r="J26" s="3">
        <f>ABS(Table1[[#This Row],[Change %]])</f>
        <v>7.1999999999999998E-3</v>
      </c>
      <c r="K26" s="1">
        <f>Table1[[#This Row],[High]]-Table1[[#This Row],[Low]]</f>
        <v>39.75</v>
      </c>
      <c r="L26" s="3">
        <f>Table1[[#This Row],[Column2]]/Table1[[#This Row],[Open]]</f>
        <v>1.1165730337078652E-2</v>
      </c>
    </row>
    <row r="27" spans="1:31" x14ac:dyDescent="0.3">
      <c r="A27" t="s">
        <v>55</v>
      </c>
      <c r="B27" s="1">
        <v>3580</v>
      </c>
      <c r="C27" t="s">
        <v>55</v>
      </c>
      <c r="D27" s="1">
        <v>3562</v>
      </c>
      <c r="E27" s="1">
        <v>3582.75</v>
      </c>
      <c r="F27" s="1">
        <v>3542.25</v>
      </c>
      <c r="G27" s="1">
        <v>3580</v>
      </c>
      <c r="H27" t="s">
        <v>50</v>
      </c>
      <c r="I27" s="2">
        <v>4.1999999999999997E-3</v>
      </c>
      <c r="J27" s="3">
        <f>ABS(Table1[[#This Row],[Change %]])</f>
        <v>4.1999999999999997E-3</v>
      </c>
      <c r="K27" s="1">
        <f>Table1[[#This Row],[High]]-Table1[[#This Row],[Low]]</f>
        <v>40.5</v>
      </c>
      <c r="L27" s="3">
        <f>Table1[[#This Row],[Column2]]/Table1[[#This Row],[Open]]</f>
        <v>1.1370016844469399E-2</v>
      </c>
    </row>
    <row r="28" spans="1:31" ht="15" thickBot="1" x14ac:dyDescent="0.35">
      <c r="A28" t="s">
        <v>56</v>
      </c>
      <c r="B28" s="1">
        <v>3565</v>
      </c>
      <c r="C28" t="s">
        <v>56</v>
      </c>
      <c r="D28" s="1">
        <v>3604.5</v>
      </c>
      <c r="E28" s="1">
        <v>3623.25</v>
      </c>
      <c r="F28" s="1">
        <v>3556.5</v>
      </c>
      <c r="G28" s="1">
        <v>3565</v>
      </c>
      <c r="H28" t="s">
        <v>57</v>
      </c>
      <c r="I28" s="2">
        <v>-1.1599999999999999E-2</v>
      </c>
      <c r="J28" s="3">
        <f>ABS(Table1[[#This Row],[Change %]])</f>
        <v>1.1599999999999999E-2</v>
      </c>
      <c r="K28" s="1">
        <f>Table1[[#This Row],[High]]-Table1[[#This Row],[Low]]</f>
        <v>66.75</v>
      </c>
      <c r="L28" s="3">
        <f>Table1[[#This Row],[Column2]]/Table1[[#This Row],[Open]]</f>
        <v>1.8518518518518517E-2</v>
      </c>
    </row>
    <row r="29" spans="1:31" x14ac:dyDescent="0.3">
      <c r="A29" t="s">
        <v>58</v>
      </c>
      <c r="B29" s="1">
        <v>3606.75</v>
      </c>
      <c r="C29" t="s">
        <v>58</v>
      </c>
      <c r="D29" s="1">
        <v>3625.5</v>
      </c>
      <c r="E29" s="1">
        <v>3630</v>
      </c>
      <c r="F29" s="1">
        <v>3584.25</v>
      </c>
      <c r="G29" s="1">
        <v>3606.75</v>
      </c>
      <c r="H29" t="s">
        <v>59</v>
      </c>
      <c r="I29" s="2">
        <v>-4.4999999999999997E-3</v>
      </c>
      <c r="J29" s="3">
        <f>ABS(Table1[[#This Row],[Change %]])</f>
        <v>4.4999999999999997E-3</v>
      </c>
      <c r="K29" s="1">
        <f>Table1[[#This Row],[High]]-Table1[[#This Row],[Low]]</f>
        <v>45.75</v>
      </c>
      <c r="L29" s="3">
        <f>Table1[[#This Row],[Column2]]/Table1[[#This Row],[Open]]</f>
        <v>1.2618949110467521E-2</v>
      </c>
      <c r="P29" s="23" t="s">
        <v>465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9"/>
    </row>
    <row r="30" spans="1:31" ht="15" thickBot="1" x14ac:dyDescent="0.35">
      <c r="A30" t="s">
        <v>60</v>
      </c>
      <c r="B30" s="1">
        <v>3623</v>
      </c>
      <c r="C30" t="s">
        <v>60</v>
      </c>
      <c r="D30" s="1">
        <v>3587</v>
      </c>
      <c r="E30" s="1">
        <v>3637</v>
      </c>
      <c r="F30" s="1">
        <v>3586.5</v>
      </c>
      <c r="G30" s="1">
        <v>3623</v>
      </c>
      <c r="H30" t="s">
        <v>61</v>
      </c>
      <c r="I30" s="2">
        <v>1.14E-2</v>
      </c>
      <c r="J30" s="3">
        <f>ABS(Table1[[#This Row],[Change %]])</f>
        <v>1.14E-2</v>
      </c>
      <c r="K30" s="1">
        <f>Table1[[#This Row],[High]]-Table1[[#This Row],[Low]]</f>
        <v>50.5</v>
      </c>
      <c r="L30" s="3">
        <f>Table1[[#This Row],[Column2]]/Table1[[#This Row],[Open]]</f>
        <v>1.4078617228882075E-2</v>
      </c>
      <c r="P30" s="20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1:31" ht="15" thickBot="1" x14ac:dyDescent="0.35">
      <c r="A31" t="s">
        <v>62</v>
      </c>
      <c r="B31" s="1">
        <v>3582</v>
      </c>
      <c r="C31" t="s">
        <v>62</v>
      </c>
      <c r="D31" s="1">
        <v>3537.5</v>
      </c>
      <c r="E31" s="1">
        <v>3590</v>
      </c>
      <c r="F31" s="1">
        <v>3518</v>
      </c>
      <c r="G31" s="1">
        <v>3582</v>
      </c>
      <c r="H31" t="s">
        <v>57</v>
      </c>
      <c r="I31" s="2">
        <v>1.4E-2</v>
      </c>
      <c r="J31" s="3">
        <f>ABS(Table1[[#This Row],[Change %]])</f>
        <v>1.4E-2</v>
      </c>
      <c r="K31" s="1">
        <f>Table1[[#This Row],[High]]-Table1[[#This Row],[Low]]</f>
        <v>72</v>
      </c>
      <c r="L31" s="3">
        <f>Table1[[#This Row],[Column2]]/Table1[[#This Row],[Open]]</f>
        <v>2.0353356890459365E-2</v>
      </c>
      <c r="P31" s="20" t="s">
        <v>466</v>
      </c>
      <c r="Q31" s="21"/>
      <c r="R31" s="21"/>
      <c r="S31" s="22"/>
      <c r="T31" s="20" t="s">
        <v>468</v>
      </c>
      <c r="U31" s="21"/>
      <c r="V31" s="21"/>
      <c r="W31" s="22"/>
      <c r="X31" s="20" t="s">
        <v>469</v>
      </c>
      <c r="Y31" s="21"/>
      <c r="Z31" s="21"/>
      <c r="AA31" s="22"/>
      <c r="AB31" s="24" t="s">
        <v>470</v>
      </c>
      <c r="AC31" s="25"/>
      <c r="AD31" s="25"/>
      <c r="AE31" s="26"/>
    </row>
    <row r="32" spans="1:31" ht="15" thickBot="1" x14ac:dyDescent="0.35">
      <c r="A32" t="s">
        <v>63</v>
      </c>
      <c r="B32" s="1">
        <v>3532.5</v>
      </c>
      <c r="C32" t="s">
        <v>63</v>
      </c>
      <c r="D32" s="1">
        <v>3574.5</v>
      </c>
      <c r="E32" s="1">
        <v>3574.5</v>
      </c>
      <c r="F32" s="1">
        <v>3513</v>
      </c>
      <c r="G32" s="1">
        <v>3532.5</v>
      </c>
      <c r="H32" t="s">
        <v>64</v>
      </c>
      <c r="I32" s="2">
        <v>-9.9000000000000008E-3</v>
      </c>
      <c r="J32" s="3">
        <f>ABS(Table1[[#This Row],[Change %]])</f>
        <v>9.9000000000000008E-3</v>
      </c>
      <c r="K32" s="1">
        <f>Table1[[#This Row],[High]]-Table1[[#This Row],[Low]]</f>
        <v>61.5</v>
      </c>
      <c r="L32" s="3">
        <f>Table1[[#This Row],[Column2]]/Table1[[#This Row],[Open]]</f>
        <v>1.7205203524968526E-2</v>
      </c>
      <c r="P32" s="24" t="s">
        <v>460</v>
      </c>
      <c r="Q32" s="26"/>
      <c r="R32" s="24" t="s">
        <v>467</v>
      </c>
      <c r="S32" s="26"/>
      <c r="T32" s="24" t="s">
        <v>460</v>
      </c>
      <c r="U32" s="26"/>
      <c r="V32" s="24" t="s">
        <v>467</v>
      </c>
      <c r="W32" s="26"/>
      <c r="X32" s="24" t="s">
        <v>460</v>
      </c>
      <c r="Y32" s="26"/>
      <c r="Z32" s="24" t="s">
        <v>467</v>
      </c>
      <c r="AA32" s="26"/>
      <c r="AB32" s="24" t="s">
        <v>461</v>
      </c>
      <c r="AC32" s="26"/>
      <c r="AD32" s="24" t="s">
        <v>471</v>
      </c>
      <c r="AE32" s="26"/>
    </row>
    <row r="33" spans="1:31" x14ac:dyDescent="0.3">
      <c r="A33" t="s">
        <v>65</v>
      </c>
      <c r="B33" s="1">
        <v>3568</v>
      </c>
      <c r="C33" t="s">
        <v>65</v>
      </c>
      <c r="D33" s="1">
        <v>3546.25</v>
      </c>
      <c r="E33" s="1">
        <v>3576.75</v>
      </c>
      <c r="F33" s="1">
        <v>3531</v>
      </c>
      <c r="G33" s="1">
        <v>3568</v>
      </c>
      <c r="H33" t="s">
        <v>66</v>
      </c>
      <c r="I33" s="2">
        <v>7.6E-3</v>
      </c>
      <c r="J33" s="3">
        <f>ABS(Table1[[#This Row],[Change %]])</f>
        <v>7.6E-3</v>
      </c>
      <c r="K33" s="1">
        <f>Table1[[#This Row],[High]]-Table1[[#This Row],[Low]]</f>
        <v>45.75</v>
      </c>
      <c r="L33" s="3">
        <f>Table1[[#This Row],[Column2]]/Table1[[#This Row],[Open]]</f>
        <v>1.2900951709552345E-2</v>
      </c>
      <c r="P33" s="27">
        <f>M9</f>
        <v>3733.25</v>
      </c>
      <c r="Q33" s="19"/>
      <c r="R33" s="27">
        <f>M10</f>
        <v>2174</v>
      </c>
      <c r="S33" s="19"/>
      <c r="T33" s="28">
        <f>M12</f>
        <v>0.1038</v>
      </c>
      <c r="U33" s="19"/>
      <c r="V33" s="28">
        <f>M13</f>
        <v>1E-4</v>
      </c>
      <c r="W33" s="19"/>
      <c r="X33" s="27">
        <f>N19</f>
        <v>4334.8732163274917</v>
      </c>
      <c r="Y33" s="19"/>
      <c r="Z33" s="27">
        <f>N20</f>
        <v>1572.3767836725083</v>
      </c>
      <c r="AA33" s="19"/>
      <c r="AB33" s="29">
        <f>M11</f>
        <v>300.8116081637458</v>
      </c>
      <c r="AC33" s="19"/>
      <c r="AD33" s="30">
        <f>M15</f>
        <v>2.2371420549207547E-2</v>
      </c>
      <c r="AE33" s="19"/>
    </row>
    <row r="34" spans="1:31" ht="15" thickBot="1" x14ac:dyDescent="0.35">
      <c r="A34" t="s">
        <v>67</v>
      </c>
      <c r="B34" s="1">
        <v>3541</v>
      </c>
      <c r="C34" t="s">
        <v>67</v>
      </c>
      <c r="D34" s="1">
        <v>3549.5</v>
      </c>
      <c r="E34" s="1">
        <v>3562.75</v>
      </c>
      <c r="F34" s="1">
        <v>3506.5</v>
      </c>
      <c r="G34" s="1">
        <v>3541</v>
      </c>
      <c r="H34" t="s">
        <v>68</v>
      </c>
      <c r="I34" s="2">
        <v>-8.0000000000000004E-4</v>
      </c>
      <c r="J34" s="3">
        <f>ABS(Table1[[#This Row],[Change %]])</f>
        <v>8.0000000000000004E-4</v>
      </c>
      <c r="K34" s="1">
        <f>Table1[[#This Row],[High]]-Table1[[#This Row],[Low]]</f>
        <v>56.25</v>
      </c>
      <c r="L34" s="3">
        <f>Table1[[#This Row],[Column2]]/Table1[[#This Row],[Open]]</f>
        <v>1.5847302436962953E-2</v>
      </c>
      <c r="P34" s="20"/>
      <c r="Q34" s="22"/>
      <c r="R34" s="20"/>
      <c r="S34" s="22"/>
      <c r="T34" s="20"/>
      <c r="U34" s="22"/>
      <c r="V34" s="20"/>
      <c r="W34" s="22"/>
      <c r="X34" s="20"/>
      <c r="Y34" s="22"/>
      <c r="Z34" s="20"/>
      <c r="AA34" s="22"/>
      <c r="AB34" s="20"/>
      <c r="AC34" s="22"/>
      <c r="AD34" s="20"/>
      <c r="AE34" s="22"/>
    </row>
    <row r="35" spans="1:31" x14ac:dyDescent="0.3">
      <c r="A35" t="s">
        <v>69</v>
      </c>
      <c r="B35" s="1">
        <v>3544</v>
      </c>
      <c r="C35" t="s">
        <v>69</v>
      </c>
      <c r="D35" s="1">
        <v>3522.5</v>
      </c>
      <c r="E35" s="1">
        <v>3668</v>
      </c>
      <c r="F35" s="1">
        <v>3515.75</v>
      </c>
      <c r="G35" s="1">
        <v>3544</v>
      </c>
      <c r="H35" t="s">
        <v>70</v>
      </c>
      <c r="I35" s="2">
        <v>1.24E-2</v>
      </c>
      <c r="J35" s="3">
        <f>ABS(Table1[[#This Row],[Change %]])</f>
        <v>1.24E-2</v>
      </c>
      <c r="K35" s="1">
        <f>Table1[[#This Row],[High]]-Table1[[#This Row],[Low]]</f>
        <v>152.25</v>
      </c>
      <c r="L35" s="3">
        <f>Table1[[#This Row],[Column2]]/Table1[[#This Row],[Open]]</f>
        <v>4.3222143364088007E-2</v>
      </c>
    </row>
    <row r="36" spans="1:31" x14ac:dyDescent="0.3">
      <c r="A36" t="s">
        <v>71</v>
      </c>
      <c r="B36" s="1">
        <v>3500.75</v>
      </c>
      <c r="C36" t="s">
        <v>71</v>
      </c>
      <c r="D36" s="1">
        <v>3508.75</v>
      </c>
      <c r="E36" s="1">
        <v>3519</v>
      </c>
      <c r="F36" s="1">
        <v>3456.75</v>
      </c>
      <c r="G36" s="1">
        <v>3500.75</v>
      </c>
      <c r="H36" t="s">
        <v>72</v>
      </c>
      <c r="I36" s="2">
        <v>-1.1000000000000001E-3</v>
      </c>
      <c r="J36" s="3">
        <f>ABS(Table1[[#This Row],[Change %]])</f>
        <v>1.1000000000000001E-3</v>
      </c>
      <c r="K36" s="1">
        <f>Table1[[#This Row],[High]]-Table1[[#This Row],[Low]]</f>
        <v>62.25</v>
      </c>
      <c r="L36" s="3">
        <f>Table1[[#This Row],[Column2]]/Table1[[#This Row],[Open]]</f>
        <v>1.7741360883505523E-2</v>
      </c>
    </row>
    <row r="37" spans="1:31" x14ac:dyDescent="0.3">
      <c r="A37" t="s">
        <v>73</v>
      </c>
      <c r="B37" s="1">
        <v>3504.75</v>
      </c>
      <c r="C37" t="s">
        <v>73</v>
      </c>
      <c r="D37" s="1">
        <v>3448</v>
      </c>
      <c r="E37" s="1">
        <v>3522.5</v>
      </c>
      <c r="F37" s="1">
        <v>3428.25</v>
      </c>
      <c r="G37" s="1">
        <v>3504.75</v>
      </c>
      <c r="H37" t="s">
        <v>74</v>
      </c>
      <c r="I37" s="2">
        <v>2.0299999999999999E-2</v>
      </c>
      <c r="J37" s="3">
        <f>ABS(Table1[[#This Row],[Change %]])</f>
        <v>2.0299999999999999E-2</v>
      </c>
      <c r="K37" s="1">
        <f>Table1[[#This Row],[High]]-Table1[[#This Row],[Low]]</f>
        <v>94.25</v>
      </c>
      <c r="L37" s="3">
        <f>Table1[[#This Row],[Column2]]/Table1[[#This Row],[Open]]</f>
        <v>2.7334686774941996E-2</v>
      </c>
    </row>
    <row r="38" spans="1:31" x14ac:dyDescent="0.3">
      <c r="A38" t="s">
        <v>75</v>
      </c>
      <c r="B38" s="1">
        <v>3435</v>
      </c>
      <c r="C38" t="s">
        <v>75</v>
      </c>
      <c r="D38" s="1">
        <v>3362.75</v>
      </c>
      <c r="E38" s="1">
        <v>3480</v>
      </c>
      <c r="F38" s="1">
        <v>3319</v>
      </c>
      <c r="G38" s="1">
        <v>3435</v>
      </c>
      <c r="H38" t="s">
        <v>76</v>
      </c>
      <c r="I38" s="2">
        <v>2.1899999999999999E-2</v>
      </c>
      <c r="J38" s="3">
        <f>ABS(Table1[[#This Row],[Change %]])</f>
        <v>2.1899999999999999E-2</v>
      </c>
      <c r="K38" s="1">
        <f>Table1[[#This Row],[High]]-Table1[[#This Row],[Low]]</f>
        <v>161</v>
      </c>
      <c r="L38" s="3">
        <f>Table1[[#This Row],[Column2]]/Table1[[#This Row],[Open]]</f>
        <v>4.7877481228161475E-2</v>
      </c>
    </row>
    <row r="39" spans="1:31" x14ac:dyDescent="0.3">
      <c r="A39" t="s">
        <v>77</v>
      </c>
      <c r="B39" s="1">
        <v>3361.5</v>
      </c>
      <c r="C39" t="s">
        <v>77</v>
      </c>
      <c r="D39" s="1">
        <v>3304</v>
      </c>
      <c r="E39" s="1">
        <v>3382.75</v>
      </c>
      <c r="F39" s="1">
        <v>3301.25</v>
      </c>
      <c r="G39" s="1">
        <v>3361.5</v>
      </c>
      <c r="H39" t="s">
        <v>78</v>
      </c>
      <c r="I39" s="2">
        <v>1.8499999999999999E-2</v>
      </c>
      <c r="J39" s="3">
        <f>ABS(Table1[[#This Row],[Change %]])</f>
        <v>1.8499999999999999E-2</v>
      </c>
      <c r="K39" s="1">
        <f>Table1[[#This Row],[High]]-Table1[[#This Row],[Low]]</f>
        <v>81.5</v>
      </c>
      <c r="L39" s="3">
        <f>Table1[[#This Row],[Column2]]/Table1[[#This Row],[Open]]</f>
        <v>2.4667070217917676E-2</v>
      </c>
    </row>
    <row r="40" spans="1:31" x14ac:dyDescent="0.3">
      <c r="A40" t="s">
        <v>79</v>
      </c>
      <c r="B40" s="1">
        <v>3300.5</v>
      </c>
      <c r="C40" t="s">
        <v>79</v>
      </c>
      <c r="D40" s="1">
        <v>3260</v>
      </c>
      <c r="E40" s="1">
        <v>3323.5</v>
      </c>
      <c r="F40" s="1">
        <v>3243.25</v>
      </c>
      <c r="G40" s="1">
        <v>3300.5</v>
      </c>
      <c r="H40" t="s">
        <v>80</v>
      </c>
      <c r="I40" s="2">
        <v>1.0999999999999999E-2</v>
      </c>
      <c r="J40" s="3">
        <f>ABS(Table1[[#This Row],[Change %]])</f>
        <v>1.0999999999999999E-2</v>
      </c>
      <c r="K40" s="1">
        <f>Table1[[#This Row],[High]]-Table1[[#This Row],[Low]]</f>
        <v>80.25</v>
      </c>
      <c r="L40" s="3">
        <f>Table1[[#This Row],[Column2]]/Table1[[#This Row],[Open]]</f>
        <v>2.4616564417177914E-2</v>
      </c>
    </row>
    <row r="41" spans="1:31" x14ac:dyDescent="0.3">
      <c r="A41" t="s">
        <v>81</v>
      </c>
      <c r="B41" s="1">
        <v>3264.75</v>
      </c>
      <c r="C41" t="s">
        <v>81</v>
      </c>
      <c r="D41" s="1">
        <v>3268</v>
      </c>
      <c r="E41" s="1">
        <v>3296.25</v>
      </c>
      <c r="F41" s="1">
        <v>3225</v>
      </c>
      <c r="G41" s="1">
        <v>3264.75</v>
      </c>
      <c r="H41" t="s">
        <v>82</v>
      </c>
      <c r="I41" s="2">
        <v>-1.14E-2</v>
      </c>
      <c r="J41" s="3">
        <f>ABS(Table1[[#This Row],[Change %]])</f>
        <v>1.14E-2</v>
      </c>
      <c r="K41" s="1">
        <f>Table1[[#This Row],[High]]-Table1[[#This Row],[Low]]</f>
        <v>71.25</v>
      </c>
      <c r="L41" s="3">
        <f>Table1[[#This Row],[Column2]]/Table1[[#This Row],[Open]]</f>
        <v>2.1802325581395349E-2</v>
      </c>
    </row>
    <row r="42" spans="1:31" x14ac:dyDescent="0.3">
      <c r="A42" t="s">
        <v>83</v>
      </c>
      <c r="B42" s="1">
        <v>3302.25</v>
      </c>
      <c r="C42" t="s">
        <v>83</v>
      </c>
      <c r="D42" s="1">
        <v>3279</v>
      </c>
      <c r="E42" s="1">
        <v>3333.75</v>
      </c>
      <c r="F42" s="1">
        <v>3250.25</v>
      </c>
      <c r="G42" s="1">
        <v>3302.25</v>
      </c>
      <c r="H42" t="s">
        <v>84</v>
      </c>
      <c r="I42" s="2">
        <v>1.1900000000000001E-2</v>
      </c>
      <c r="J42" s="3">
        <f>ABS(Table1[[#This Row],[Change %]])</f>
        <v>1.1900000000000001E-2</v>
      </c>
      <c r="K42" s="1">
        <f>Table1[[#This Row],[High]]-Table1[[#This Row],[Low]]</f>
        <v>83.5</v>
      </c>
      <c r="L42" s="3">
        <f>Table1[[#This Row],[Column2]]/Table1[[#This Row],[Open]]</f>
        <v>2.5465080817322353E-2</v>
      </c>
    </row>
    <row r="43" spans="1:31" x14ac:dyDescent="0.3">
      <c r="A43" t="s">
        <v>85</v>
      </c>
      <c r="B43" s="1">
        <v>3263.5</v>
      </c>
      <c r="C43" t="s">
        <v>85</v>
      </c>
      <c r="D43" s="1">
        <v>3369</v>
      </c>
      <c r="E43" s="1">
        <v>3370.25</v>
      </c>
      <c r="F43" s="1">
        <v>3260.75</v>
      </c>
      <c r="G43" s="1">
        <v>3263.5</v>
      </c>
      <c r="H43" t="s">
        <v>86</v>
      </c>
      <c r="I43" s="2">
        <v>-3.5299999999999998E-2</v>
      </c>
      <c r="J43" s="3">
        <f>ABS(Table1[[#This Row],[Change %]])</f>
        <v>3.5299999999999998E-2</v>
      </c>
      <c r="K43" s="1">
        <f>Table1[[#This Row],[High]]-Table1[[#This Row],[Low]]</f>
        <v>109.5</v>
      </c>
      <c r="L43" s="3">
        <f>Table1[[#This Row],[Column2]]/Table1[[#This Row],[Open]]</f>
        <v>3.2502226179875332E-2</v>
      </c>
    </row>
    <row r="44" spans="1:31" x14ac:dyDescent="0.3">
      <c r="A44" t="s">
        <v>87</v>
      </c>
      <c r="B44" s="1">
        <v>3383</v>
      </c>
      <c r="C44" t="s">
        <v>87</v>
      </c>
      <c r="D44" s="1">
        <v>3394.25</v>
      </c>
      <c r="E44" s="1">
        <v>3410</v>
      </c>
      <c r="F44" s="1">
        <v>3368.25</v>
      </c>
      <c r="G44" s="1">
        <v>3383</v>
      </c>
      <c r="H44" t="s">
        <v>88</v>
      </c>
      <c r="I44" s="2">
        <v>-3.0999999999999999E-3</v>
      </c>
      <c r="J44" s="3">
        <f>ABS(Table1[[#This Row],[Change %]])</f>
        <v>3.0999999999999999E-3</v>
      </c>
      <c r="K44" s="1">
        <f>Table1[[#This Row],[High]]-Table1[[#This Row],[Low]]</f>
        <v>41.75</v>
      </c>
      <c r="L44" s="3">
        <f>Table1[[#This Row],[Column2]]/Table1[[#This Row],[Open]]</f>
        <v>1.2300213596523533E-2</v>
      </c>
    </row>
    <row r="45" spans="1:31" x14ac:dyDescent="0.3">
      <c r="A45" t="s">
        <v>89</v>
      </c>
      <c r="B45" s="1">
        <v>3393.5</v>
      </c>
      <c r="C45" t="s">
        <v>89</v>
      </c>
      <c r="D45" s="1">
        <v>3445.75</v>
      </c>
      <c r="E45" s="1">
        <v>3446.25</v>
      </c>
      <c r="F45" s="1">
        <v>3356</v>
      </c>
      <c r="G45" s="1">
        <v>3393.5</v>
      </c>
      <c r="H45" t="s">
        <v>90</v>
      </c>
      <c r="I45" s="2">
        <v>-1.6899999999999998E-2</v>
      </c>
      <c r="J45" s="3">
        <f>ABS(Table1[[#This Row],[Change %]])</f>
        <v>1.6899999999999998E-2</v>
      </c>
      <c r="K45" s="1">
        <f>Table1[[#This Row],[High]]-Table1[[#This Row],[Low]]</f>
        <v>90.25</v>
      </c>
      <c r="L45" s="3">
        <f>Table1[[#This Row],[Column2]]/Table1[[#This Row],[Open]]</f>
        <v>2.6191685409562505E-2</v>
      </c>
    </row>
    <row r="46" spans="1:31" x14ac:dyDescent="0.3">
      <c r="A46" t="s">
        <v>91</v>
      </c>
      <c r="B46" s="1">
        <v>3451.75</v>
      </c>
      <c r="C46" t="s">
        <v>91</v>
      </c>
      <c r="D46" s="1">
        <v>3455.75</v>
      </c>
      <c r="E46" s="1">
        <v>3462.5</v>
      </c>
      <c r="F46" s="1">
        <v>3431.5</v>
      </c>
      <c r="G46" s="1">
        <v>3451.75</v>
      </c>
      <c r="H46" t="s">
        <v>92</v>
      </c>
      <c r="I46" s="2">
        <v>6.9999999999999999E-4</v>
      </c>
      <c r="J46" s="3">
        <f>ABS(Table1[[#This Row],[Change %]])</f>
        <v>6.9999999999999999E-4</v>
      </c>
      <c r="K46" s="1">
        <f>Table1[[#This Row],[High]]-Table1[[#This Row],[Low]]</f>
        <v>31</v>
      </c>
      <c r="L46" s="3">
        <f>Table1[[#This Row],[Column2]]/Table1[[#This Row],[Open]]</f>
        <v>8.9705563191781815E-3</v>
      </c>
    </row>
    <row r="47" spans="1:31" x14ac:dyDescent="0.3">
      <c r="A47" t="s">
        <v>93</v>
      </c>
      <c r="B47" s="1">
        <v>3449.25</v>
      </c>
      <c r="C47" t="s">
        <v>93</v>
      </c>
      <c r="D47" s="1">
        <v>3430.25</v>
      </c>
      <c r="E47" s="1">
        <v>3453</v>
      </c>
      <c r="F47" s="1">
        <v>3402.5</v>
      </c>
      <c r="G47" s="1">
        <v>3449.25</v>
      </c>
      <c r="H47" t="s">
        <v>94</v>
      </c>
      <c r="I47" s="2">
        <v>4.8999999999999998E-3</v>
      </c>
      <c r="J47" s="3">
        <f>ABS(Table1[[#This Row],[Change %]])</f>
        <v>4.8999999999999998E-3</v>
      </c>
      <c r="K47" s="1">
        <f>Table1[[#This Row],[High]]-Table1[[#This Row],[Low]]</f>
        <v>50.5</v>
      </c>
      <c r="L47" s="3">
        <f>Table1[[#This Row],[Column2]]/Table1[[#This Row],[Open]]</f>
        <v>1.4721959040886233E-2</v>
      </c>
    </row>
    <row r="48" spans="1:31" x14ac:dyDescent="0.3">
      <c r="A48" t="s">
        <v>95</v>
      </c>
      <c r="B48" s="1">
        <v>3432.5</v>
      </c>
      <c r="C48" t="s">
        <v>95</v>
      </c>
      <c r="D48" s="1">
        <v>3437</v>
      </c>
      <c r="E48" s="1">
        <v>3458</v>
      </c>
      <c r="F48" s="1">
        <v>3420.5</v>
      </c>
      <c r="G48" s="1">
        <v>3432.5</v>
      </c>
      <c r="H48" t="s">
        <v>96</v>
      </c>
      <c r="I48" s="2">
        <v>1E-4</v>
      </c>
      <c r="J48" s="3">
        <f>ABS(Table1[[#This Row],[Change %]])</f>
        <v>1E-4</v>
      </c>
      <c r="K48" s="1">
        <f>Table1[[#This Row],[High]]-Table1[[#This Row],[Low]]</f>
        <v>37.5</v>
      </c>
      <c r="L48" s="3">
        <f>Table1[[#This Row],[Column2]]/Table1[[#This Row],[Open]]</f>
        <v>1.0910677916787896E-2</v>
      </c>
    </row>
    <row r="49" spans="1:12" x14ac:dyDescent="0.3">
      <c r="A49" t="s">
        <v>97</v>
      </c>
      <c r="B49" s="1">
        <v>3432.25</v>
      </c>
      <c r="C49" t="s">
        <v>97</v>
      </c>
      <c r="D49" s="1">
        <v>3436</v>
      </c>
      <c r="E49" s="1">
        <v>3469.75</v>
      </c>
      <c r="F49" s="1">
        <v>3418.75</v>
      </c>
      <c r="G49" s="1">
        <v>3432.25</v>
      </c>
      <c r="H49" t="s">
        <v>98</v>
      </c>
      <c r="I49" s="2">
        <v>2.8E-3</v>
      </c>
      <c r="J49" s="3">
        <f>ABS(Table1[[#This Row],[Change %]])</f>
        <v>2.8E-3</v>
      </c>
      <c r="K49" s="1">
        <f>Table1[[#This Row],[High]]-Table1[[#This Row],[Low]]</f>
        <v>51</v>
      </c>
      <c r="L49" s="3">
        <f>Table1[[#This Row],[Column2]]/Table1[[#This Row],[Open]]</f>
        <v>1.4842840512223517E-2</v>
      </c>
    </row>
    <row r="50" spans="1:12" x14ac:dyDescent="0.3">
      <c r="A50" t="s">
        <v>99</v>
      </c>
      <c r="B50" s="1">
        <v>3422.75</v>
      </c>
      <c r="C50" t="s">
        <v>99</v>
      </c>
      <c r="D50" s="1">
        <v>3471</v>
      </c>
      <c r="E50" s="1">
        <v>3496.5</v>
      </c>
      <c r="F50" s="1">
        <v>3410.75</v>
      </c>
      <c r="G50" s="1">
        <v>3422.75</v>
      </c>
      <c r="H50" t="s">
        <v>100</v>
      </c>
      <c r="I50" s="2">
        <v>-1.14E-2</v>
      </c>
      <c r="J50" s="3">
        <f>ABS(Table1[[#This Row],[Change %]])</f>
        <v>1.14E-2</v>
      </c>
      <c r="K50" s="1">
        <f>Table1[[#This Row],[High]]-Table1[[#This Row],[Low]]</f>
        <v>85.75</v>
      </c>
      <c r="L50" s="3">
        <f>Table1[[#This Row],[Column2]]/Table1[[#This Row],[Open]]</f>
        <v>2.470469605301066E-2</v>
      </c>
    </row>
    <row r="51" spans="1:12" x14ac:dyDescent="0.3">
      <c r="A51" t="s">
        <v>101</v>
      </c>
      <c r="B51" s="1">
        <v>3462.25</v>
      </c>
      <c r="C51" t="s">
        <v>101</v>
      </c>
      <c r="D51" s="1">
        <v>3478.5</v>
      </c>
      <c r="E51" s="1">
        <v>3508.5</v>
      </c>
      <c r="F51" s="1">
        <v>3461.25</v>
      </c>
      <c r="G51" s="1">
        <v>3462.25</v>
      </c>
      <c r="H51" t="s">
        <v>102</v>
      </c>
      <c r="I51" s="2">
        <v>-3.8E-3</v>
      </c>
      <c r="J51" s="3">
        <f>ABS(Table1[[#This Row],[Change %]])</f>
        <v>3.8E-3</v>
      </c>
      <c r="K51" s="1">
        <f>Table1[[#This Row],[High]]-Table1[[#This Row],[Low]]</f>
        <v>47.25</v>
      </c>
      <c r="L51" s="3">
        <f>Table1[[#This Row],[Column2]]/Table1[[#This Row],[Open]]</f>
        <v>1.3583441138421734E-2</v>
      </c>
    </row>
    <row r="52" spans="1:12" x14ac:dyDescent="0.3">
      <c r="A52" t="s">
        <v>103</v>
      </c>
      <c r="B52" s="1">
        <v>3475.5</v>
      </c>
      <c r="C52" t="s">
        <v>103</v>
      </c>
      <c r="D52" s="1">
        <v>3479.25</v>
      </c>
      <c r="E52" s="1">
        <v>3486.5</v>
      </c>
      <c r="F52" s="1">
        <v>3431.5</v>
      </c>
      <c r="G52" s="1">
        <v>3475.5</v>
      </c>
      <c r="H52" t="s">
        <v>100</v>
      </c>
      <c r="I52" s="2">
        <v>-1.6000000000000001E-3</v>
      </c>
      <c r="J52" s="3">
        <f>ABS(Table1[[#This Row],[Change %]])</f>
        <v>1.6000000000000001E-3</v>
      </c>
      <c r="K52" s="1">
        <f>Table1[[#This Row],[High]]-Table1[[#This Row],[Low]]</f>
        <v>55</v>
      </c>
      <c r="L52" s="3">
        <f>Table1[[#This Row],[Column2]]/Table1[[#This Row],[Open]]</f>
        <v>1.5808004598692246E-2</v>
      </c>
    </row>
    <row r="53" spans="1:12" x14ac:dyDescent="0.3">
      <c r="A53" t="s">
        <v>104</v>
      </c>
      <c r="B53" s="1">
        <v>3481</v>
      </c>
      <c r="C53" t="s">
        <v>104</v>
      </c>
      <c r="D53" s="1">
        <v>3502</v>
      </c>
      <c r="E53" s="1">
        <v>3524</v>
      </c>
      <c r="F53" s="1">
        <v>3472</v>
      </c>
      <c r="G53" s="1">
        <v>3481</v>
      </c>
      <c r="H53" t="s">
        <v>26</v>
      </c>
      <c r="I53" s="2">
        <v>-6.7999999999999996E-3</v>
      </c>
      <c r="J53" s="3">
        <f>ABS(Table1[[#This Row],[Change %]])</f>
        <v>6.7999999999999996E-3</v>
      </c>
      <c r="K53" s="1">
        <f>Table1[[#This Row],[High]]-Table1[[#This Row],[Low]]</f>
        <v>52</v>
      </c>
      <c r="L53" s="3">
        <f>Table1[[#This Row],[Column2]]/Table1[[#This Row],[Open]]</f>
        <v>1.4848657909765849E-2</v>
      </c>
    </row>
    <row r="54" spans="1:12" x14ac:dyDescent="0.3">
      <c r="A54" t="s">
        <v>105</v>
      </c>
      <c r="B54" s="1">
        <v>3504.75</v>
      </c>
      <c r="C54" t="s">
        <v>105</v>
      </c>
      <c r="D54" s="1">
        <v>3534</v>
      </c>
      <c r="E54" s="1">
        <v>3535.75</v>
      </c>
      <c r="F54" s="1">
        <v>3491.5</v>
      </c>
      <c r="G54" s="1">
        <v>3504.75</v>
      </c>
      <c r="H54" t="s">
        <v>106</v>
      </c>
      <c r="I54" s="2">
        <v>-7.9000000000000008E-3</v>
      </c>
      <c r="J54" s="3">
        <f>ABS(Table1[[#This Row],[Change %]])</f>
        <v>7.9000000000000008E-3</v>
      </c>
      <c r="K54" s="1">
        <f>Table1[[#This Row],[High]]-Table1[[#This Row],[Low]]</f>
        <v>44.25</v>
      </c>
      <c r="L54" s="3">
        <f>Table1[[#This Row],[Column2]]/Table1[[#This Row],[Open]]</f>
        <v>1.2521222410865875E-2</v>
      </c>
    </row>
    <row r="55" spans="1:12" x14ac:dyDescent="0.3">
      <c r="A55" t="s">
        <v>107</v>
      </c>
      <c r="B55" s="1">
        <v>3532.75</v>
      </c>
      <c r="C55" t="s">
        <v>107</v>
      </c>
      <c r="D55" s="1">
        <v>3467.5</v>
      </c>
      <c r="E55" s="1">
        <v>3541</v>
      </c>
      <c r="F55" s="1">
        <v>3464.25</v>
      </c>
      <c r="G55" s="1">
        <v>3532.75</v>
      </c>
      <c r="H55" t="s">
        <v>102</v>
      </c>
      <c r="I55" s="2">
        <v>1.7100000000000001E-2</v>
      </c>
      <c r="J55" s="3">
        <f>ABS(Table1[[#This Row],[Change %]])</f>
        <v>1.7100000000000001E-2</v>
      </c>
      <c r="K55" s="1">
        <f>Table1[[#This Row],[High]]-Table1[[#This Row],[Low]]</f>
        <v>76.75</v>
      </c>
      <c r="L55" s="3">
        <f>Table1[[#This Row],[Column2]]/Table1[[#This Row],[Open]]</f>
        <v>2.213410237923576E-2</v>
      </c>
    </row>
    <row r="56" spans="1:12" x14ac:dyDescent="0.3">
      <c r="A56" t="s">
        <v>108</v>
      </c>
      <c r="B56" s="1">
        <v>3473.25</v>
      </c>
      <c r="C56" t="s">
        <v>108</v>
      </c>
      <c r="D56" s="1">
        <v>3447.25</v>
      </c>
      <c r="E56" s="1">
        <v>3480</v>
      </c>
      <c r="F56" s="1">
        <v>3445.25</v>
      </c>
      <c r="G56" s="1">
        <v>3473.25</v>
      </c>
      <c r="H56" t="s">
        <v>54</v>
      </c>
      <c r="I56" s="2">
        <v>1.04E-2</v>
      </c>
      <c r="J56" s="3">
        <f>ABS(Table1[[#This Row],[Change %]])</f>
        <v>1.04E-2</v>
      </c>
      <c r="K56" s="1">
        <f>Table1[[#This Row],[High]]-Table1[[#This Row],[Low]]</f>
        <v>34.75</v>
      </c>
      <c r="L56" s="3">
        <f>Table1[[#This Row],[Column2]]/Table1[[#This Row],[Open]]</f>
        <v>1.0080498948437161E-2</v>
      </c>
    </row>
    <row r="57" spans="1:12" x14ac:dyDescent="0.3">
      <c r="A57" t="s">
        <v>109</v>
      </c>
      <c r="B57" s="1">
        <v>3437.5</v>
      </c>
      <c r="C57" t="s">
        <v>109</v>
      </c>
      <c r="D57" s="1">
        <v>3406.25</v>
      </c>
      <c r="E57" s="1">
        <v>3447.25</v>
      </c>
      <c r="F57" s="1">
        <v>3405.5</v>
      </c>
      <c r="G57" s="1">
        <v>3437.5</v>
      </c>
      <c r="H57" t="s">
        <v>12</v>
      </c>
      <c r="I57" s="2">
        <v>8.9999999999999993E-3</v>
      </c>
      <c r="J57" s="3">
        <f>ABS(Table1[[#This Row],[Change %]])</f>
        <v>8.9999999999999993E-3</v>
      </c>
      <c r="K57" s="1">
        <f>Table1[[#This Row],[High]]-Table1[[#This Row],[Low]]</f>
        <v>41.75</v>
      </c>
      <c r="L57" s="3">
        <f>Table1[[#This Row],[Column2]]/Table1[[#This Row],[Open]]</f>
        <v>1.2256880733944955E-2</v>
      </c>
    </row>
    <row r="58" spans="1:12" x14ac:dyDescent="0.3">
      <c r="A58" t="s">
        <v>110</v>
      </c>
      <c r="B58" s="1">
        <v>3406.75</v>
      </c>
      <c r="C58" t="s">
        <v>110</v>
      </c>
      <c r="D58" s="1">
        <v>3338</v>
      </c>
      <c r="E58" s="1">
        <v>3416.75</v>
      </c>
      <c r="F58" s="1">
        <v>3332.25</v>
      </c>
      <c r="G58" s="1">
        <v>3406.75</v>
      </c>
      <c r="H58" t="s">
        <v>102</v>
      </c>
      <c r="I58" s="2">
        <v>1.6E-2</v>
      </c>
      <c r="J58" s="3">
        <f>ABS(Table1[[#This Row],[Change %]])</f>
        <v>1.6E-2</v>
      </c>
      <c r="K58" s="1">
        <f>Table1[[#This Row],[High]]-Table1[[#This Row],[Low]]</f>
        <v>84.5</v>
      </c>
      <c r="L58" s="3">
        <f>Table1[[#This Row],[Column2]]/Table1[[#This Row],[Open]]</f>
        <v>2.531455961653685E-2</v>
      </c>
    </row>
    <row r="59" spans="1:12" x14ac:dyDescent="0.3">
      <c r="A59" t="s">
        <v>111</v>
      </c>
      <c r="B59" s="1">
        <v>3353.25</v>
      </c>
      <c r="C59" t="s">
        <v>111</v>
      </c>
      <c r="D59" s="1">
        <v>3392</v>
      </c>
      <c r="E59" s="1">
        <v>3421.75</v>
      </c>
      <c r="F59" s="1">
        <v>3330.5</v>
      </c>
      <c r="G59" s="1">
        <v>3353.25</v>
      </c>
      <c r="H59" t="s">
        <v>98</v>
      </c>
      <c r="I59" s="2">
        <v>-1.17E-2</v>
      </c>
      <c r="J59" s="3">
        <f>ABS(Table1[[#This Row],[Change %]])</f>
        <v>1.17E-2</v>
      </c>
      <c r="K59" s="1">
        <f>Table1[[#This Row],[High]]-Table1[[#This Row],[Low]]</f>
        <v>91.25</v>
      </c>
      <c r="L59" s="3">
        <f>Table1[[#This Row],[Column2]]/Table1[[#This Row],[Open]]</f>
        <v>2.6901533018867923E-2</v>
      </c>
    </row>
    <row r="60" spans="1:12" x14ac:dyDescent="0.3">
      <c r="A60" t="s">
        <v>112</v>
      </c>
      <c r="B60" s="1">
        <v>3393</v>
      </c>
      <c r="C60" t="s">
        <v>112</v>
      </c>
      <c r="D60" s="1">
        <v>3360</v>
      </c>
      <c r="E60" s="1">
        <v>3400</v>
      </c>
      <c r="F60" s="1">
        <v>3346.5</v>
      </c>
      <c r="G60" s="1">
        <v>3393</v>
      </c>
      <c r="H60" t="s">
        <v>34</v>
      </c>
      <c r="I60" s="2">
        <v>1.61E-2</v>
      </c>
      <c r="J60" s="3">
        <f>ABS(Table1[[#This Row],[Change %]])</f>
        <v>1.61E-2</v>
      </c>
      <c r="K60" s="1">
        <f>Table1[[#This Row],[High]]-Table1[[#This Row],[Low]]</f>
        <v>53.5</v>
      </c>
      <c r="L60" s="3">
        <f>Table1[[#This Row],[Column2]]/Table1[[#This Row],[Open]]</f>
        <v>1.5922619047619047E-2</v>
      </c>
    </row>
    <row r="61" spans="1:12" x14ac:dyDescent="0.3">
      <c r="A61" t="s">
        <v>113</v>
      </c>
      <c r="B61" s="1">
        <v>3339.25</v>
      </c>
      <c r="C61" t="s">
        <v>113</v>
      </c>
      <c r="D61" s="1">
        <v>3367</v>
      </c>
      <c r="E61" s="1">
        <v>3375.5</v>
      </c>
      <c r="F61" s="1">
        <v>3300.25</v>
      </c>
      <c r="G61" s="1">
        <v>3339.25</v>
      </c>
      <c r="H61" t="s">
        <v>114</v>
      </c>
      <c r="I61" s="2">
        <v>-8.5000000000000006E-3</v>
      </c>
      <c r="J61" s="3">
        <f>ABS(Table1[[#This Row],[Change %]])</f>
        <v>8.5000000000000006E-3</v>
      </c>
      <c r="K61" s="1">
        <f>Table1[[#This Row],[High]]-Table1[[#This Row],[Low]]</f>
        <v>75.25</v>
      </c>
      <c r="L61" s="3">
        <f>Table1[[#This Row],[Column2]]/Table1[[#This Row],[Open]]</f>
        <v>2.2349272349272351E-2</v>
      </c>
    </row>
    <row r="62" spans="1:12" x14ac:dyDescent="0.3">
      <c r="A62" t="s">
        <v>115</v>
      </c>
      <c r="B62" s="1">
        <v>3367.75</v>
      </c>
      <c r="C62" t="s">
        <v>115</v>
      </c>
      <c r="D62" s="1">
        <v>3344.75</v>
      </c>
      <c r="E62" s="1">
        <v>3388</v>
      </c>
      <c r="F62" s="1">
        <v>3343.25</v>
      </c>
      <c r="G62" s="1">
        <v>3367.75</v>
      </c>
      <c r="H62" t="s">
        <v>116</v>
      </c>
      <c r="I62" s="2">
        <v>4.7000000000000002E-3</v>
      </c>
      <c r="J62" s="3">
        <f>ABS(Table1[[#This Row],[Change %]])</f>
        <v>4.7000000000000002E-3</v>
      </c>
      <c r="K62" s="1">
        <f>Table1[[#This Row],[High]]-Table1[[#This Row],[Low]]</f>
        <v>44.75</v>
      </c>
      <c r="L62" s="3">
        <f>Table1[[#This Row],[Column2]]/Table1[[#This Row],[Open]]</f>
        <v>1.3379176321100231E-2</v>
      </c>
    </row>
    <row r="63" spans="1:12" x14ac:dyDescent="0.3">
      <c r="A63" t="s">
        <v>117</v>
      </c>
      <c r="B63" s="1">
        <v>3352</v>
      </c>
      <c r="C63" t="s">
        <v>117</v>
      </c>
      <c r="D63" s="1">
        <v>3330</v>
      </c>
      <c r="E63" s="1">
        <v>3384</v>
      </c>
      <c r="F63" s="1">
        <v>3291.25</v>
      </c>
      <c r="G63" s="1">
        <v>3352</v>
      </c>
      <c r="H63" t="s">
        <v>118</v>
      </c>
      <c r="I63" s="2">
        <v>5.4999999999999997E-3</v>
      </c>
      <c r="J63" s="3">
        <f>ABS(Table1[[#This Row],[Change %]])</f>
        <v>5.4999999999999997E-3</v>
      </c>
      <c r="K63" s="1">
        <f>Table1[[#This Row],[High]]-Table1[[#This Row],[Low]]</f>
        <v>92.75</v>
      </c>
      <c r="L63" s="3">
        <f>Table1[[#This Row],[Column2]]/Table1[[#This Row],[Open]]</f>
        <v>2.7852852852852852E-2</v>
      </c>
    </row>
    <row r="64" spans="1:12" x14ac:dyDescent="0.3">
      <c r="A64" t="s">
        <v>119</v>
      </c>
      <c r="B64" s="1">
        <v>3333.75</v>
      </c>
      <c r="C64" t="s">
        <v>119</v>
      </c>
      <c r="D64" s="1">
        <v>3348.75</v>
      </c>
      <c r="E64" s="1">
        <v>3363</v>
      </c>
      <c r="F64" s="1">
        <v>3316.5</v>
      </c>
      <c r="G64" s="1">
        <v>3333.75</v>
      </c>
      <c r="H64" t="s">
        <v>57</v>
      </c>
      <c r="I64" s="2">
        <v>-3.7000000000000002E-3</v>
      </c>
      <c r="J64" s="3">
        <f>ABS(Table1[[#This Row],[Change %]])</f>
        <v>3.7000000000000002E-3</v>
      </c>
      <c r="K64" s="1">
        <f>Table1[[#This Row],[High]]-Table1[[#This Row],[Low]]</f>
        <v>46.5</v>
      </c>
      <c r="L64" s="3">
        <f>Table1[[#This Row],[Column2]]/Table1[[#This Row],[Open]]</f>
        <v>1.3885778275475923E-2</v>
      </c>
    </row>
    <row r="65" spans="1:12" x14ac:dyDescent="0.3">
      <c r="A65" t="s">
        <v>120</v>
      </c>
      <c r="B65" s="1">
        <v>3346</v>
      </c>
      <c r="C65" t="s">
        <v>120</v>
      </c>
      <c r="D65" s="1">
        <v>3291</v>
      </c>
      <c r="E65" s="1">
        <v>3351.25</v>
      </c>
      <c r="F65" s="1">
        <v>3287.5</v>
      </c>
      <c r="G65" s="1">
        <v>3346</v>
      </c>
      <c r="H65" t="s">
        <v>94</v>
      </c>
      <c r="I65" s="2">
        <v>1.7899999999999999E-2</v>
      </c>
      <c r="J65" s="3">
        <f>ABS(Table1[[#This Row],[Change %]])</f>
        <v>1.7899999999999999E-2</v>
      </c>
      <c r="K65" s="1">
        <f>Table1[[#This Row],[High]]-Table1[[#This Row],[Low]]</f>
        <v>63.75</v>
      </c>
      <c r="L65" s="3">
        <f>Table1[[#This Row],[Column2]]/Table1[[#This Row],[Open]]</f>
        <v>1.9371011850501368E-2</v>
      </c>
    </row>
    <row r="66" spans="1:12" x14ac:dyDescent="0.3">
      <c r="A66" t="s">
        <v>121</v>
      </c>
      <c r="B66" s="1">
        <v>3287.25</v>
      </c>
      <c r="C66" t="s">
        <v>121</v>
      </c>
      <c r="D66" s="1">
        <v>3243.5</v>
      </c>
      <c r="E66" s="1">
        <v>3296.25</v>
      </c>
      <c r="F66" s="1">
        <v>3206.5</v>
      </c>
      <c r="G66" s="1">
        <v>3287.25</v>
      </c>
      <c r="H66" t="s">
        <v>98</v>
      </c>
      <c r="I66" s="2">
        <v>1.52E-2</v>
      </c>
      <c r="J66" s="3">
        <f>ABS(Table1[[#This Row],[Change %]])</f>
        <v>1.52E-2</v>
      </c>
      <c r="K66" s="1">
        <f>Table1[[#This Row],[High]]-Table1[[#This Row],[Low]]</f>
        <v>89.75</v>
      </c>
      <c r="L66" s="3">
        <f>Table1[[#This Row],[Column2]]/Table1[[#This Row],[Open]]</f>
        <v>2.7670726067519656E-2</v>
      </c>
    </row>
    <row r="67" spans="1:12" x14ac:dyDescent="0.3">
      <c r="A67" t="s">
        <v>122</v>
      </c>
      <c r="B67" s="1">
        <v>3238</v>
      </c>
      <c r="C67" t="s">
        <v>122</v>
      </c>
      <c r="D67" s="1">
        <v>3228</v>
      </c>
      <c r="E67" s="1">
        <v>3268.25</v>
      </c>
      <c r="F67" s="1">
        <v>3198</v>
      </c>
      <c r="G67" s="1">
        <v>3238</v>
      </c>
      <c r="H67" t="s">
        <v>123</v>
      </c>
      <c r="I67" s="2">
        <v>2.0999999999999999E-3</v>
      </c>
      <c r="J67" s="3">
        <f>ABS(Table1[[#This Row],[Change %]])</f>
        <v>2.0999999999999999E-3</v>
      </c>
      <c r="K67" s="1">
        <f>Table1[[#This Row],[High]]-Table1[[#This Row],[Low]]</f>
        <v>70.25</v>
      </c>
      <c r="L67" s="3">
        <f>Table1[[#This Row],[Column2]]/Table1[[#This Row],[Open]]</f>
        <v>2.1762701363073109E-2</v>
      </c>
    </row>
    <row r="68" spans="1:12" x14ac:dyDescent="0.3">
      <c r="A68" t="s">
        <v>124</v>
      </c>
      <c r="B68" s="1">
        <v>3231.25</v>
      </c>
      <c r="C68" t="s">
        <v>124</v>
      </c>
      <c r="D68" s="1">
        <v>3303.75</v>
      </c>
      <c r="E68" s="1">
        <v>3319.75</v>
      </c>
      <c r="F68" s="1">
        <v>3221</v>
      </c>
      <c r="G68" s="1">
        <v>3231.25</v>
      </c>
      <c r="H68" t="s">
        <v>125</v>
      </c>
      <c r="I68" s="2">
        <v>-2.06E-2</v>
      </c>
      <c r="J68" s="3">
        <f>ABS(Table1[[#This Row],[Change %]])</f>
        <v>2.06E-2</v>
      </c>
      <c r="K68" s="1">
        <f>Table1[[#This Row],[High]]-Table1[[#This Row],[Low]]</f>
        <v>98.75</v>
      </c>
      <c r="L68" s="3">
        <f>Table1[[#This Row],[Column2]]/Table1[[#This Row],[Open]]</f>
        <v>2.9890276201286418E-2</v>
      </c>
    </row>
    <row r="69" spans="1:12" x14ac:dyDescent="0.3">
      <c r="A69" t="s">
        <v>126</v>
      </c>
      <c r="B69" s="1">
        <v>3299.25</v>
      </c>
      <c r="C69" t="s">
        <v>126</v>
      </c>
      <c r="D69" s="1">
        <v>3271.5</v>
      </c>
      <c r="E69" s="1">
        <v>3309.5</v>
      </c>
      <c r="F69" s="1">
        <v>3256.5</v>
      </c>
      <c r="G69" s="1">
        <v>3299.25</v>
      </c>
      <c r="H69" t="s">
        <v>127</v>
      </c>
      <c r="I69" s="2">
        <v>7.4000000000000003E-3</v>
      </c>
      <c r="J69" s="3">
        <f>ABS(Table1[[#This Row],[Change %]])</f>
        <v>7.4000000000000003E-3</v>
      </c>
      <c r="K69" s="1">
        <f>Table1[[#This Row],[High]]-Table1[[#This Row],[Low]]</f>
        <v>53</v>
      </c>
      <c r="L69" s="3">
        <f>Table1[[#This Row],[Column2]]/Table1[[#This Row],[Open]]</f>
        <v>1.6200519639309185E-2</v>
      </c>
    </row>
    <row r="70" spans="1:12" x14ac:dyDescent="0.3">
      <c r="A70" t="s">
        <v>128</v>
      </c>
      <c r="B70" s="1">
        <v>3275</v>
      </c>
      <c r="C70" t="s">
        <v>128</v>
      </c>
      <c r="D70" s="1">
        <v>3314.5</v>
      </c>
      <c r="E70" s="1">
        <v>3326.25</v>
      </c>
      <c r="F70" s="1">
        <v>3217.75</v>
      </c>
      <c r="G70" s="1">
        <v>3275</v>
      </c>
      <c r="H70" t="s">
        <v>129</v>
      </c>
      <c r="I70" s="2">
        <v>-1.2699999999999999E-2</v>
      </c>
      <c r="J70" s="3">
        <f>ABS(Table1[[#This Row],[Change %]])</f>
        <v>1.2699999999999999E-2</v>
      </c>
      <c r="K70" s="1">
        <f>Table1[[#This Row],[High]]-Table1[[#This Row],[Low]]</f>
        <v>108.5</v>
      </c>
      <c r="L70" s="3">
        <f>Table1[[#This Row],[Column2]]/Table1[[#This Row],[Open]]</f>
        <v>3.2734952481520592E-2</v>
      </c>
    </row>
    <row r="71" spans="1:12" x14ac:dyDescent="0.3">
      <c r="A71" t="s">
        <v>130</v>
      </c>
      <c r="B71" s="1">
        <v>3317</v>
      </c>
      <c r="C71" t="s">
        <v>130</v>
      </c>
      <c r="D71" s="1">
        <v>3347.88</v>
      </c>
      <c r="E71" s="1">
        <v>3363.12</v>
      </c>
      <c r="F71" s="1">
        <v>3281.12</v>
      </c>
      <c r="G71" s="1">
        <v>3317</v>
      </c>
      <c r="H71" t="s">
        <v>47</v>
      </c>
      <c r="I71" s="2">
        <v>-1.32E-2</v>
      </c>
      <c r="J71" s="3">
        <f>ABS(Table1[[#This Row],[Change %]])</f>
        <v>1.32E-2</v>
      </c>
      <c r="K71" s="1">
        <f>Table1[[#This Row],[High]]-Table1[[#This Row],[Low]]</f>
        <v>82</v>
      </c>
      <c r="L71" s="3">
        <f>Table1[[#This Row],[Column2]]/Table1[[#This Row],[Open]]</f>
        <v>2.4493112058974635E-2</v>
      </c>
    </row>
    <row r="72" spans="1:12" x14ac:dyDescent="0.3">
      <c r="A72" t="s">
        <v>131</v>
      </c>
      <c r="B72" s="1">
        <v>3361.5</v>
      </c>
      <c r="C72" t="s">
        <v>131</v>
      </c>
      <c r="D72" s="1">
        <v>3392.75</v>
      </c>
      <c r="E72" s="1">
        <v>3396.5</v>
      </c>
      <c r="F72" s="1">
        <v>3320.5</v>
      </c>
      <c r="G72" s="1">
        <v>3361.5</v>
      </c>
      <c r="H72" t="s">
        <v>132</v>
      </c>
      <c r="I72" s="2">
        <v>-8.3000000000000001E-3</v>
      </c>
      <c r="J72" s="3">
        <f>ABS(Table1[[#This Row],[Change %]])</f>
        <v>8.3000000000000001E-3</v>
      </c>
      <c r="K72" s="1">
        <f>Table1[[#This Row],[High]]-Table1[[#This Row],[Low]]</f>
        <v>76</v>
      </c>
      <c r="L72" s="3">
        <f>Table1[[#This Row],[Column2]]/Table1[[#This Row],[Open]]</f>
        <v>2.2400707390759708E-2</v>
      </c>
    </row>
    <row r="73" spans="1:12" x14ac:dyDescent="0.3">
      <c r="A73" t="s">
        <v>133</v>
      </c>
      <c r="B73" s="1">
        <v>3389.5</v>
      </c>
      <c r="C73" t="s">
        <v>133</v>
      </c>
      <c r="D73" s="1">
        <v>3405</v>
      </c>
      <c r="E73" s="1">
        <v>3429.75</v>
      </c>
      <c r="F73" s="1">
        <v>3384</v>
      </c>
      <c r="G73" s="1">
        <v>3389.5</v>
      </c>
      <c r="H73" t="s">
        <v>134</v>
      </c>
      <c r="I73" s="2">
        <v>-4.5999999999999999E-3</v>
      </c>
      <c r="J73" s="3">
        <f>ABS(Table1[[#This Row],[Change %]])</f>
        <v>4.5999999999999999E-3</v>
      </c>
      <c r="K73" s="1">
        <f>Table1[[#This Row],[High]]-Table1[[#This Row],[Low]]</f>
        <v>45.75</v>
      </c>
      <c r="L73" s="3">
        <f>Table1[[#This Row],[Column2]]/Table1[[#This Row],[Open]]</f>
        <v>1.3436123348017621E-2</v>
      </c>
    </row>
    <row r="74" spans="1:12" x14ac:dyDescent="0.3">
      <c r="A74" t="s">
        <v>135</v>
      </c>
      <c r="B74" s="1">
        <v>3405.25</v>
      </c>
      <c r="C74" t="s">
        <v>135</v>
      </c>
      <c r="D74" s="1">
        <v>3379.5</v>
      </c>
      <c r="E74" s="1">
        <v>3419</v>
      </c>
      <c r="F74" s="1">
        <v>3376</v>
      </c>
      <c r="G74" s="1">
        <v>3405.25</v>
      </c>
      <c r="H74" t="s">
        <v>136</v>
      </c>
      <c r="I74" s="2">
        <v>6.7000000000000002E-3</v>
      </c>
      <c r="J74" s="3">
        <f>ABS(Table1[[#This Row],[Change %]])</f>
        <v>6.7000000000000002E-3</v>
      </c>
      <c r="K74" s="1">
        <f>Table1[[#This Row],[High]]-Table1[[#This Row],[Low]]</f>
        <v>43</v>
      </c>
      <c r="L74" s="3">
        <f>Table1[[#This Row],[Column2]]/Table1[[#This Row],[Open]]</f>
        <v>1.2723775706465454E-2</v>
      </c>
    </row>
    <row r="75" spans="1:12" x14ac:dyDescent="0.3">
      <c r="A75" t="s">
        <v>137</v>
      </c>
      <c r="B75" s="1">
        <v>3382.5</v>
      </c>
      <c r="C75" t="s">
        <v>137</v>
      </c>
      <c r="D75" s="1">
        <v>3350</v>
      </c>
      <c r="E75" s="1">
        <v>3402.75</v>
      </c>
      <c r="F75" s="1">
        <v>3345.5</v>
      </c>
      <c r="G75" s="1">
        <v>3382.5</v>
      </c>
      <c r="H75" t="s">
        <v>138</v>
      </c>
      <c r="I75" s="2">
        <v>1.46E-2</v>
      </c>
      <c r="J75" s="3">
        <f>ABS(Table1[[#This Row],[Change %]])</f>
        <v>1.46E-2</v>
      </c>
      <c r="K75" s="1">
        <f>Table1[[#This Row],[High]]-Table1[[#This Row],[Low]]</f>
        <v>57.25</v>
      </c>
      <c r="L75" s="3">
        <f>Table1[[#This Row],[Column2]]/Table1[[#This Row],[Open]]</f>
        <v>1.7089552238805969E-2</v>
      </c>
    </row>
    <row r="76" spans="1:12" x14ac:dyDescent="0.3">
      <c r="A76" t="s">
        <v>139</v>
      </c>
      <c r="B76" s="1">
        <v>3333.75</v>
      </c>
      <c r="C76" t="s">
        <v>139</v>
      </c>
      <c r="D76" s="1">
        <v>3345.25</v>
      </c>
      <c r="E76" s="1">
        <v>3375</v>
      </c>
      <c r="F76" s="1">
        <v>3308.75</v>
      </c>
      <c r="G76" s="1">
        <v>3333.75</v>
      </c>
      <c r="H76" t="s">
        <v>140</v>
      </c>
      <c r="I76" s="2">
        <v>-2E-3</v>
      </c>
      <c r="J76" s="3">
        <f>ABS(Table1[[#This Row],[Change %]])</f>
        <v>2E-3</v>
      </c>
      <c r="K76" s="1">
        <f>Table1[[#This Row],[High]]-Table1[[#This Row],[Low]]</f>
        <v>66.25</v>
      </c>
      <c r="L76" s="3">
        <f>Table1[[#This Row],[Column2]]/Table1[[#This Row],[Open]]</f>
        <v>1.9804199985053433E-2</v>
      </c>
    </row>
    <row r="77" spans="1:12" x14ac:dyDescent="0.3">
      <c r="A77" t="s">
        <v>141</v>
      </c>
      <c r="B77" s="1">
        <v>3340.5</v>
      </c>
      <c r="C77" t="s">
        <v>141</v>
      </c>
      <c r="D77" s="1">
        <v>3396</v>
      </c>
      <c r="E77" s="1">
        <v>3424.25</v>
      </c>
      <c r="F77" s="1">
        <v>3327.25</v>
      </c>
      <c r="G77" s="1">
        <v>3340.5</v>
      </c>
      <c r="H77" t="s">
        <v>142</v>
      </c>
      <c r="I77" s="2">
        <v>-1.7600000000000001E-2</v>
      </c>
      <c r="J77" s="3">
        <f>ABS(Table1[[#This Row],[Change %]])</f>
        <v>1.7600000000000001E-2</v>
      </c>
      <c r="K77" s="1">
        <f>Table1[[#This Row],[High]]-Table1[[#This Row],[Low]]</f>
        <v>97</v>
      </c>
      <c r="L77" s="3">
        <f>Table1[[#This Row],[Column2]]/Table1[[#This Row],[Open]]</f>
        <v>2.8563015312131922E-2</v>
      </c>
    </row>
    <row r="78" spans="1:12" x14ac:dyDescent="0.3">
      <c r="A78" t="s">
        <v>143</v>
      </c>
      <c r="B78" s="1">
        <v>3400.25</v>
      </c>
      <c r="C78" t="s">
        <v>143</v>
      </c>
      <c r="D78" s="1">
        <v>3315.25</v>
      </c>
      <c r="E78" s="1">
        <v>3424</v>
      </c>
      <c r="F78" s="1">
        <v>3295.5</v>
      </c>
      <c r="G78" s="1">
        <v>3400.25</v>
      </c>
      <c r="H78" t="s">
        <v>144</v>
      </c>
      <c r="I78" s="2">
        <v>1.9400000000000001E-2</v>
      </c>
      <c r="J78" s="3">
        <f>ABS(Table1[[#This Row],[Change %]])</f>
        <v>1.9400000000000001E-2</v>
      </c>
      <c r="K78" s="1">
        <f>Table1[[#This Row],[High]]-Table1[[#This Row],[Low]]</f>
        <v>128.5</v>
      </c>
      <c r="L78" s="3">
        <f>Table1[[#This Row],[Column2]]/Table1[[#This Row],[Open]]</f>
        <v>3.8760274489103387E-2</v>
      </c>
    </row>
    <row r="79" spans="1:12" x14ac:dyDescent="0.3">
      <c r="A79" t="s">
        <v>145</v>
      </c>
      <c r="B79" s="1">
        <v>3335.5</v>
      </c>
      <c r="C79" t="s">
        <v>145</v>
      </c>
      <c r="D79" s="1">
        <v>3420.5</v>
      </c>
      <c r="E79" s="1">
        <v>3447</v>
      </c>
      <c r="F79" s="1">
        <v>3327.5</v>
      </c>
      <c r="G79" s="1">
        <v>3335.5</v>
      </c>
      <c r="H79" t="s">
        <v>146</v>
      </c>
      <c r="I79" s="2">
        <v>-3.0300000000000001E-2</v>
      </c>
      <c r="J79" s="3">
        <f>ABS(Table1[[#This Row],[Change %]])</f>
        <v>3.0300000000000001E-2</v>
      </c>
      <c r="K79" s="1">
        <f>Table1[[#This Row],[High]]-Table1[[#This Row],[Low]]</f>
        <v>119.5</v>
      </c>
      <c r="L79" s="3">
        <f>Table1[[#This Row],[Column2]]/Table1[[#This Row],[Open]]</f>
        <v>3.4936412805145443E-2</v>
      </c>
    </row>
    <row r="80" spans="1:12" x14ac:dyDescent="0.3">
      <c r="A80" t="s">
        <v>147</v>
      </c>
      <c r="B80" s="1">
        <v>3439.88</v>
      </c>
      <c r="C80" t="s">
        <v>147</v>
      </c>
      <c r="D80" s="1">
        <v>3406</v>
      </c>
      <c r="E80" s="1">
        <v>3443.38</v>
      </c>
      <c r="F80" s="1">
        <v>3392.25</v>
      </c>
      <c r="G80" s="1">
        <v>3439.88</v>
      </c>
      <c r="H80" t="s">
        <v>47</v>
      </c>
      <c r="I80" s="2">
        <v>1.01E-2</v>
      </c>
      <c r="J80" s="3">
        <f>ABS(Table1[[#This Row],[Change %]])</f>
        <v>1.01E-2</v>
      </c>
      <c r="K80" s="1">
        <f>Table1[[#This Row],[High]]-Table1[[#This Row],[Low]]</f>
        <v>51.130000000000109</v>
      </c>
      <c r="L80" s="3">
        <f>Table1[[#This Row],[Column2]]/Table1[[#This Row],[Open]]</f>
        <v>1.5011743981209661E-2</v>
      </c>
    </row>
    <row r="81" spans="1:12" x14ac:dyDescent="0.3">
      <c r="A81" t="s">
        <v>148</v>
      </c>
      <c r="B81" s="1">
        <v>3405.38</v>
      </c>
      <c r="C81" t="s">
        <v>148</v>
      </c>
      <c r="D81" s="1">
        <v>3414.75</v>
      </c>
      <c r="E81" s="1">
        <v>3421.25</v>
      </c>
      <c r="F81" s="1">
        <v>3382</v>
      </c>
      <c r="G81" s="1">
        <v>3405.38</v>
      </c>
      <c r="H81" t="s">
        <v>47</v>
      </c>
      <c r="I81" s="2">
        <v>-3.5000000000000001E-3</v>
      </c>
      <c r="J81" s="3">
        <f>ABS(Table1[[#This Row],[Change %]])</f>
        <v>3.5000000000000001E-3</v>
      </c>
      <c r="K81" s="1">
        <f>Table1[[#This Row],[High]]-Table1[[#This Row],[Low]]</f>
        <v>39.25</v>
      </c>
      <c r="L81" s="3">
        <f>Table1[[#This Row],[Column2]]/Table1[[#This Row],[Open]]</f>
        <v>1.1494252873563218E-2</v>
      </c>
    </row>
    <row r="82" spans="1:12" x14ac:dyDescent="0.3">
      <c r="A82" t="s">
        <v>149</v>
      </c>
      <c r="B82" s="1">
        <v>3417.5</v>
      </c>
      <c r="C82" t="s">
        <v>149</v>
      </c>
      <c r="D82" s="1">
        <v>3454.75</v>
      </c>
      <c r="E82" s="1">
        <v>3484.25</v>
      </c>
      <c r="F82" s="1">
        <v>3347.75</v>
      </c>
      <c r="G82" s="1">
        <v>3417.5</v>
      </c>
      <c r="H82" t="s">
        <v>150</v>
      </c>
      <c r="I82" s="2">
        <v>-1.2699999999999999E-2</v>
      </c>
      <c r="J82" s="3">
        <f>ABS(Table1[[#This Row],[Change %]])</f>
        <v>1.2699999999999999E-2</v>
      </c>
      <c r="K82" s="1">
        <f>Table1[[#This Row],[High]]-Table1[[#This Row],[Low]]</f>
        <v>136.5</v>
      </c>
      <c r="L82" s="3">
        <f>Table1[[#This Row],[Column2]]/Table1[[#This Row],[Open]]</f>
        <v>3.9510818438381938E-2</v>
      </c>
    </row>
    <row r="83" spans="1:12" x14ac:dyDescent="0.3">
      <c r="A83" t="s">
        <v>151</v>
      </c>
      <c r="B83" s="1">
        <v>3461.5</v>
      </c>
      <c r="C83" t="s">
        <v>151</v>
      </c>
      <c r="D83" s="1">
        <v>3578.75</v>
      </c>
      <c r="E83" s="1">
        <v>3586.5</v>
      </c>
      <c r="F83" s="1">
        <v>3424.5</v>
      </c>
      <c r="G83" s="1">
        <v>3461.5</v>
      </c>
      <c r="H83" t="s">
        <v>152</v>
      </c>
      <c r="I83" s="2">
        <v>-3.2899999999999999E-2</v>
      </c>
      <c r="J83" s="3">
        <f>ABS(Table1[[#This Row],[Change %]])</f>
        <v>3.2899999999999999E-2</v>
      </c>
      <c r="K83" s="1">
        <f>Table1[[#This Row],[High]]-Table1[[#This Row],[Low]]</f>
        <v>162</v>
      </c>
      <c r="L83" s="3">
        <f>Table1[[#This Row],[Column2]]/Table1[[#This Row],[Open]]</f>
        <v>4.5267202235417393E-2</v>
      </c>
    </row>
    <row r="84" spans="1:12" x14ac:dyDescent="0.3">
      <c r="A84" t="s">
        <v>153</v>
      </c>
      <c r="B84" s="1">
        <v>3579.25</v>
      </c>
      <c r="C84" t="s">
        <v>153</v>
      </c>
      <c r="D84" s="1">
        <v>3529</v>
      </c>
      <c r="E84" s="1">
        <v>3587</v>
      </c>
      <c r="F84" s="1">
        <v>3526.25</v>
      </c>
      <c r="G84" s="1">
        <v>3579.25</v>
      </c>
      <c r="H84" t="s">
        <v>80</v>
      </c>
      <c r="I84" s="2">
        <v>1.4800000000000001E-2</v>
      </c>
      <c r="J84" s="3">
        <f>ABS(Table1[[#This Row],[Change %]])</f>
        <v>1.4800000000000001E-2</v>
      </c>
      <c r="K84" s="1">
        <f>Table1[[#This Row],[High]]-Table1[[#This Row],[Low]]</f>
        <v>60.75</v>
      </c>
      <c r="L84" s="3">
        <f>Table1[[#This Row],[Column2]]/Table1[[#This Row],[Open]]</f>
        <v>1.7214508359308586E-2</v>
      </c>
    </row>
    <row r="85" spans="1:12" x14ac:dyDescent="0.3">
      <c r="A85" t="s">
        <v>154</v>
      </c>
      <c r="B85" s="1">
        <v>3527</v>
      </c>
      <c r="C85" t="s">
        <v>154</v>
      </c>
      <c r="D85" s="1">
        <v>3493.25</v>
      </c>
      <c r="E85" s="1">
        <v>3530</v>
      </c>
      <c r="F85" s="1">
        <v>3484.25</v>
      </c>
      <c r="G85" s="1">
        <v>3527</v>
      </c>
      <c r="H85" t="s">
        <v>155</v>
      </c>
      <c r="I85" s="2">
        <v>8.0000000000000002E-3</v>
      </c>
      <c r="J85" s="3">
        <f>ABS(Table1[[#This Row],[Change %]])</f>
        <v>8.0000000000000002E-3</v>
      </c>
      <c r="K85" s="1">
        <f>Table1[[#This Row],[High]]-Table1[[#This Row],[Low]]</f>
        <v>45.75</v>
      </c>
      <c r="L85" s="3">
        <f>Table1[[#This Row],[Column2]]/Table1[[#This Row],[Open]]</f>
        <v>1.3096686466757318E-2</v>
      </c>
    </row>
    <row r="86" spans="1:12" x14ac:dyDescent="0.3">
      <c r="A86" t="s">
        <v>156</v>
      </c>
      <c r="B86" s="1">
        <v>3499</v>
      </c>
      <c r="C86" t="s">
        <v>156</v>
      </c>
      <c r="D86" s="1">
        <v>3508.5</v>
      </c>
      <c r="E86" s="1">
        <v>3524.5</v>
      </c>
      <c r="F86" s="1">
        <v>3490</v>
      </c>
      <c r="G86" s="1">
        <v>3499</v>
      </c>
      <c r="H86" t="s">
        <v>157</v>
      </c>
      <c r="I86" s="2">
        <v>-1.6000000000000001E-3</v>
      </c>
      <c r="J86" s="3">
        <f>ABS(Table1[[#This Row],[Change %]])</f>
        <v>1.6000000000000001E-3</v>
      </c>
      <c r="K86" s="1">
        <f>Table1[[#This Row],[High]]-Table1[[#This Row],[Low]]</f>
        <v>34.5</v>
      </c>
      <c r="L86" s="3">
        <f>Table1[[#This Row],[Column2]]/Table1[[#This Row],[Open]]</f>
        <v>9.8332620778110308E-3</v>
      </c>
    </row>
    <row r="87" spans="1:12" x14ac:dyDescent="0.3">
      <c r="A87" t="s">
        <v>158</v>
      </c>
      <c r="B87" s="1">
        <v>3504.5</v>
      </c>
      <c r="C87" t="s">
        <v>158</v>
      </c>
      <c r="D87" s="1">
        <v>3488</v>
      </c>
      <c r="E87" s="1">
        <v>3509.5</v>
      </c>
      <c r="F87" s="1">
        <v>3480.75</v>
      </c>
      <c r="G87" s="1">
        <v>3504.5</v>
      </c>
      <c r="H87" t="s">
        <v>159</v>
      </c>
      <c r="I87" s="2">
        <v>5.4999999999999997E-3</v>
      </c>
      <c r="J87" s="3">
        <f>ABS(Table1[[#This Row],[Change %]])</f>
        <v>5.4999999999999997E-3</v>
      </c>
      <c r="K87" s="1">
        <f>Table1[[#This Row],[High]]-Table1[[#This Row],[Low]]</f>
        <v>28.75</v>
      </c>
      <c r="L87" s="3">
        <f>Table1[[#This Row],[Column2]]/Table1[[#This Row],[Open]]</f>
        <v>8.2425458715596322E-3</v>
      </c>
    </row>
    <row r="88" spans="1:12" x14ac:dyDescent="0.3">
      <c r="A88" t="s">
        <v>160</v>
      </c>
      <c r="B88" s="1">
        <v>3485.25</v>
      </c>
      <c r="C88" t="s">
        <v>160</v>
      </c>
      <c r="D88" s="1">
        <v>3479.5</v>
      </c>
      <c r="E88" s="1">
        <v>3498.25</v>
      </c>
      <c r="F88" s="1">
        <v>3464.75</v>
      </c>
      <c r="G88" s="1">
        <v>3485.25</v>
      </c>
      <c r="H88" t="s">
        <v>161</v>
      </c>
      <c r="I88" s="2">
        <v>1.4E-3</v>
      </c>
      <c r="J88" s="3">
        <f>ABS(Table1[[#This Row],[Change %]])</f>
        <v>1.4E-3</v>
      </c>
      <c r="K88" s="1">
        <f>Table1[[#This Row],[High]]-Table1[[#This Row],[Low]]</f>
        <v>33.5</v>
      </c>
      <c r="L88" s="3">
        <f>Table1[[#This Row],[Column2]]/Table1[[#This Row],[Open]]</f>
        <v>9.627820089093261E-3</v>
      </c>
    </row>
    <row r="89" spans="1:12" x14ac:dyDescent="0.3">
      <c r="A89" t="s">
        <v>162</v>
      </c>
      <c r="B89" s="1">
        <v>3480.25</v>
      </c>
      <c r="C89" t="s">
        <v>162</v>
      </c>
      <c r="D89" s="1">
        <v>3444.75</v>
      </c>
      <c r="E89" s="1">
        <v>3483.5</v>
      </c>
      <c r="F89" s="1">
        <v>3436.75</v>
      </c>
      <c r="G89" s="1">
        <v>3480.25</v>
      </c>
      <c r="H89" t="s">
        <v>155</v>
      </c>
      <c r="I89" s="2">
        <v>1.0800000000000001E-2</v>
      </c>
      <c r="J89" s="3">
        <f>ABS(Table1[[#This Row],[Change %]])</f>
        <v>1.0800000000000001E-2</v>
      </c>
      <c r="K89" s="1">
        <f>Table1[[#This Row],[High]]-Table1[[#This Row],[Low]]</f>
        <v>46.75</v>
      </c>
      <c r="L89" s="3">
        <f>Table1[[#This Row],[Column2]]/Table1[[#This Row],[Open]]</f>
        <v>1.3571376732709195E-2</v>
      </c>
    </row>
    <row r="90" spans="1:12" x14ac:dyDescent="0.3">
      <c r="A90" t="s">
        <v>163</v>
      </c>
      <c r="B90" s="1">
        <v>3443</v>
      </c>
      <c r="C90" t="s">
        <v>163</v>
      </c>
      <c r="D90" s="1">
        <v>3427</v>
      </c>
      <c r="E90" s="1">
        <v>3448.75</v>
      </c>
      <c r="F90" s="1">
        <v>3421.75</v>
      </c>
      <c r="G90" s="1">
        <v>3443</v>
      </c>
      <c r="H90" t="s">
        <v>164</v>
      </c>
      <c r="I90" s="2">
        <v>4.4999999999999997E-3</v>
      </c>
      <c r="J90" s="3">
        <f>ABS(Table1[[#This Row],[Change %]])</f>
        <v>4.4999999999999997E-3</v>
      </c>
      <c r="K90" s="1">
        <f>Table1[[#This Row],[High]]-Table1[[#This Row],[Low]]</f>
        <v>27</v>
      </c>
      <c r="L90" s="3">
        <f>Table1[[#This Row],[Column2]]/Table1[[#This Row],[Open]]</f>
        <v>7.8786110300554414E-3</v>
      </c>
    </row>
    <row r="91" spans="1:12" x14ac:dyDescent="0.3">
      <c r="A91" t="s">
        <v>165</v>
      </c>
      <c r="B91" s="1">
        <v>3427.5</v>
      </c>
      <c r="C91" t="s">
        <v>165</v>
      </c>
      <c r="D91" s="1">
        <v>3398.75</v>
      </c>
      <c r="E91" s="1">
        <v>3429.5</v>
      </c>
      <c r="F91" s="1">
        <v>3393.5</v>
      </c>
      <c r="G91" s="1">
        <v>3427.5</v>
      </c>
      <c r="H91" t="s">
        <v>155</v>
      </c>
      <c r="I91" s="2">
        <v>1.03E-2</v>
      </c>
      <c r="J91" s="3">
        <f>ABS(Table1[[#This Row],[Change %]])</f>
        <v>1.03E-2</v>
      </c>
      <c r="K91" s="1">
        <f>Table1[[#This Row],[High]]-Table1[[#This Row],[Low]]</f>
        <v>36</v>
      </c>
      <c r="L91" s="3">
        <f>Table1[[#This Row],[Column2]]/Table1[[#This Row],[Open]]</f>
        <v>1.0592129459360059E-2</v>
      </c>
    </row>
    <row r="92" spans="1:12" x14ac:dyDescent="0.3">
      <c r="A92" t="s">
        <v>166</v>
      </c>
      <c r="B92" s="1">
        <v>3392.5</v>
      </c>
      <c r="C92" t="s">
        <v>166</v>
      </c>
      <c r="D92" s="1">
        <v>3383.5</v>
      </c>
      <c r="E92" s="1">
        <v>3396.25</v>
      </c>
      <c r="F92" s="1">
        <v>3356.75</v>
      </c>
      <c r="G92" s="1">
        <v>3392.5</v>
      </c>
      <c r="H92" t="s">
        <v>92</v>
      </c>
      <c r="I92" s="2">
        <v>3.5000000000000001E-3</v>
      </c>
      <c r="J92" s="3">
        <f>ABS(Table1[[#This Row],[Change %]])</f>
        <v>3.5000000000000001E-3</v>
      </c>
      <c r="K92" s="1">
        <f>Table1[[#This Row],[High]]-Table1[[#This Row],[Low]]</f>
        <v>39.5</v>
      </c>
      <c r="L92" s="3">
        <f>Table1[[#This Row],[Column2]]/Table1[[#This Row],[Open]]</f>
        <v>1.1674301758534062E-2</v>
      </c>
    </row>
    <row r="93" spans="1:12" x14ac:dyDescent="0.3">
      <c r="A93" t="s">
        <v>167</v>
      </c>
      <c r="B93" s="1">
        <v>3380.75</v>
      </c>
      <c r="C93" t="s">
        <v>167</v>
      </c>
      <c r="D93" s="1">
        <v>3370.25</v>
      </c>
      <c r="E93" s="1">
        <v>3387</v>
      </c>
      <c r="F93" s="1">
        <v>3344.75</v>
      </c>
      <c r="G93" s="1">
        <v>3380.75</v>
      </c>
      <c r="H93" t="s">
        <v>52</v>
      </c>
      <c r="I93" s="2">
        <v>2.3999999999999998E-3</v>
      </c>
      <c r="J93" s="3">
        <f>ABS(Table1[[#This Row],[Change %]])</f>
        <v>2.3999999999999998E-3</v>
      </c>
      <c r="K93" s="1">
        <f>Table1[[#This Row],[High]]-Table1[[#This Row],[Low]]</f>
        <v>42.25</v>
      </c>
      <c r="L93" s="3">
        <f>Table1[[#This Row],[Column2]]/Table1[[#This Row],[Open]]</f>
        <v>1.253616200578592E-2</v>
      </c>
    </row>
    <row r="94" spans="1:12" x14ac:dyDescent="0.3">
      <c r="A94" t="s">
        <v>168</v>
      </c>
      <c r="B94" s="1">
        <v>3372.75</v>
      </c>
      <c r="C94" t="s">
        <v>168</v>
      </c>
      <c r="D94" s="1">
        <v>3388.75</v>
      </c>
      <c r="E94" s="1">
        <v>3395.75</v>
      </c>
      <c r="F94" s="1">
        <v>3365.5</v>
      </c>
      <c r="G94" s="1">
        <v>3372.75</v>
      </c>
      <c r="H94" t="s">
        <v>41</v>
      </c>
      <c r="I94" s="2">
        <v>-4.1999999999999997E-3</v>
      </c>
      <c r="J94" s="3">
        <f>ABS(Table1[[#This Row],[Change %]])</f>
        <v>4.1999999999999997E-3</v>
      </c>
      <c r="K94" s="1">
        <f>Table1[[#This Row],[High]]-Table1[[#This Row],[Low]]</f>
        <v>30.25</v>
      </c>
      <c r="L94" s="3">
        <f>Table1[[#This Row],[Column2]]/Table1[[#This Row],[Open]]</f>
        <v>8.9265953522685362E-3</v>
      </c>
    </row>
    <row r="95" spans="1:12" x14ac:dyDescent="0.3">
      <c r="A95" t="s">
        <v>169</v>
      </c>
      <c r="B95" s="1">
        <v>3387</v>
      </c>
      <c r="C95" t="s">
        <v>169</v>
      </c>
      <c r="D95" s="1">
        <v>3379.25</v>
      </c>
      <c r="E95" s="1">
        <v>3390.75</v>
      </c>
      <c r="F95" s="1">
        <v>3365.25</v>
      </c>
      <c r="G95" s="1">
        <v>3387</v>
      </c>
      <c r="H95" t="s">
        <v>10</v>
      </c>
      <c r="I95" s="2">
        <v>2.0999999999999999E-3</v>
      </c>
      <c r="J95" s="3">
        <f>ABS(Table1[[#This Row],[Change %]])</f>
        <v>2.0999999999999999E-3</v>
      </c>
      <c r="K95" s="1">
        <f>Table1[[#This Row],[High]]-Table1[[#This Row],[Low]]</f>
        <v>25.5</v>
      </c>
      <c r="L95" s="3">
        <f>Table1[[#This Row],[Column2]]/Table1[[#This Row],[Open]]</f>
        <v>7.5460531182954798E-3</v>
      </c>
    </row>
    <row r="96" spans="1:12" x14ac:dyDescent="0.3">
      <c r="A96" t="s">
        <v>170</v>
      </c>
      <c r="B96" s="1">
        <v>3379.75</v>
      </c>
      <c r="C96" t="s">
        <v>170</v>
      </c>
      <c r="D96" s="1">
        <v>3366</v>
      </c>
      <c r="E96" s="1">
        <v>3382.75</v>
      </c>
      <c r="F96" s="1">
        <v>3364.75</v>
      </c>
      <c r="G96" s="1">
        <v>3379.75</v>
      </c>
      <c r="H96" t="s">
        <v>171</v>
      </c>
      <c r="I96" s="2">
        <v>5.4000000000000003E-3</v>
      </c>
      <c r="J96" s="3">
        <f>ABS(Table1[[#This Row],[Change %]])</f>
        <v>5.4000000000000003E-3</v>
      </c>
      <c r="K96" s="1">
        <f>Table1[[#This Row],[High]]-Table1[[#This Row],[Low]]</f>
        <v>18</v>
      </c>
      <c r="L96" s="3">
        <f>Table1[[#This Row],[Column2]]/Table1[[#This Row],[Open]]</f>
        <v>5.3475935828877002E-3</v>
      </c>
    </row>
    <row r="97" spans="1:12" x14ac:dyDescent="0.3">
      <c r="A97" t="s">
        <v>172</v>
      </c>
      <c r="B97" s="1">
        <v>3361.5</v>
      </c>
      <c r="C97" t="s">
        <v>172</v>
      </c>
      <c r="D97" s="1">
        <v>3369.25</v>
      </c>
      <c r="E97" s="1">
        <v>3380.5</v>
      </c>
      <c r="F97" s="1">
        <v>3350</v>
      </c>
      <c r="G97" s="1">
        <v>3361.5</v>
      </c>
      <c r="H97" t="s">
        <v>34</v>
      </c>
      <c r="I97" s="2">
        <v>-1.9E-3</v>
      </c>
      <c r="J97" s="3">
        <f>ABS(Table1[[#This Row],[Change %]])</f>
        <v>1.9E-3</v>
      </c>
      <c r="K97" s="1">
        <f>Table1[[#This Row],[High]]-Table1[[#This Row],[Low]]</f>
        <v>30.5</v>
      </c>
      <c r="L97" s="3">
        <f>Table1[[#This Row],[Column2]]/Table1[[#This Row],[Open]]</f>
        <v>9.0524597462343249E-3</v>
      </c>
    </row>
    <row r="98" spans="1:12" x14ac:dyDescent="0.3">
      <c r="A98" t="s">
        <v>173</v>
      </c>
      <c r="B98" s="1">
        <v>3367.75</v>
      </c>
      <c r="C98" t="s">
        <v>173</v>
      </c>
      <c r="D98" s="1">
        <v>3367.75</v>
      </c>
      <c r="E98" s="1">
        <v>3382</v>
      </c>
      <c r="F98" s="1">
        <v>3357.5</v>
      </c>
      <c r="G98" s="1">
        <v>3367.75</v>
      </c>
      <c r="H98" t="s">
        <v>174</v>
      </c>
      <c r="I98" s="2">
        <v>-6.9999999999999999E-4</v>
      </c>
      <c r="J98" s="3">
        <f>ABS(Table1[[#This Row],[Change %]])</f>
        <v>6.9999999999999999E-4</v>
      </c>
      <c r="K98" s="1">
        <f>Table1[[#This Row],[High]]-Table1[[#This Row],[Low]]</f>
        <v>24.5</v>
      </c>
      <c r="L98" s="3">
        <f>Table1[[#This Row],[Column2]]/Table1[[#This Row],[Open]]</f>
        <v>7.2748867938534634E-3</v>
      </c>
    </row>
    <row r="99" spans="1:12" x14ac:dyDescent="0.3">
      <c r="A99" t="s">
        <v>175</v>
      </c>
      <c r="B99" s="1">
        <v>3370</v>
      </c>
      <c r="C99" t="s">
        <v>175</v>
      </c>
      <c r="D99" s="1">
        <v>3339.5</v>
      </c>
      <c r="E99" s="1">
        <v>3382.5</v>
      </c>
      <c r="F99" s="1">
        <v>3326.25</v>
      </c>
      <c r="G99" s="1">
        <v>3370</v>
      </c>
      <c r="H99" t="s">
        <v>176</v>
      </c>
      <c r="I99" s="2">
        <v>1.2E-2</v>
      </c>
      <c r="J99" s="3">
        <f>ABS(Table1[[#This Row],[Change %]])</f>
        <v>1.2E-2</v>
      </c>
      <c r="K99" s="1">
        <f>Table1[[#This Row],[High]]-Table1[[#This Row],[Low]]</f>
        <v>56.25</v>
      </c>
      <c r="L99" s="3">
        <f>Table1[[#This Row],[Column2]]/Table1[[#This Row],[Open]]</f>
        <v>1.6843838898038629E-2</v>
      </c>
    </row>
    <row r="100" spans="1:12" x14ac:dyDescent="0.3">
      <c r="A100" t="s">
        <v>177</v>
      </c>
      <c r="B100" s="1">
        <v>3330</v>
      </c>
      <c r="C100" t="s">
        <v>177</v>
      </c>
      <c r="D100" s="1">
        <v>3350.25</v>
      </c>
      <c r="E100" s="1">
        <v>3379</v>
      </c>
      <c r="F100" s="1">
        <v>3319.5</v>
      </c>
      <c r="G100" s="1">
        <v>3330</v>
      </c>
      <c r="H100" t="s">
        <v>178</v>
      </c>
      <c r="I100" s="2">
        <v>-6.7999999999999996E-3</v>
      </c>
      <c r="J100" s="3">
        <f>ABS(Table1[[#This Row],[Change %]])</f>
        <v>6.7999999999999996E-3</v>
      </c>
      <c r="K100" s="1">
        <f>Table1[[#This Row],[High]]-Table1[[#This Row],[Low]]</f>
        <v>59.5</v>
      </c>
      <c r="L100" s="3">
        <f>Table1[[#This Row],[Column2]]/Table1[[#This Row],[Open]]</f>
        <v>1.7759868666517423E-2</v>
      </c>
    </row>
    <row r="101" spans="1:12" x14ac:dyDescent="0.3">
      <c r="A101" t="s">
        <v>179</v>
      </c>
      <c r="B101" s="1">
        <v>3352.75</v>
      </c>
      <c r="C101" t="s">
        <v>179</v>
      </c>
      <c r="D101" s="1">
        <v>3347</v>
      </c>
      <c r="E101" s="1">
        <v>3357.25</v>
      </c>
      <c r="F101" s="1">
        <v>3329</v>
      </c>
      <c r="G101" s="1">
        <v>3352.75</v>
      </c>
      <c r="H101" t="s">
        <v>52</v>
      </c>
      <c r="I101" s="2">
        <v>2.3999999999999998E-3</v>
      </c>
      <c r="J101" s="3">
        <f>ABS(Table1[[#This Row],[Change %]])</f>
        <v>2.3999999999999998E-3</v>
      </c>
      <c r="K101" s="1">
        <f>Table1[[#This Row],[High]]-Table1[[#This Row],[Low]]</f>
        <v>28.25</v>
      </c>
      <c r="L101" s="3">
        <f>Table1[[#This Row],[Column2]]/Table1[[#This Row],[Open]]</f>
        <v>8.4403943830295789E-3</v>
      </c>
    </row>
    <row r="102" spans="1:12" x14ac:dyDescent="0.3">
      <c r="A102" t="s">
        <v>180</v>
      </c>
      <c r="B102" s="1">
        <v>3344.75</v>
      </c>
      <c r="C102" t="s">
        <v>180</v>
      </c>
      <c r="D102" s="1">
        <v>3343.75</v>
      </c>
      <c r="E102" s="1">
        <v>3347.75</v>
      </c>
      <c r="F102" s="1">
        <v>3322.25</v>
      </c>
      <c r="G102" s="1">
        <v>3344.75</v>
      </c>
      <c r="H102" t="s">
        <v>106</v>
      </c>
      <c r="I102" s="2">
        <v>1E-4</v>
      </c>
      <c r="J102" s="3">
        <f>ABS(Table1[[#This Row],[Change %]])</f>
        <v>1E-4</v>
      </c>
      <c r="K102" s="1">
        <f>Table1[[#This Row],[High]]-Table1[[#This Row],[Low]]</f>
        <v>25.5</v>
      </c>
      <c r="L102" s="3">
        <f>Table1[[#This Row],[Column2]]/Table1[[#This Row],[Open]]</f>
        <v>7.6261682242990654E-3</v>
      </c>
    </row>
    <row r="103" spans="1:12" x14ac:dyDescent="0.3">
      <c r="A103" t="s">
        <v>181</v>
      </c>
      <c r="B103" s="1">
        <v>3344.25</v>
      </c>
      <c r="C103" t="s">
        <v>181</v>
      </c>
      <c r="D103" s="1">
        <v>3317</v>
      </c>
      <c r="E103" s="1">
        <v>3345.5</v>
      </c>
      <c r="F103" s="1">
        <v>3300.5</v>
      </c>
      <c r="G103" s="1">
        <v>3344.25</v>
      </c>
      <c r="H103" t="s">
        <v>182</v>
      </c>
      <c r="I103" s="2">
        <v>8.5000000000000006E-3</v>
      </c>
      <c r="J103" s="3">
        <f>ABS(Table1[[#This Row],[Change %]])</f>
        <v>8.5000000000000006E-3</v>
      </c>
      <c r="K103" s="1">
        <f>Table1[[#This Row],[High]]-Table1[[#This Row],[Low]]</f>
        <v>45</v>
      </c>
      <c r="L103" s="3">
        <f>Table1[[#This Row],[Column2]]/Table1[[#This Row],[Open]]</f>
        <v>1.3566475731082304E-2</v>
      </c>
    </row>
    <row r="104" spans="1:12" x14ac:dyDescent="0.3">
      <c r="A104" t="s">
        <v>183</v>
      </c>
      <c r="B104" s="1">
        <v>3316</v>
      </c>
      <c r="C104" t="s">
        <v>183</v>
      </c>
      <c r="D104" s="1">
        <v>3300.75</v>
      </c>
      <c r="E104" s="1">
        <v>3323.25</v>
      </c>
      <c r="F104" s="1">
        <v>3292</v>
      </c>
      <c r="G104" s="1">
        <v>3316</v>
      </c>
      <c r="H104" t="s">
        <v>32</v>
      </c>
      <c r="I104" s="2">
        <v>4.7999999999999996E-3</v>
      </c>
      <c r="J104" s="3">
        <f>ABS(Table1[[#This Row],[Change %]])</f>
        <v>4.7999999999999996E-3</v>
      </c>
      <c r="K104" s="1">
        <f>Table1[[#This Row],[High]]-Table1[[#This Row],[Low]]</f>
        <v>31.25</v>
      </c>
      <c r="L104" s="3">
        <f>Table1[[#This Row],[Column2]]/Table1[[#This Row],[Open]]</f>
        <v>9.4675452548663181E-3</v>
      </c>
    </row>
    <row r="105" spans="1:12" x14ac:dyDescent="0.3">
      <c r="A105" t="s">
        <v>184</v>
      </c>
      <c r="B105" s="1">
        <v>3300</v>
      </c>
      <c r="C105" t="s">
        <v>184</v>
      </c>
      <c r="D105" s="1">
        <v>3290.75</v>
      </c>
      <c r="E105" s="1">
        <v>3300.5</v>
      </c>
      <c r="F105" s="1">
        <v>3271</v>
      </c>
      <c r="G105" s="1">
        <v>3300</v>
      </c>
      <c r="H105" t="s">
        <v>185</v>
      </c>
      <c r="I105" s="2">
        <v>3.5000000000000001E-3</v>
      </c>
      <c r="J105" s="3">
        <f>ABS(Table1[[#This Row],[Change %]])</f>
        <v>3.5000000000000001E-3</v>
      </c>
      <c r="K105" s="1">
        <f>Table1[[#This Row],[High]]-Table1[[#This Row],[Low]]</f>
        <v>29.5</v>
      </c>
      <c r="L105" s="3">
        <f>Table1[[#This Row],[Column2]]/Table1[[#This Row],[Open]]</f>
        <v>8.9645217655549645E-3</v>
      </c>
    </row>
    <row r="106" spans="1:12" x14ac:dyDescent="0.3">
      <c r="A106" t="s">
        <v>186</v>
      </c>
      <c r="B106" s="1">
        <v>3288.5</v>
      </c>
      <c r="C106" t="s">
        <v>186</v>
      </c>
      <c r="D106" s="1">
        <v>3272</v>
      </c>
      <c r="E106" s="1">
        <v>3295.5</v>
      </c>
      <c r="F106" s="1">
        <v>3254.75</v>
      </c>
      <c r="G106" s="1">
        <v>3288.5</v>
      </c>
      <c r="H106" t="s">
        <v>159</v>
      </c>
      <c r="I106" s="2">
        <v>7.7000000000000002E-3</v>
      </c>
      <c r="J106" s="3">
        <f>ABS(Table1[[#This Row],[Change %]])</f>
        <v>7.7000000000000002E-3</v>
      </c>
      <c r="K106" s="1">
        <f>Table1[[#This Row],[High]]-Table1[[#This Row],[Low]]</f>
        <v>40.75</v>
      </c>
      <c r="L106" s="3">
        <f>Table1[[#This Row],[Column2]]/Table1[[#This Row],[Open]]</f>
        <v>1.2454156479217604E-2</v>
      </c>
    </row>
    <row r="107" spans="1:12" x14ac:dyDescent="0.3">
      <c r="A107" t="s">
        <v>187</v>
      </c>
      <c r="B107" s="1">
        <v>3263.5</v>
      </c>
      <c r="C107" t="s">
        <v>187</v>
      </c>
      <c r="D107" s="1">
        <v>3269.25</v>
      </c>
      <c r="E107" s="1">
        <v>3273.75</v>
      </c>
      <c r="F107" s="1">
        <v>3212.5</v>
      </c>
      <c r="G107" s="1">
        <v>3263.5</v>
      </c>
      <c r="H107" t="s">
        <v>123</v>
      </c>
      <c r="I107" s="2">
        <v>4.4999999999999997E-3</v>
      </c>
      <c r="J107" s="3">
        <f>ABS(Table1[[#This Row],[Change %]])</f>
        <v>4.4999999999999997E-3</v>
      </c>
      <c r="K107" s="1">
        <f>Table1[[#This Row],[High]]-Table1[[#This Row],[Low]]</f>
        <v>61.25</v>
      </c>
      <c r="L107" s="3">
        <f>Table1[[#This Row],[Column2]]/Table1[[#This Row],[Open]]</f>
        <v>1.8735183910682879E-2</v>
      </c>
    </row>
    <row r="108" spans="1:12" x14ac:dyDescent="0.3">
      <c r="A108" t="s">
        <v>188</v>
      </c>
      <c r="B108" s="1">
        <v>3248.75</v>
      </c>
      <c r="C108" t="s">
        <v>188</v>
      </c>
      <c r="D108" s="1">
        <v>3256.75</v>
      </c>
      <c r="E108" s="1">
        <v>3269</v>
      </c>
      <c r="F108" s="1">
        <v>3195</v>
      </c>
      <c r="G108" s="1">
        <v>3248.75</v>
      </c>
      <c r="H108" t="s">
        <v>189</v>
      </c>
      <c r="I108" s="2">
        <v>-1.1999999999999999E-3</v>
      </c>
      <c r="J108" s="3">
        <f>ABS(Table1[[#This Row],[Change %]])</f>
        <v>1.1999999999999999E-3</v>
      </c>
      <c r="K108" s="1">
        <f>Table1[[#This Row],[High]]-Table1[[#This Row],[Low]]</f>
        <v>74</v>
      </c>
      <c r="L108" s="3">
        <f>Table1[[#This Row],[Column2]]/Table1[[#This Row],[Open]]</f>
        <v>2.2722038842404237E-2</v>
      </c>
    </row>
    <row r="109" spans="1:12" x14ac:dyDescent="0.3">
      <c r="A109" t="s">
        <v>190</v>
      </c>
      <c r="B109" s="1">
        <v>3252.5</v>
      </c>
      <c r="C109" t="s">
        <v>190</v>
      </c>
      <c r="D109" s="1">
        <v>3215</v>
      </c>
      <c r="E109" s="1">
        <v>3257</v>
      </c>
      <c r="F109" s="1">
        <v>3204.25</v>
      </c>
      <c r="G109" s="1">
        <v>3252.5</v>
      </c>
      <c r="H109" t="s">
        <v>92</v>
      </c>
      <c r="I109" s="2">
        <v>1.23E-2</v>
      </c>
      <c r="J109" s="3">
        <f>ABS(Table1[[#This Row],[Change %]])</f>
        <v>1.23E-2</v>
      </c>
      <c r="K109" s="1">
        <f>Table1[[#This Row],[High]]-Table1[[#This Row],[Low]]</f>
        <v>52.75</v>
      </c>
      <c r="L109" s="3">
        <f>Table1[[#This Row],[Column2]]/Table1[[#This Row],[Open]]</f>
        <v>1.640746500777605E-2</v>
      </c>
    </row>
    <row r="110" spans="1:12" x14ac:dyDescent="0.3">
      <c r="A110" t="s">
        <v>191</v>
      </c>
      <c r="B110" s="1">
        <v>3213</v>
      </c>
      <c r="C110" t="s">
        <v>191</v>
      </c>
      <c r="D110" s="1">
        <v>3235</v>
      </c>
      <c r="E110" s="1">
        <v>3246.75</v>
      </c>
      <c r="F110" s="1">
        <v>3208</v>
      </c>
      <c r="G110" s="1">
        <v>3213</v>
      </c>
      <c r="H110" t="s">
        <v>138</v>
      </c>
      <c r="I110" s="2">
        <v>-6.0000000000000001E-3</v>
      </c>
      <c r="J110" s="3">
        <f>ABS(Table1[[#This Row],[Change %]])</f>
        <v>6.0000000000000001E-3</v>
      </c>
      <c r="K110" s="1">
        <f>Table1[[#This Row],[High]]-Table1[[#This Row],[Low]]</f>
        <v>38.75</v>
      </c>
      <c r="L110" s="3">
        <f>Table1[[#This Row],[Column2]]/Table1[[#This Row],[Open]]</f>
        <v>1.1978361669242658E-2</v>
      </c>
    </row>
    <row r="111" spans="1:12" x14ac:dyDescent="0.3">
      <c r="A111" t="s">
        <v>192</v>
      </c>
      <c r="B111" s="1">
        <v>3232.25</v>
      </c>
      <c r="C111" t="s">
        <v>192</v>
      </c>
      <c r="D111" s="1">
        <v>3210.75</v>
      </c>
      <c r="E111" s="1">
        <v>3235</v>
      </c>
      <c r="F111" s="1">
        <v>3192</v>
      </c>
      <c r="G111" s="1">
        <v>3232.25</v>
      </c>
      <c r="H111" t="s">
        <v>61</v>
      </c>
      <c r="I111" s="2">
        <v>8.8000000000000005E-3</v>
      </c>
      <c r="J111" s="3">
        <f>ABS(Table1[[#This Row],[Change %]])</f>
        <v>8.8000000000000005E-3</v>
      </c>
      <c r="K111" s="1">
        <f>Table1[[#This Row],[High]]-Table1[[#This Row],[Low]]</f>
        <v>43</v>
      </c>
      <c r="L111" s="3">
        <f>Table1[[#This Row],[Column2]]/Table1[[#This Row],[Open]]</f>
        <v>1.3392509538269875E-2</v>
      </c>
    </row>
    <row r="112" spans="1:12" x14ac:dyDescent="0.3">
      <c r="A112" t="s">
        <v>193</v>
      </c>
      <c r="B112" s="1">
        <v>3204</v>
      </c>
      <c r="C112" t="s">
        <v>193</v>
      </c>
      <c r="D112" s="1">
        <v>3230</v>
      </c>
      <c r="E112" s="1">
        <v>3239</v>
      </c>
      <c r="F112" s="1">
        <v>3191.5</v>
      </c>
      <c r="G112" s="1">
        <v>3204</v>
      </c>
      <c r="H112" t="s">
        <v>194</v>
      </c>
      <c r="I112" s="2">
        <v>-7.3000000000000001E-3</v>
      </c>
      <c r="J112" s="3">
        <f>ABS(Table1[[#This Row],[Change %]])</f>
        <v>7.3000000000000001E-3</v>
      </c>
      <c r="K112" s="1">
        <f>Table1[[#This Row],[High]]-Table1[[#This Row],[Low]]</f>
        <v>47.5</v>
      </c>
      <c r="L112" s="3">
        <f>Table1[[#This Row],[Column2]]/Table1[[#This Row],[Open]]</f>
        <v>1.4705882352941176E-2</v>
      </c>
    </row>
    <row r="113" spans="1:12" x14ac:dyDescent="0.3">
      <c r="A113" t="s">
        <v>195</v>
      </c>
      <c r="B113" s="1">
        <v>3227.5</v>
      </c>
      <c r="C113" t="s">
        <v>195</v>
      </c>
      <c r="D113" s="1">
        <v>3267.75</v>
      </c>
      <c r="E113" s="1">
        <v>3284.5</v>
      </c>
      <c r="F113" s="1">
        <v>3214.25</v>
      </c>
      <c r="G113" s="1">
        <v>3227.5</v>
      </c>
      <c r="H113" t="s">
        <v>98</v>
      </c>
      <c r="I113" s="2">
        <v>-1.1599999999999999E-2</v>
      </c>
      <c r="J113" s="3">
        <f>ABS(Table1[[#This Row],[Change %]])</f>
        <v>1.1599999999999999E-2</v>
      </c>
      <c r="K113" s="1">
        <f>Table1[[#This Row],[High]]-Table1[[#This Row],[Low]]</f>
        <v>70.25</v>
      </c>
      <c r="L113" s="3">
        <f>Table1[[#This Row],[Column2]]/Table1[[#This Row],[Open]]</f>
        <v>2.149797261112386E-2</v>
      </c>
    </row>
    <row r="114" spans="1:12" x14ac:dyDescent="0.3">
      <c r="A114" t="s">
        <v>196</v>
      </c>
      <c r="B114" s="1">
        <v>3265.5</v>
      </c>
      <c r="C114" t="s">
        <v>196</v>
      </c>
      <c r="D114" s="1">
        <v>3249.25</v>
      </c>
      <c r="E114" s="1">
        <v>3271.75</v>
      </c>
      <c r="F114" s="1">
        <v>3227.25</v>
      </c>
      <c r="G114" s="1">
        <v>3265.5</v>
      </c>
      <c r="H114" t="s">
        <v>182</v>
      </c>
      <c r="I114" s="2">
        <v>4.4000000000000003E-3</v>
      </c>
      <c r="J114" s="3">
        <f>ABS(Table1[[#This Row],[Change %]])</f>
        <v>4.4000000000000003E-3</v>
      </c>
      <c r="K114" s="1">
        <f>Table1[[#This Row],[High]]-Table1[[#This Row],[Low]]</f>
        <v>44.5</v>
      </c>
      <c r="L114" s="3">
        <f>Table1[[#This Row],[Column2]]/Table1[[#This Row],[Open]]</f>
        <v>1.3695468184965762E-2</v>
      </c>
    </row>
    <row r="115" spans="1:12" x14ac:dyDescent="0.3">
      <c r="A115" t="s">
        <v>197</v>
      </c>
      <c r="B115" s="1">
        <v>3251.25</v>
      </c>
      <c r="C115" t="s">
        <v>197</v>
      </c>
      <c r="D115" s="1">
        <v>3243.75</v>
      </c>
      <c r="E115" s="1">
        <v>3273.25</v>
      </c>
      <c r="F115" s="1">
        <v>3239.25</v>
      </c>
      <c r="G115" s="1">
        <v>3251.25</v>
      </c>
      <c r="H115" t="s">
        <v>198</v>
      </c>
      <c r="I115" s="2">
        <v>1.8E-3</v>
      </c>
      <c r="J115" s="3">
        <f>ABS(Table1[[#This Row],[Change %]])</f>
        <v>1.8E-3</v>
      </c>
      <c r="K115" s="1">
        <f>Table1[[#This Row],[High]]-Table1[[#This Row],[Low]]</f>
        <v>34</v>
      </c>
      <c r="L115" s="3">
        <f>Table1[[#This Row],[Column2]]/Table1[[#This Row],[Open]]</f>
        <v>1.048169556840077E-2</v>
      </c>
    </row>
    <row r="116" spans="1:12" x14ac:dyDescent="0.3">
      <c r="A116" t="s">
        <v>199</v>
      </c>
      <c r="B116" s="1">
        <v>3245.25</v>
      </c>
      <c r="C116" t="s">
        <v>199</v>
      </c>
      <c r="D116" s="1">
        <v>3214.5</v>
      </c>
      <c r="E116" s="1">
        <v>3250.5</v>
      </c>
      <c r="F116" s="1">
        <v>3190.25</v>
      </c>
      <c r="G116" s="1">
        <v>3245.25</v>
      </c>
      <c r="H116" t="s">
        <v>102</v>
      </c>
      <c r="I116" s="2">
        <v>9.7000000000000003E-3</v>
      </c>
      <c r="J116" s="3">
        <f>ABS(Table1[[#This Row],[Change %]])</f>
        <v>9.7000000000000003E-3</v>
      </c>
      <c r="K116" s="1">
        <f>Table1[[#This Row],[High]]-Table1[[#This Row],[Low]]</f>
        <v>60.25</v>
      </c>
      <c r="L116" s="3">
        <f>Table1[[#This Row],[Column2]]/Table1[[#This Row],[Open]]</f>
        <v>1.8743194898117904E-2</v>
      </c>
    </row>
    <row r="117" spans="1:12" x14ac:dyDescent="0.3">
      <c r="A117" t="s">
        <v>200</v>
      </c>
      <c r="B117" s="1">
        <v>3214</v>
      </c>
      <c r="C117" t="s">
        <v>200</v>
      </c>
      <c r="D117" s="1">
        <v>3198.5</v>
      </c>
      <c r="E117" s="1">
        <v>3225.25</v>
      </c>
      <c r="F117" s="1">
        <v>3194.75</v>
      </c>
      <c r="G117" s="1">
        <v>3214</v>
      </c>
      <c r="H117" t="s">
        <v>201</v>
      </c>
      <c r="I117" s="2">
        <v>6.1000000000000004E-3</v>
      </c>
      <c r="J117" s="3">
        <f>ABS(Table1[[#This Row],[Change %]])</f>
        <v>6.1000000000000004E-3</v>
      </c>
      <c r="K117" s="1">
        <f>Table1[[#This Row],[High]]-Table1[[#This Row],[Low]]</f>
        <v>30.5</v>
      </c>
      <c r="L117" s="3">
        <f>Table1[[#This Row],[Column2]]/Table1[[#This Row],[Open]]</f>
        <v>9.5357198686884474E-3</v>
      </c>
    </row>
    <row r="118" spans="1:12" x14ac:dyDescent="0.3">
      <c r="A118" t="s">
        <v>202</v>
      </c>
      <c r="B118" s="1">
        <v>3194.5</v>
      </c>
      <c r="C118" t="s">
        <v>202</v>
      </c>
      <c r="D118" s="1">
        <v>3223.25</v>
      </c>
      <c r="E118" s="1">
        <v>3228.5</v>
      </c>
      <c r="F118" s="1">
        <v>3188.5</v>
      </c>
      <c r="G118" s="1">
        <v>3194.5</v>
      </c>
      <c r="H118" t="s">
        <v>203</v>
      </c>
      <c r="I118" s="2">
        <v>-7.7999999999999996E-3</v>
      </c>
      <c r="J118" s="3">
        <f>ABS(Table1[[#This Row],[Change %]])</f>
        <v>7.7999999999999996E-3</v>
      </c>
      <c r="K118" s="1">
        <f>Table1[[#This Row],[High]]-Table1[[#This Row],[Low]]</f>
        <v>40</v>
      </c>
      <c r="L118" s="3">
        <f>Table1[[#This Row],[Column2]]/Table1[[#This Row],[Open]]</f>
        <v>1.2409834794074304E-2</v>
      </c>
    </row>
    <row r="119" spans="1:12" x14ac:dyDescent="0.3">
      <c r="A119" t="s">
        <v>204</v>
      </c>
      <c r="B119" s="1">
        <v>3219.5</v>
      </c>
      <c r="C119" t="s">
        <v>204</v>
      </c>
      <c r="D119" s="1">
        <v>3204</v>
      </c>
      <c r="E119" s="1">
        <v>3233.25</v>
      </c>
      <c r="F119" s="1">
        <v>3192</v>
      </c>
      <c r="G119" s="1">
        <v>3219.5</v>
      </c>
      <c r="H119" t="s">
        <v>205</v>
      </c>
      <c r="I119" s="2">
        <v>1.1299999999999999E-2</v>
      </c>
      <c r="J119" s="3">
        <f>ABS(Table1[[#This Row],[Change %]])</f>
        <v>1.1299999999999999E-2</v>
      </c>
      <c r="K119" s="1">
        <f>Table1[[#This Row],[High]]-Table1[[#This Row],[Low]]</f>
        <v>41.25</v>
      </c>
      <c r="L119" s="3">
        <f>Table1[[#This Row],[Column2]]/Table1[[#This Row],[Open]]</f>
        <v>1.2874531835205993E-2</v>
      </c>
    </row>
    <row r="120" spans="1:12" x14ac:dyDescent="0.3">
      <c r="A120" t="s">
        <v>206</v>
      </c>
      <c r="B120" s="1">
        <v>3183.5</v>
      </c>
      <c r="C120" t="s">
        <v>206</v>
      </c>
      <c r="D120" s="1">
        <v>3149.75</v>
      </c>
      <c r="E120" s="1">
        <v>3192.25</v>
      </c>
      <c r="F120" s="1">
        <v>3119</v>
      </c>
      <c r="G120" s="1">
        <v>3183.5</v>
      </c>
      <c r="H120" t="s">
        <v>207</v>
      </c>
      <c r="I120" s="2">
        <v>1.12E-2</v>
      </c>
      <c r="J120" s="3">
        <f>ABS(Table1[[#This Row],[Change %]])</f>
        <v>1.12E-2</v>
      </c>
      <c r="K120" s="1">
        <f>Table1[[#This Row],[High]]-Table1[[#This Row],[Low]]</f>
        <v>73.25</v>
      </c>
      <c r="L120" s="3">
        <f>Table1[[#This Row],[Column2]]/Table1[[#This Row],[Open]]</f>
        <v>2.3255813953488372E-2</v>
      </c>
    </row>
    <row r="121" spans="1:12" x14ac:dyDescent="0.3">
      <c r="A121" t="s">
        <v>208</v>
      </c>
      <c r="B121" s="1">
        <v>3148.25</v>
      </c>
      <c r="C121" t="s">
        <v>208</v>
      </c>
      <c r="D121" s="1">
        <v>3183.5</v>
      </c>
      <c r="E121" s="1">
        <v>3226.25</v>
      </c>
      <c r="F121" s="1">
        <v>3140.5</v>
      </c>
      <c r="G121" s="1">
        <v>3148.25</v>
      </c>
      <c r="H121" t="s">
        <v>209</v>
      </c>
      <c r="I121" s="2">
        <v>-9.4999999999999998E-3</v>
      </c>
      <c r="J121" s="3">
        <f>ABS(Table1[[#This Row],[Change %]])</f>
        <v>9.4999999999999998E-3</v>
      </c>
      <c r="K121" s="1">
        <f>Table1[[#This Row],[High]]-Table1[[#This Row],[Low]]</f>
        <v>85.75</v>
      </c>
      <c r="L121" s="3">
        <f>Table1[[#This Row],[Column2]]/Table1[[#This Row],[Open]]</f>
        <v>2.6935762525522225E-2</v>
      </c>
    </row>
    <row r="122" spans="1:12" x14ac:dyDescent="0.3">
      <c r="A122" t="s">
        <v>210</v>
      </c>
      <c r="B122" s="1">
        <v>3178.5</v>
      </c>
      <c r="C122" t="s">
        <v>210</v>
      </c>
      <c r="D122" s="1">
        <v>3142.25</v>
      </c>
      <c r="E122" s="1">
        <v>3181.25</v>
      </c>
      <c r="F122" s="1">
        <v>3111.5</v>
      </c>
      <c r="G122" s="1">
        <v>3178.5</v>
      </c>
      <c r="H122" t="s">
        <v>176</v>
      </c>
      <c r="I122" s="2">
        <v>1.1900000000000001E-2</v>
      </c>
      <c r="J122" s="3">
        <f>ABS(Table1[[#This Row],[Change %]])</f>
        <v>1.1900000000000001E-2</v>
      </c>
      <c r="K122" s="1">
        <f>Table1[[#This Row],[High]]-Table1[[#This Row],[Low]]</f>
        <v>69.75</v>
      </c>
      <c r="L122" s="3">
        <f>Table1[[#This Row],[Column2]]/Table1[[#This Row],[Open]]</f>
        <v>2.2197469965788846E-2</v>
      </c>
    </row>
    <row r="123" spans="1:12" x14ac:dyDescent="0.3">
      <c r="A123" t="s">
        <v>211</v>
      </c>
      <c r="B123" s="1">
        <v>3141</v>
      </c>
      <c r="C123" t="s">
        <v>211</v>
      </c>
      <c r="D123" s="1">
        <v>3166.25</v>
      </c>
      <c r="E123" s="1">
        <v>3170.75</v>
      </c>
      <c r="F123" s="1">
        <v>3105.25</v>
      </c>
      <c r="G123" s="1">
        <v>3141</v>
      </c>
      <c r="H123" t="s">
        <v>140</v>
      </c>
      <c r="I123" s="2">
        <v>-7.1000000000000004E-3</v>
      </c>
      <c r="J123" s="3">
        <f>ABS(Table1[[#This Row],[Change %]])</f>
        <v>7.1000000000000004E-3</v>
      </c>
      <c r="K123" s="1">
        <f>Table1[[#This Row],[High]]-Table1[[#This Row],[Low]]</f>
        <v>65.5</v>
      </c>
      <c r="L123" s="3">
        <f>Table1[[#This Row],[Column2]]/Table1[[#This Row],[Open]]</f>
        <v>2.0686932491117253E-2</v>
      </c>
    </row>
    <row r="124" spans="1:12" x14ac:dyDescent="0.3">
      <c r="A124" t="s">
        <v>212</v>
      </c>
      <c r="B124" s="1">
        <v>3163.5</v>
      </c>
      <c r="C124" t="s">
        <v>212</v>
      </c>
      <c r="D124" s="1">
        <v>3135.25</v>
      </c>
      <c r="E124" s="1">
        <v>3166.25</v>
      </c>
      <c r="F124" s="1">
        <v>3125.5</v>
      </c>
      <c r="G124" s="1">
        <v>3163.5</v>
      </c>
      <c r="H124" t="s">
        <v>213</v>
      </c>
      <c r="I124" s="2">
        <v>8.6E-3</v>
      </c>
      <c r="J124" s="3">
        <f>ABS(Table1[[#This Row],[Change %]])</f>
        <v>8.6E-3</v>
      </c>
      <c r="K124" s="1">
        <f>Table1[[#This Row],[High]]-Table1[[#This Row],[Low]]</f>
        <v>40.75</v>
      </c>
      <c r="L124" s="3">
        <f>Table1[[#This Row],[Column2]]/Table1[[#This Row],[Open]]</f>
        <v>1.2997368630890679E-2</v>
      </c>
    </row>
    <row r="125" spans="1:12" x14ac:dyDescent="0.3">
      <c r="A125" t="s">
        <v>214</v>
      </c>
      <c r="B125" s="1">
        <v>3136.5</v>
      </c>
      <c r="C125" t="s">
        <v>214</v>
      </c>
      <c r="D125" s="1">
        <v>3170</v>
      </c>
      <c r="E125" s="1">
        <v>3184</v>
      </c>
      <c r="F125" s="1">
        <v>3132.5</v>
      </c>
      <c r="G125" s="1">
        <v>3136.5</v>
      </c>
      <c r="H125" t="s">
        <v>57</v>
      </c>
      <c r="I125" s="2">
        <v>-1.12E-2</v>
      </c>
      <c r="J125" s="3">
        <f>ABS(Table1[[#This Row],[Change %]])</f>
        <v>1.12E-2</v>
      </c>
      <c r="K125" s="1">
        <f>Table1[[#This Row],[High]]-Table1[[#This Row],[Low]]</f>
        <v>51.5</v>
      </c>
      <c r="L125" s="3">
        <f>Table1[[#This Row],[Column2]]/Table1[[#This Row],[Open]]</f>
        <v>1.6246056782334387E-2</v>
      </c>
    </row>
    <row r="126" spans="1:12" x14ac:dyDescent="0.3">
      <c r="A126" t="s">
        <v>215</v>
      </c>
      <c r="B126" s="1">
        <v>3172</v>
      </c>
      <c r="C126" t="s">
        <v>215</v>
      </c>
      <c r="D126" s="1">
        <v>3121.25</v>
      </c>
      <c r="E126" s="1">
        <v>3174.5</v>
      </c>
      <c r="F126" s="1">
        <v>3121.25</v>
      </c>
      <c r="G126" s="1">
        <v>3172</v>
      </c>
      <c r="H126" t="s">
        <v>198</v>
      </c>
      <c r="I126" s="2">
        <v>1.8100000000000002E-2</v>
      </c>
      <c r="J126" s="3">
        <f>ABS(Table1[[#This Row],[Change %]])</f>
        <v>1.8100000000000002E-2</v>
      </c>
      <c r="K126" s="1">
        <f>Table1[[#This Row],[High]]-Table1[[#This Row],[Low]]</f>
        <v>53.25</v>
      </c>
      <c r="L126" s="3">
        <f>Table1[[#This Row],[Column2]]/Table1[[#This Row],[Open]]</f>
        <v>1.7060472567080497E-2</v>
      </c>
    </row>
    <row r="127" spans="1:12" x14ac:dyDescent="0.3">
      <c r="A127" t="s">
        <v>216</v>
      </c>
      <c r="B127" s="1">
        <v>3115.62</v>
      </c>
      <c r="C127" t="s">
        <v>216</v>
      </c>
      <c r="D127" s="1">
        <v>3126.62</v>
      </c>
      <c r="E127" s="1">
        <v>3138.62</v>
      </c>
      <c r="F127" s="1">
        <v>3105.75</v>
      </c>
      <c r="G127" s="1">
        <v>3115.62</v>
      </c>
      <c r="H127" t="s">
        <v>47</v>
      </c>
      <c r="I127" s="2">
        <v>-4.3E-3</v>
      </c>
      <c r="J127" s="3">
        <f>ABS(Table1[[#This Row],[Change %]])</f>
        <v>4.3E-3</v>
      </c>
      <c r="K127" s="1">
        <f>Table1[[#This Row],[High]]-Table1[[#This Row],[Low]]</f>
        <v>32.869999999999891</v>
      </c>
      <c r="L127" s="3">
        <f>Table1[[#This Row],[Column2]]/Table1[[#This Row],[Open]]</f>
        <v>1.0512950086675034E-2</v>
      </c>
    </row>
    <row r="128" spans="1:12" x14ac:dyDescent="0.3">
      <c r="A128" t="s">
        <v>217</v>
      </c>
      <c r="B128" s="1">
        <v>3129</v>
      </c>
      <c r="C128" t="s">
        <v>217</v>
      </c>
      <c r="D128" s="1">
        <v>3101.75</v>
      </c>
      <c r="E128" s="1">
        <v>3156.5</v>
      </c>
      <c r="F128" s="1">
        <v>3095.5</v>
      </c>
      <c r="G128" s="1">
        <v>3129</v>
      </c>
      <c r="H128" t="s">
        <v>218</v>
      </c>
      <c r="I128" s="2">
        <v>8.3999999999999995E-3</v>
      </c>
      <c r="J128" s="3">
        <f>ABS(Table1[[#This Row],[Change %]])</f>
        <v>8.3999999999999995E-3</v>
      </c>
      <c r="K128" s="1">
        <f>Table1[[#This Row],[High]]-Table1[[#This Row],[Low]]</f>
        <v>61</v>
      </c>
      <c r="L128" s="3">
        <f>Table1[[#This Row],[Column2]]/Table1[[#This Row],[Open]]</f>
        <v>1.9666317401466914E-2</v>
      </c>
    </row>
    <row r="129" spans="1:12" x14ac:dyDescent="0.3">
      <c r="A129" t="s">
        <v>219</v>
      </c>
      <c r="B129" s="1">
        <v>3103</v>
      </c>
      <c r="C129" t="s">
        <v>219</v>
      </c>
      <c r="D129" s="1">
        <v>3085.25</v>
      </c>
      <c r="E129" s="1">
        <v>3117.75</v>
      </c>
      <c r="F129" s="1">
        <v>3062.75</v>
      </c>
      <c r="G129" s="1">
        <v>3103</v>
      </c>
      <c r="H129" t="s">
        <v>26</v>
      </c>
      <c r="I129" s="2">
        <v>4.1000000000000003E-3</v>
      </c>
      <c r="J129" s="3">
        <f>ABS(Table1[[#This Row],[Change %]])</f>
        <v>4.1000000000000003E-3</v>
      </c>
      <c r="K129" s="1">
        <f>Table1[[#This Row],[High]]-Table1[[#This Row],[Low]]</f>
        <v>55</v>
      </c>
      <c r="L129" s="3">
        <f>Table1[[#This Row],[Column2]]/Table1[[#This Row],[Open]]</f>
        <v>1.7826756340653109E-2</v>
      </c>
    </row>
    <row r="130" spans="1:12" x14ac:dyDescent="0.3">
      <c r="A130" t="s">
        <v>220</v>
      </c>
      <c r="B130" s="1">
        <v>3090.25</v>
      </c>
      <c r="C130" t="s">
        <v>220</v>
      </c>
      <c r="D130" s="1">
        <v>3046</v>
      </c>
      <c r="E130" s="1">
        <v>3101.25</v>
      </c>
      <c r="F130" s="1">
        <v>3030.25</v>
      </c>
      <c r="G130" s="1">
        <v>3090.25</v>
      </c>
      <c r="H130" t="s">
        <v>221</v>
      </c>
      <c r="I130" s="2">
        <v>1.3899999999999999E-2</v>
      </c>
      <c r="J130" s="3">
        <f>ABS(Table1[[#This Row],[Change %]])</f>
        <v>1.3899999999999999E-2</v>
      </c>
      <c r="K130" s="1">
        <f>Table1[[#This Row],[High]]-Table1[[#This Row],[Low]]</f>
        <v>71</v>
      </c>
      <c r="L130" s="3">
        <f>Table1[[#This Row],[Column2]]/Table1[[#This Row],[Open]]</f>
        <v>2.3309258043335522E-2</v>
      </c>
    </row>
    <row r="131" spans="1:12" x14ac:dyDescent="0.3">
      <c r="A131" t="s">
        <v>222</v>
      </c>
      <c r="B131" s="1">
        <v>3047.75</v>
      </c>
      <c r="C131" t="s">
        <v>222</v>
      </c>
      <c r="D131" s="1">
        <v>2986.25</v>
      </c>
      <c r="E131" s="1">
        <v>3051.25</v>
      </c>
      <c r="F131" s="1">
        <v>2983.5</v>
      </c>
      <c r="G131" s="1">
        <v>3047.75</v>
      </c>
      <c r="H131" t="s">
        <v>223</v>
      </c>
      <c r="I131" s="2">
        <v>1.3599999999999999E-2</v>
      </c>
      <c r="J131" s="3">
        <f>ABS(Table1[[#This Row],[Change %]])</f>
        <v>1.3599999999999999E-2</v>
      </c>
      <c r="K131" s="1">
        <f>Table1[[#This Row],[High]]-Table1[[#This Row],[Low]]</f>
        <v>67.75</v>
      </c>
      <c r="L131" s="3">
        <f>Table1[[#This Row],[Column2]]/Table1[[#This Row],[Open]]</f>
        <v>2.268731686898284E-2</v>
      </c>
    </row>
    <row r="132" spans="1:12" x14ac:dyDescent="0.3">
      <c r="A132" t="s">
        <v>224</v>
      </c>
      <c r="B132" s="1">
        <v>3007</v>
      </c>
      <c r="C132" t="s">
        <v>224</v>
      </c>
      <c r="D132" s="1">
        <v>3071.25</v>
      </c>
      <c r="E132" s="1">
        <v>3082</v>
      </c>
      <c r="F132" s="1">
        <v>2992.5</v>
      </c>
      <c r="G132" s="1">
        <v>3007</v>
      </c>
      <c r="H132" t="s">
        <v>225</v>
      </c>
      <c r="I132" s="2">
        <v>-2.0799999999999999E-2</v>
      </c>
      <c r="J132" s="3">
        <f>ABS(Table1[[#This Row],[Change %]])</f>
        <v>2.0799999999999999E-2</v>
      </c>
      <c r="K132" s="1">
        <f>Table1[[#This Row],[High]]-Table1[[#This Row],[Low]]</f>
        <v>89.5</v>
      </c>
      <c r="L132" s="3">
        <f>Table1[[#This Row],[Column2]]/Table1[[#This Row],[Open]]</f>
        <v>2.9141229141229141E-2</v>
      </c>
    </row>
    <row r="133" spans="1:12" x14ac:dyDescent="0.3">
      <c r="A133" t="s">
        <v>226</v>
      </c>
      <c r="B133" s="1">
        <v>3070.75</v>
      </c>
      <c r="C133" t="s">
        <v>226</v>
      </c>
      <c r="D133" s="1">
        <v>3046.75</v>
      </c>
      <c r="E133" s="1">
        <v>3079.5</v>
      </c>
      <c r="F133" s="1">
        <v>3005</v>
      </c>
      <c r="G133" s="1">
        <v>3070.75</v>
      </c>
      <c r="H133" t="s">
        <v>84</v>
      </c>
      <c r="I133" s="2">
        <v>7.1000000000000004E-3</v>
      </c>
      <c r="J133" s="3">
        <f>ABS(Table1[[#This Row],[Change %]])</f>
        <v>7.1000000000000004E-3</v>
      </c>
      <c r="K133" s="1">
        <f>Table1[[#This Row],[High]]-Table1[[#This Row],[Low]]</f>
        <v>74.5</v>
      </c>
      <c r="L133" s="3">
        <f>Table1[[#This Row],[Column2]]/Table1[[#This Row],[Open]]</f>
        <v>2.4452285221957824E-2</v>
      </c>
    </row>
    <row r="134" spans="1:12" x14ac:dyDescent="0.3">
      <c r="A134" t="s">
        <v>227</v>
      </c>
      <c r="B134" s="1">
        <v>3049</v>
      </c>
      <c r="C134" t="s">
        <v>227</v>
      </c>
      <c r="D134" s="1">
        <v>3113.25</v>
      </c>
      <c r="E134" s="1">
        <v>3128.5</v>
      </c>
      <c r="F134" s="1">
        <v>3019.75</v>
      </c>
      <c r="G134" s="1">
        <v>3049</v>
      </c>
      <c r="H134" t="s">
        <v>228</v>
      </c>
      <c r="I134" s="2">
        <v>-2.23E-2</v>
      </c>
      <c r="J134" s="3">
        <f>ABS(Table1[[#This Row],[Change %]])</f>
        <v>2.23E-2</v>
      </c>
      <c r="K134" s="1">
        <f>Table1[[#This Row],[High]]-Table1[[#This Row],[Low]]</f>
        <v>108.75</v>
      </c>
      <c r="L134" s="3">
        <f>Table1[[#This Row],[Column2]]/Table1[[#This Row],[Open]]</f>
        <v>3.4931341845338471E-2</v>
      </c>
    </row>
    <row r="135" spans="1:12" x14ac:dyDescent="0.3">
      <c r="A135" t="s">
        <v>229</v>
      </c>
      <c r="B135" s="1">
        <v>3118.5</v>
      </c>
      <c r="C135" t="s">
        <v>229</v>
      </c>
      <c r="D135" s="1">
        <v>3111.75</v>
      </c>
      <c r="E135" s="1">
        <v>3145.75</v>
      </c>
      <c r="F135" s="1">
        <v>3060</v>
      </c>
      <c r="G135" s="1">
        <v>3118.5</v>
      </c>
      <c r="H135" t="s">
        <v>213</v>
      </c>
      <c r="I135" s="2">
        <v>2.5000000000000001E-3</v>
      </c>
      <c r="J135" s="3">
        <f>ABS(Table1[[#This Row],[Change %]])</f>
        <v>2.5000000000000001E-3</v>
      </c>
      <c r="K135" s="1">
        <f>Table1[[#This Row],[High]]-Table1[[#This Row],[Low]]</f>
        <v>85.75</v>
      </c>
      <c r="L135" s="3">
        <f>Table1[[#This Row],[Column2]]/Table1[[#This Row],[Open]]</f>
        <v>2.7556841005864866E-2</v>
      </c>
    </row>
    <row r="136" spans="1:12" x14ac:dyDescent="0.3">
      <c r="A136" t="s">
        <v>230</v>
      </c>
      <c r="B136" s="1">
        <v>3110.75</v>
      </c>
      <c r="C136" t="s">
        <v>230</v>
      </c>
      <c r="D136" s="1">
        <v>3040.25</v>
      </c>
      <c r="E136" s="1">
        <v>3114.25</v>
      </c>
      <c r="F136" s="1">
        <v>3027.25</v>
      </c>
      <c r="G136" s="1">
        <v>3110.75</v>
      </c>
      <c r="H136" t="s">
        <v>231</v>
      </c>
      <c r="I136" s="2">
        <v>-1.6E-2</v>
      </c>
      <c r="J136" s="3">
        <f>ABS(Table1[[#This Row],[Change %]])</f>
        <v>1.6E-2</v>
      </c>
      <c r="K136" s="1">
        <f>Table1[[#This Row],[High]]-Table1[[#This Row],[Low]]</f>
        <v>87</v>
      </c>
      <c r="L136" s="3">
        <f>Table1[[#This Row],[Column2]]/Table1[[#This Row],[Open]]</f>
        <v>2.8616067757585725E-2</v>
      </c>
    </row>
    <row r="137" spans="1:12" x14ac:dyDescent="0.3">
      <c r="A137" t="s">
        <v>232</v>
      </c>
      <c r="B137" s="1">
        <v>3161.26</v>
      </c>
      <c r="C137" t="s">
        <v>232</v>
      </c>
      <c r="D137" s="1">
        <v>3108.25</v>
      </c>
      <c r="E137" s="1">
        <v>3196</v>
      </c>
      <c r="F137" s="1">
        <v>3106.75</v>
      </c>
      <c r="G137" s="1">
        <v>3161.26</v>
      </c>
      <c r="H137" t="s">
        <v>233</v>
      </c>
      <c r="I137" s="2">
        <v>1.6799999999999999E-2</v>
      </c>
      <c r="J137" s="3">
        <f>ABS(Table1[[#This Row],[Change %]])</f>
        <v>1.6799999999999999E-2</v>
      </c>
      <c r="K137" s="1">
        <f>Table1[[#This Row],[High]]-Table1[[#This Row],[Low]]</f>
        <v>89.25</v>
      </c>
      <c r="L137" s="3">
        <f>Table1[[#This Row],[Column2]]/Table1[[#This Row],[Open]]</f>
        <v>2.8713906539049303E-2</v>
      </c>
    </row>
    <row r="138" spans="1:12" x14ac:dyDescent="0.3">
      <c r="A138" t="s">
        <v>234</v>
      </c>
      <c r="B138" s="1">
        <v>3109</v>
      </c>
      <c r="C138" t="s">
        <v>234</v>
      </c>
      <c r="D138" s="1">
        <v>3115</v>
      </c>
      <c r="E138" s="1">
        <v>3130.5</v>
      </c>
      <c r="F138" s="1">
        <v>3075.25</v>
      </c>
      <c r="G138" s="1">
        <v>3109</v>
      </c>
      <c r="H138" t="s">
        <v>235</v>
      </c>
      <c r="I138" s="2">
        <v>-2.8999999999999998E-3</v>
      </c>
      <c r="J138" s="3">
        <f>ABS(Table1[[#This Row],[Change %]])</f>
        <v>2.8999999999999998E-3</v>
      </c>
      <c r="K138" s="1">
        <f>Table1[[#This Row],[High]]-Table1[[#This Row],[Low]]</f>
        <v>55.25</v>
      </c>
      <c r="L138" s="3">
        <f>Table1[[#This Row],[Column2]]/Table1[[#This Row],[Open]]</f>
        <v>1.7736757624398074E-2</v>
      </c>
    </row>
    <row r="139" spans="1:12" x14ac:dyDescent="0.3">
      <c r="A139" t="s">
        <v>236</v>
      </c>
      <c r="B139" s="1">
        <v>3118</v>
      </c>
      <c r="C139" t="s">
        <v>236</v>
      </c>
      <c r="D139" s="1">
        <v>3122</v>
      </c>
      <c r="E139" s="1">
        <v>3157.75</v>
      </c>
      <c r="F139" s="1">
        <v>3105</v>
      </c>
      <c r="G139" s="1">
        <v>3118</v>
      </c>
      <c r="H139" t="s">
        <v>237</v>
      </c>
      <c r="I139" s="2">
        <v>-3.3999999999999998E-3</v>
      </c>
      <c r="J139" s="3">
        <f>ABS(Table1[[#This Row],[Change %]])</f>
        <v>3.3999999999999998E-3</v>
      </c>
      <c r="K139" s="1">
        <f>Table1[[#This Row],[High]]-Table1[[#This Row],[Low]]</f>
        <v>52.75</v>
      </c>
      <c r="L139" s="3">
        <f>Table1[[#This Row],[Column2]]/Table1[[#This Row],[Open]]</f>
        <v>1.6896220371556695E-2</v>
      </c>
    </row>
    <row r="140" spans="1:12" x14ac:dyDescent="0.3">
      <c r="A140" t="s">
        <v>238</v>
      </c>
      <c r="B140" s="1">
        <v>3128.75</v>
      </c>
      <c r="C140" t="s">
        <v>238</v>
      </c>
      <c r="D140" s="1">
        <v>3076.25</v>
      </c>
      <c r="E140" s="1">
        <v>3167.75</v>
      </c>
      <c r="F140" s="1">
        <v>3071.25</v>
      </c>
      <c r="G140" s="1">
        <v>3128.75</v>
      </c>
      <c r="H140" t="s">
        <v>138</v>
      </c>
      <c r="I140" s="2">
        <v>1.8100000000000002E-2</v>
      </c>
      <c r="J140" s="3">
        <f>ABS(Table1[[#This Row],[Change %]])</f>
        <v>1.8100000000000002E-2</v>
      </c>
      <c r="K140" s="1">
        <f>Table1[[#This Row],[High]]-Table1[[#This Row],[Low]]</f>
        <v>96.5</v>
      </c>
      <c r="L140" s="3">
        <f>Table1[[#This Row],[Column2]]/Table1[[#This Row],[Open]]</f>
        <v>3.1369362047947991E-2</v>
      </c>
    </row>
    <row r="141" spans="1:12" x14ac:dyDescent="0.3">
      <c r="A141" t="s">
        <v>239</v>
      </c>
      <c r="B141" s="1">
        <v>3073</v>
      </c>
      <c r="C141" t="s">
        <v>239</v>
      </c>
      <c r="D141" s="1">
        <v>2992.75</v>
      </c>
      <c r="E141" s="1">
        <v>3079.25</v>
      </c>
      <c r="F141" s="1">
        <v>2935</v>
      </c>
      <c r="G141" s="1">
        <v>3073</v>
      </c>
      <c r="H141" t="s">
        <v>240</v>
      </c>
      <c r="I141" s="2">
        <v>1.26E-2</v>
      </c>
      <c r="J141" s="3">
        <f>ABS(Table1[[#This Row],[Change %]])</f>
        <v>1.26E-2</v>
      </c>
      <c r="K141" s="1">
        <f>Table1[[#This Row],[High]]-Table1[[#This Row],[Low]]</f>
        <v>144.25</v>
      </c>
      <c r="L141" s="3">
        <f>Table1[[#This Row],[Column2]]/Table1[[#This Row],[Open]]</f>
        <v>4.81998162225378E-2</v>
      </c>
    </row>
    <row r="142" spans="1:12" x14ac:dyDescent="0.3">
      <c r="A142" t="s">
        <v>241</v>
      </c>
      <c r="B142" s="1">
        <v>3034.75</v>
      </c>
      <c r="C142" t="s">
        <v>241</v>
      </c>
      <c r="D142" s="1">
        <v>3011.75</v>
      </c>
      <c r="E142" s="1">
        <v>3087.75</v>
      </c>
      <c r="F142" s="1">
        <v>2982</v>
      </c>
      <c r="G142" s="1">
        <v>3034.75</v>
      </c>
      <c r="H142" t="s">
        <v>152</v>
      </c>
      <c r="I142" s="2">
        <v>8.0999999999999996E-3</v>
      </c>
      <c r="J142" s="3">
        <f>ABS(Table1[[#This Row],[Change %]])</f>
        <v>8.0999999999999996E-3</v>
      </c>
      <c r="K142" s="1">
        <f>Table1[[#This Row],[High]]-Table1[[#This Row],[Low]]</f>
        <v>105.75</v>
      </c>
      <c r="L142" s="3">
        <f>Table1[[#This Row],[Column2]]/Table1[[#This Row],[Open]]</f>
        <v>3.5112476135137377E-2</v>
      </c>
    </row>
    <row r="143" spans="1:12" x14ac:dyDescent="0.3">
      <c r="A143" t="s">
        <v>242</v>
      </c>
      <c r="B143" s="1">
        <v>3010.25</v>
      </c>
      <c r="C143" t="s">
        <v>242</v>
      </c>
      <c r="D143" s="1">
        <v>3183.75</v>
      </c>
      <c r="E143" s="1">
        <v>3188.5</v>
      </c>
      <c r="F143" s="1">
        <v>2996.25</v>
      </c>
      <c r="G143" s="1">
        <v>3010.25</v>
      </c>
      <c r="H143" t="s">
        <v>243</v>
      </c>
      <c r="I143" s="2">
        <v>-5.5199999999999999E-2</v>
      </c>
      <c r="J143" s="3">
        <f>ABS(Table1[[#This Row],[Change %]])</f>
        <v>5.5199999999999999E-2</v>
      </c>
      <c r="K143" s="1">
        <f>Table1[[#This Row],[High]]-Table1[[#This Row],[Low]]</f>
        <v>192.25</v>
      </c>
      <c r="L143" s="3">
        <f>Table1[[#This Row],[Column2]]/Table1[[#This Row],[Open]]</f>
        <v>6.038476639183353E-2</v>
      </c>
    </row>
    <row r="144" spans="1:12" x14ac:dyDescent="0.3">
      <c r="A144" t="s">
        <v>244</v>
      </c>
      <c r="B144" s="1">
        <v>3186</v>
      </c>
      <c r="C144" t="s">
        <v>244</v>
      </c>
      <c r="D144" s="1">
        <v>3204.75</v>
      </c>
      <c r="E144" s="1">
        <v>3227.25</v>
      </c>
      <c r="F144" s="1">
        <v>3179.75</v>
      </c>
      <c r="G144" s="1">
        <v>3186</v>
      </c>
      <c r="H144" t="s">
        <v>189</v>
      </c>
      <c r="I144" s="2">
        <v>-6.1000000000000004E-3</v>
      </c>
      <c r="J144" s="3">
        <f>ABS(Table1[[#This Row],[Change %]])</f>
        <v>6.1000000000000004E-3</v>
      </c>
      <c r="K144" s="1">
        <f>Table1[[#This Row],[High]]-Table1[[#This Row],[Low]]</f>
        <v>47.5</v>
      </c>
      <c r="L144" s="3">
        <f>Table1[[#This Row],[Column2]]/Table1[[#This Row],[Open]]</f>
        <v>1.4821748966378032E-2</v>
      </c>
    </row>
    <row r="145" spans="1:12" x14ac:dyDescent="0.3">
      <c r="A145" t="s">
        <v>245</v>
      </c>
      <c r="B145" s="1">
        <v>3205.5</v>
      </c>
      <c r="C145" t="s">
        <v>245</v>
      </c>
      <c r="D145" s="1">
        <v>3227.75</v>
      </c>
      <c r="E145" s="1">
        <v>3231</v>
      </c>
      <c r="F145" s="1">
        <v>3190</v>
      </c>
      <c r="G145" s="1">
        <v>3205.5</v>
      </c>
      <c r="H145" t="s">
        <v>98</v>
      </c>
      <c r="I145" s="2">
        <v>-6.7999999999999996E-3</v>
      </c>
      <c r="J145" s="3">
        <f>ABS(Table1[[#This Row],[Change %]])</f>
        <v>6.7999999999999996E-3</v>
      </c>
      <c r="K145" s="1">
        <f>Table1[[#This Row],[High]]-Table1[[#This Row],[Low]]</f>
        <v>41</v>
      </c>
      <c r="L145" s="3">
        <f>Table1[[#This Row],[Column2]]/Table1[[#This Row],[Open]]</f>
        <v>1.2702346836031291E-2</v>
      </c>
    </row>
    <row r="146" spans="1:12" x14ac:dyDescent="0.3">
      <c r="A146" t="s">
        <v>246</v>
      </c>
      <c r="B146" s="1">
        <v>3227.5</v>
      </c>
      <c r="C146" t="s">
        <v>246</v>
      </c>
      <c r="D146" s="1">
        <v>3192.5</v>
      </c>
      <c r="E146" s="1">
        <v>3231.25</v>
      </c>
      <c r="F146" s="1">
        <v>3183.25</v>
      </c>
      <c r="G146" s="1">
        <v>3227.5</v>
      </c>
      <c r="H146" t="s">
        <v>28</v>
      </c>
      <c r="I146" s="2">
        <v>1.2800000000000001E-2</v>
      </c>
      <c r="J146" s="3">
        <f>ABS(Table1[[#This Row],[Change %]])</f>
        <v>1.2800000000000001E-2</v>
      </c>
      <c r="K146" s="1">
        <f>Table1[[#This Row],[High]]-Table1[[#This Row],[Low]]</f>
        <v>48</v>
      </c>
      <c r="L146" s="3">
        <f>Table1[[#This Row],[Column2]]/Table1[[#This Row],[Open]]</f>
        <v>1.5035238841033673E-2</v>
      </c>
    </row>
    <row r="147" spans="1:12" x14ac:dyDescent="0.3">
      <c r="A147" t="s">
        <v>247</v>
      </c>
      <c r="B147" s="1">
        <v>3186.75</v>
      </c>
      <c r="C147" t="s">
        <v>247</v>
      </c>
      <c r="D147" s="1">
        <v>3113.25</v>
      </c>
      <c r="E147" s="1">
        <v>3210.5</v>
      </c>
      <c r="F147" s="1">
        <v>3106.5</v>
      </c>
      <c r="G147" s="1">
        <v>3186.75</v>
      </c>
      <c r="H147" t="s">
        <v>248</v>
      </c>
      <c r="I147" s="2">
        <v>2.4500000000000001E-2</v>
      </c>
      <c r="J147" s="3">
        <f>ABS(Table1[[#This Row],[Change %]])</f>
        <v>2.4500000000000001E-2</v>
      </c>
      <c r="K147" s="1">
        <f>Table1[[#This Row],[High]]-Table1[[#This Row],[Low]]</f>
        <v>104</v>
      </c>
      <c r="L147" s="3">
        <f>Table1[[#This Row],[Column2]]/Table1[[#This Row],[Open]]</f>
        <v>3.3405605075082306E-2</v>
      </c>
    </row>
    <row r="148" spans="1:12" x14ac:dyDescent="0.3">
      <c r="A148" t="s">
        <v>249</v>
      </c>
      <c r="B148" s="1">
        <v>3110.5</v>
      </c>
      <c r="C148" t="s">
        <v>249</v>
      </c>
      <c r="D148" s="1">
        <v>3117.75</v>
      </c>
      <c r="E148" s="1">
        <v>3126.75</v>
      </c>
      <c r="F148" s="1">
        <v>3087.5</v>
      </c>
      <c r="G148" s="1">
        <v>3110.5</v>
      </c>
      <c r="H148" t="s">
        <v>250</v>
      </c>
      <c r="I148" s="2">
        <v>-2.3E-3</v>
      </c>
      <c r="J148" s="3">
        <f>ABS(Table1[[#This Row],[Change %]])</f>
        <v>2.3E-3</v>
      </c>
      <c r="K148" s="1">
        <f>Table1[[#This Row],[High]]-Table1[[#This Row],[Low]]</f>
        <v>39.25</v>
      </c>
      <c r="L148" s="3">
        <f>Table1[[#This Row],[Column2]]/Table1[[#This Row],[Open]]</f>
        <v>1.2589206960147542E-2</v>
      </c>
    </row>
    <row r="149" spans="1:12" x14ac:dyDescent="0.3">
      <c r="A149" t="s">
        <v>251</v>
      </c>
      <c r="B149" s="1">
        <v>3117.75</v>
      </c>
      <c r="C149" t="s">
        <v>251</v>
      </c>
      <c r="D149" s="1">
        <v>3078</v>
      </c>
      <c r="E149" s="1">
        <v>3129.5</v>
      </c>
      <c r="F149" s="1">
        <v>3074.25</v>
      </c>
      <c r="G149" s="1">
        <v>3117.75</v>
      </c>
      <c r="H149" t="s">
        <v>106</v>
      </c>
      <c r="I149" s="2">
        <v>1.32E-2</v>
      </c>
      <c r="J149" s="3">
        <f>ABS(Table1[[#This Row],[Change %]])</f>
        <v>1.32E-2</v>
      </c>
      <c r="K149" s="1">
        <f>Table1[[#This Row],[High]]-Table1[[#This Row],[Low]]</f>
        <v>55.25</v>
      </c>
      <c r="L149" s="3">
        <f>Table1[[#This Row],[Column2]]/Table1[[#This Row],[Open]]</f>
        <v>1.7949967511371019E-2</v>
      </c>
    </row>
    <row r="150" spans="1:12" x14ac:dyDescent="0.3">
      <c r="A150" t="s">
        <v>252</v>
      </c>
      <c r="B150" s="1">
        <v>3077</v>
      </c>
      <c r="C150" t="s">
        <v>252</v>
      </c>
      <c r="D150" s="1">
        <v>3052.75</v>
      </c>
      <c r="E150" s="1">
        <v>3079</v>
      </c>
      <c r="F150" s="1">
        <v>3035</v>
      </c>
      <c r="G150" s="1">
        <v>3077</v>
      </c>
      <c r="H150" t="s">
        <v>198</v>
      </c>
      <c r="I150" s="2">
        <v>7.4999999999999997E-3</v>
      </c>
      <c r="J150" s="3">
        <f>ABS(Table1[[#This Row],[Change %]])</f>
        <v>7.4999999999999997E-3</v>
      </c>
      <c r="K150" s="1">
        <f>Table1[[#This Row],[High]]-Table1[[#This Row],[Low]]</f>
        <v>44</v>
      </c>
      <c r="L150" s="3">
        <f>Table1[[#This Row],[Column2]]/Table1[[#This Row],[Open]]</f>
        <v>1.4413233969371877E-2</v>
      </c>
    </row>
    <row r="151" spans="1:12" x14ac:dyDescent="0.3">
      <c r="A151" t="s">
        <v>253</v>
      </c>
      <c r="B151" s="1">
        <v>3054</v>
      </c>
      <c r="C151" t="s">
        <v>253</v>
      </c>
      <c r="D151" s="1">
        <v>3029.75</v>
      </c>
      <c r="E151" s="1">
        <v>3059</v>
      </c>
      <c r="F151" s="1">
        <v>3008</v>
      </c>
      <c r="G151" s="1">
        <v>3054</v>
      </c>
      <c r="H151" t="s">
        <v>155</v>
      </c>
      <c r="I151" s="2">
        <v>3.8999999999999998E-3</v>
      </c>
      <c r="J151" s="3">
        <f>ABS(Table1[[#This Row],[Change %]])</f>
        <v>3.8999999999999998E-3</v>
      </c>
      <c r="K151" s="1">
        <f>Table1[[#This Row],[High]]-Table1[[#This Row],[Low]]</f>
        <v>51</v>
      </c>
      <c r="L151" s="3">
        <f>Table1[[#This Row],[Column2]]/Table1[[#This Row],[Open]]</f>
        <v>1.6833072035646504E-2</v>
      </c>
    </row>
    <row r="152" spans="1:12" x14ac:dyDescent="0.3">
      <c r="A152" t="s">
        <v>254</v>
      </c>
      <c r="B152" s="1">
        <v>3042</v>
      </c>
      <c r="C152" t="s">
        <v>254</v>
      </c>
      <c r="D152" s="1">
        <v>3036</v>
      </c>
      <c r="E152" s="1">
        <v>3058.25</v>
      </c>
      <c r="F152" s="1">
        <v>2992</v>
      </c>
      <c r="G152" s="1">
        <v>3042</v>
      </c>
      <c r="H152" t="s">
        <v>207</v>
      </c>
      <c r="I152" s="2">
        <v>1.2999999999999999E-3</v>
      </c>
      <c r="J152" s="3">
        <f>ABS(Table1[[#This Row],[Change %]])</f>
        <v>1.2999999999999999E-3</v>
      </c>
      <c r="K152" s="1">
        <f>Table1[[#This Row],[High]]-Table1[[#This Row],[Low]]</f>
        <v>66.25</v>
      </c>
      <c r="L152" s="3">
        <f>Table1[[#This Row],[Column2]]/Table1[[#This Row],[Open]]</f>
        <v>2.1821475625823452E-2</v>
      </c>
    </row>
    <row r="153" spans="1:12" x14ac:dyDescent="0.3">
      <c r="A153" t="s">
        <v>255</v>
      </c>
      <c r="B153" s="1">
        <v>3038</v>
      </c>
      <c r="C153" t="s">
        <v>255</v>
      </c>
      <c r="D153" s="1">
        <v>3035</v>
      </c>
      <c r="E153" s="1">
        <v>3065.5</v>
      </c>
      <c r="F153" s="1">
        <v>3019.5</v>
      </c>
      <c r="G153" s="1">
        <v>3038</v>
      </c>
      <c r="H153" t="s">
        <v>140</v>
      </c>
      <c r="I153" s="2">
        <v>8.0000000000000004E-4</v>
      </c>
      <c r="J153" s="3">
        <f>ABS(Table1[[#This Row],[Change %]])</f>
        <v>8.0000000000000004E-4</v>
      </c>
      <c r="K153" s="1">
        <f>Table1[[#This Row],[High]]-Table1[[#This Row],[Low]]</f>
        <v>46</v>
      </c>
      <c r="L153" s="3">
        <f>Table1[[#This Row],[Column2]]/Table1[[#This Row],[Open]]</f>
        <v>1.5156507413509062E-2</v>
      </c>
    </row>
    <row r="154" spans="1:12" x14ac:dyDescent="0.3">
      <c r="A154" t="s">
        <v>256</v>
      </c>
      <c r="B154" s="1">
        <v>3035.5</v>
      </c>
      <c r="C154" t="s">
        <v>256</v>
      </c>
      <c r="D154" s="1">
        <v>2994</v>
      </c>
      <c r="E154" s="1">
        <v>3039.5</v>
      </c>
      <c r="F154" s="1">
        <v>2965.5</v>
      </c>
      <c r="G154" s="1">
        <v>3035.5</v>
      </c>
      <c r="H154" t="s">
        <v>257</v>
      </c>
      <c r="I154" s="2">
        <v>1.37E-2</v>
      </c>
      <c r="J154" s="3">
        <f>ABS(Table1[[#This Row],[Change %]])</f>
        <v>1.37E-2</v>
      </c>
      <c r="K154" s="1">
        <f>Table1[[#This Row],[High]]-Table1[[#This Row],[Low]]</f>
        <v>74</v>
      </c>
      <c r="L154" s="3">
        <f>Table1[[#This Row],[Column2]]/Table1[[#This Row],[Open]]</f>
        <v>2.4716098864395457E-2</v>
      </c>
    </row>
    <row r="155" spans="1:12" x14ac:dyDescent="0.3">
      <c r="A155" t="s">
        <v>258</v>
      </c>
      <c r="B155" s="1">
        <v>2994.5</v>
      </c>
      <c r="C155" t="s">
        <v>258</v>
      </c>
      <c r="D155" s="1">
        <v>2948.5</v>
      </c>
      <c r="E155" s="1">
        <v>3019.75</v>
      </c>
      <c r="F155" s="1">
        <v>2947.5</v>
      </c>
      <c r="G155" s="1">
        <v>2994.5</v>
      </c>
      <c r="H155" t="s">
        <v>259</v>
      </c>
      <c r="I155" s="2">
        <v>4.1999999999999997E-3</v>
      </c>
      <c r="J155" s="3">
        <f>ABS(Table1[[#This Row],[Change %]])</f>
        <v>4.1999999999999997E-3</v>
      </c>
      <c r="K155" s="1">
        <f>Table1[[#This Row],[High]]-Table1[[#This Row],[Low]]</f>
        <v>72.25</v>
      </c>
      <c r="L155" s="3">
        <f>Table1[[#This Row],[Column2]]/Table1[[#This Row],[Open]]</f>
        <v>2.4503985077157876E-2</v>
      </c>
    </row>
    <row r="156" spans="1:12" x14ac:dyDescent="0.3">
      <c r="A156" t="s">
        <v>260</v>
      </c>
      <c r="B156" s="1">
        <v>2982.12</v>
      </c>
      <c r="C156" t="s">
        <v>260</v>
      </c>
      <c r="D156" s="1">
        <v>2967.38</v>
      </c>
      <c r="E156" s="1">
        <v>2989.88</v>
      </c>
      <c r="F156" s="1">
        <v>2954.38</v>
      </c>
      <c r="G156" s="1">
        <v>2982.12</v>
      </c>
      <c r="H156" t="s">
        <v>47</v>
      </c>
      <c r="I156" s="2">
        <v>5.1000000000000004E-3</v>
      </c>
      <c r="J156" s="3">
        <f>ABS(Table1[[#This Row],[Change %]])</f>
        <v>5.1000000000000004E-3</v>
      </c>
      <c r="K156" s="1">
        <f>Table1[[#This Row],[High]]-Table1[[#This Row],[Low]]</f>
        <v>35.5</v>
      </c>
      <c r="L156" s="3">
        <f>Table1[[#This Row],[Column2]]/Table1[[#This Row],[Open]]</f>
        <v>1.1963415538286299E-2</v>
      </c>
    </row>
    <row r="157" spans="1:12" x14ac:dyDescent="0.3">
      <c r="A157" t="s">
        <v>261</v>
      </c>
      <c r="B157" s="1">
        <v>2967.12</v>
      </c>
      <c r="C157" t="s">
        <v>261</v>
      </c>
      <c r="D157" s="1">
        <v>2947.88</v>
      </c>
      <c r="E157" s="1">
        <v>2968.62</v>
      </c>
      <c r="F157" s="1">
        <v>2947.88</v>
      </c>
      <c r="G157" s="1">
        <v>2967.12</v>
      </c>
      <c r="H157" t="s">
        <v>47</v>
      </c>
      <c r="I157" s="2">
        <v>4.7999999999999996E-3</v>
      </c>
      <c r="J157" s="3">
        <f>ABS(Table1[[#This Row],[Change %]])</f>
        <v>4.7999999999999996E-3</v>
      </c>
      <c r="K157" s="1">
        <f>Table1[[#This Row],[High]]-Table1[[#This Row],[Low]]</f>
        <v>20.739999999999782</v>
      </c>
      <c r="L157" s="3">
        <f>Table1[[#This Row],[Column2]]/Table1[[#This Row],[Open]]</f>
        <v>7.0355645412974004E-3</v>
      </c>
    </row>
    <row r="158" spans="1:12" x14ac:dyDescent="0.3">
      <c r="A158" t="s">
        <v>262</v>
      </c>
      <c r="B158" s="1">
        <v>2953</v>
      </c>
      <c r="C158" t="s">
        <v>262</v>
      </c>
      <c r="D158" s="1">
        <v>2936.75</v>
      </c>
      <c r="E158" s="1">
        <v>2957.5</v>
      </c>
      <c r="F158" s="1">
        <v>2903.75</v>
      </c>
      <c r="G158" s="1">
        <v>2953</v>
      </c>
      <c r="H158" t="s">
        <v>138</v>
      </c>
      <c r="I158" s="2">
        <v>5.4000000000000003E-3</v>
      </c>
      <c r="J158" s="3">
        <f>ABS(Table1[[#This Row],[Change %]])</f>
        <v>5.4000000000000003E-3</v>
      </c>
      <c r="K158" s="1">
        <f>Table1[[#This Row],[High]]-Table1[[#This Row],[Low]]</f>
        <v>53.75</v>
      </c>
      <c r="L158" s="3">
        <f>Table1[[#This Row],[Column2]]/Table1[[#This Row],[Open]]</f>
        <v>1.8302545330722737E-2</v>
      </c>
    </row>
    <row r="159" spans="1:12" x14ac:dyDescent="0.3">
      <c r="A159" t="s">
        <v>263</v>
      </c>
      <c r="B159" s="1">
        <v>2937</v>
      </c>
      <c r="C159" t="s">
        <v>263</v>
      </c>
      <c r="D159" s="1">
        <v>2972.25</v>
      </c>
      <c r="E159" s="1">
        <v>2973.5</v>
      </c>
      <c r="F159" s="1">
        <v>2933</v>
      </c>
      <c r="G159" s="1">
        <v>2937</v>
      </c>
      <c r="H159" t="s">
        <v>264</v>
      </c>
      <c r="I159" s="2">
        <v>-1.06E-2</v>
      </c>
      <c r="J159" s="3">
        <f>ABS(Table1[[#This Row],[Change %]])</f>
        <v>1.06E-2</v>
      </c>
      <c r="K159" s="1">
        <f>Table1[[#This Row],[High]]-Table1[[#This Row],[Low]]</f>
        <v>40.5</v>
      </c>
      <c r="L159" s="3">
        <f>Table1[[#This Row],[Column2]]/Table1[[#This Row],[Open]]</f>
        <v>1.3626040878122634E-2</v>
      </c>
    </row>
    <row r="160" spans="1:12" x14ac:dyDescent="0.3">
      <c r="A160" t="s">
        <v>265</v>
      </c>
      <c r="B160" s="1">
        <v>2968.5</v>
      </c>
      <c r="C160" t="s">
        <v>265</v>
      </c>
      <c r="D160" s="1">
        <v>2913.5</v>
      </c>
      <c r="E160" s="1">
        <v>2975.75</v>
      </c>
      <c r="F160" s="1">
        <v>2908.5</v>
      </c>
      <c r="G160" s="1">
        <v>2968.5</v>
      </c>
      <c r="H160" t="s">
        <v>213</v>
      </c>
      <c r="I160" s="2">
        <v>1.7000000000000001E-2</v>
      </c>
      <c r="J160" s="3">
        <f>ABS(Table1[[#This Row],[Change %]])</f>
        <v>1.7000000000000001E-2</v>
      </c>
      <c r="K160" s="1">
        <f>Table1[[#This Row],[High]]-Table1[[#This Row],[Low]]</f>
        <v>67.25</v>
      </c>
      <c r="L160" s="3">
        <f>Table1[[#This Row],[Column2]]/Table1[[#This Row],[Open]]</f>
        <v>2.3082203535266861E-2</v>
      </c>
    </row>
    <row r="161" spans="1:12" x14ac:dyDescent="0.3">
      <c r="A161" t="s">
        <v>266</v>
      </c>
      <c r="B161" s="1">
        <v>2918.75</v>
      </c>
      <c r="C161" t="s">
        <v>266</v>
      </c>
      <c r="D161" s="1">
        <v>2945</v>
      </c>
      <c r="E161" s="1">
        <v>2976.25</v>
      </c>
      <c r="F161" s="1">
        <v>2914.25</v>
      </c>
      <c r="G161" s="1">
        <v>2918.75</v>
      </c>
      <c r="H161" t="s">
        <v>88</v>
      </c>
      <c r="I161" s="2">
        <v>-9.9000000000000008E-3</v>
      </c>
      <c r="J161" s="3">
        <f>ABS(Table1[[#This Row],[Change %]])</f>
        <v>9.9000000000000008E-3</v>
      </c>
      <c r="K161" s="1">
        <f>Table1[[#This Row],[High]]-Table1[[#This Row],[Low]]</f>
        <v>62</v>
      </c>
      <c r="L161" s="3">
        <f>Table1[[#This Row],[Column2]]/Table1[[#This Row],[Open]]</f>
        <v>2.1052631578947368E-2</v>
      </c>
    </row>
    <row r="162" spans="1:12" x14ac:dyDescent="0.3">
      <c r="A162" t="s">
        <v>267</v>
      </c>
      <c r="B162" s="1">
        <v>2948</v>
      </c>
      <c r="C162" t="s">
        <v>267</v>
      </c>
      <c r="D162" s="1">
        <v>2859.75</v>
      </c>
      <c r="E162" s="1">
        <v>2964.75</v>
      </c>
      <c r="F162" s="1">
        <v>2850</v>
      </c>
      <c r="G162" s="1">
        <v>2948</v>
      </c>
      <c r="H162" t="s">
        <v>268</v>
      </c>
      <c r="I162" s="2">
        <v>3.5700000000000003E-2</v>
      </c>
      <c r="J162" s="3">
        <f>ABS(Table1[[#This Row],[Change %]])</f>
        <v>3.5700000000000003E-2</v>
      </c>
      <c r="K162" s="1">
        <f>Table1[[#This Row],[High]]-Table1[[#This Row],[Low]]</f>
        <v>114.75</v>
      </c>
      <c r="L162" s="3">
        <f>Table1[[#This Row],[Column2]]/Table1[[#This Row],[Open]]</f>
        <v>4.0125885129819037E-2</v>
      </c>
    </row>
    <row r="163" spans="1:12" x14ac:dyDescent="0.3">
      <c r="A163" t="s">
        <v>269</v>
      </c>
      <c r="B163" s="1">
        <v>2846.5</v>
      </c>
      <c r="C163" t="s">
        <v>269</v>
      </c>
      <c r="D163" s="1">
        <v>2846.25</v>
      </c>
      <c r="E163" s="1">
        <v>2863.5</v>
      </c>
      <c r="F163" s="1">
        <v>2809.5</v>
      </c>
      <c r="G163" s="1">
        <v>2846.5</v>
      </c>
      <c r="H163" t="s">
        <v>270</v>
      </c>
      <c r="I163" s="2">
        <v>-2.0000000000000001E-4</v>
      </c>
      <c r="J163" s="3">
        <f>ABS(Table1[[#This Row],[Change %]])</f>
        <v>2.0000000000000001E-4</v>
      </c>
      <c r="K163" s="1">
        <f>Table1[[#This Row],[High]]-Table1[[#This Row],[Low]]</f>
        <v>54</v>
      </c>
      <c r="L163" s="3">
        <f>Table1[[#This Row],[Column2]]/Table1[[#This Row],[Open]]</f>
        <v>1.8972332015810278E-2</v>
      </c>
    </row>
    <row r="164" spans="1:12" x14ac:dyDescent="0.3">
      <c r="A164" t="s">
        <v>271</v>
      </c>
      <c r="B164" s="1">
        <v>2847</v>
      </c>
      <c r="C164" t="s">
        <v>271</v>
      </c>
      <c r="D164" s="1">
        <v>2820.25</v>
      </c>
      <c r="E164" s="1">
        <v>2853.75</v>
      </c>
      <c r="F164" s="1">
        <v>2760.25</v>
      </c>
      <c r="G164" s="1">
        <v>2847</v>
      </c>
      <c r="H164" t="s">
        <v>272</v>
      </c>
      <c r="I164" s="2">
        <v>1.21E-2</v>
      </c>
      <c r="J164" s="3">
        <f>ABS(Table1[[#This Row],[Change %]])</f>
        <v>1.21E-2</v>
      </c>
      <c r="K164" s="1">
        <f>Table1[[#This Row],[High]]-Table1[[#This Row],[Low]]</f>
        <v>93.5</v>
      </c>
      <c r="L164" s="3">
        <f>Table1[[#This Row],[Column2]]/Table1[[#This Row],[Open]]</f>
        <v>3.315308926513607E-2</v>
      </c>
    </row>
    <row r="165" spans="1:12" x14ac:dyDescent="0.3">
      <c r="A165" t="s">
        <v>273</v>
      </c>
      <c r="B165" s="1">
        <v>2813</v>
      </c>
      <c r="C165" t="s">
        <v>273</v>
      </c>
      <c r="D165" s="1">
        <v>2839.75</v>
      </c>
      <c r="E165" s="1">
        <v>2876.75</v>
      </c>
      <c r="F165" s="1">
        <v>2786</v>
      </c>
      <c r="G165" s="1">
        <v>2813</v>
      </c>
      <c r="H165" t="s">
        <v>274</v>
      </c>
      <c r="I165" s="2">
        <v>-1.38E-2</v>
      </c>
      <c r="J165" s="3">
        <f>ABS(Table1[[#This Row],[Change %]])</f>
        <v>1.38E-2</v>
      </c>
      <c r="K165" s="1">
        <f>Table1[[#This Row],[High]]-Table1[[#This Row],[Low]]</f>
        <v>90.75</v>
      </c>
      <c r="L165" s="3">
        <f>Table1[[#This Row],[Column2]]/Table1[[#This Row],[Open]]</f>
        <v>3.1957038471696453E-2</v>
      </c>
    </row>
    <row r="166" spans="1:12" x14ac:dyDescent="0.3">
      <c r="A166" t="s">
        <v>275</v>
      </c>
      <c r="B166" s="1">
        <v>2852.5</v>
      </c>
      <c r="C166" t="s">
        <v>275</v>
      </c>
      <c r="D166" s="1">
        <v>2919.25</v>
      </c>
      <c r="E166" s="1">
        <v>2939.25</v>
      </c>
      <c r="F166" s="1">
        <v>2838</v>
      </c>
      <c r="G166" s="1">
        <v>2852.5</v>
      </c>
      <c r="H166" t="s">
        <v>276</v>
      </c>
      <c r="I166" s="2">
        <v>-2.4E-2</v>
      </c>
      <c r="J166" s="3">
        <f>ABS(Table1[[#This Row],[Change %]])</f>
        <v>2.4E-2</v>
      </c>
      <c r="K166" s="1">
        <f>Table1[[#This Row],[High]]-Table1[[#This Row],[Low]]</f>
        <v>101.25</v>
      </c>
      <c r="L166" s="3">
        <f>Table1[[#This Row],[Column2]]/Table1[[#This Row],[Open]]</f>
        <v>3.4683565984413807E-2</v>
      </c>
    </row>
    <row r="167" spans="1:12" x14ac:dyDescent="0.3">
      <c r="A167" t="s">
        <v>277</v>
      </c>
      <c r="B167" s="1">
        <v>2922.75</v>
      </c>
      <c r="C167" t="s">
        <v>277</v>
      </c>
      <c r="D167" s="1">
        <v>2920.75</v>
      </c>
      <c r="E167" s="1">
        <v>2947</v>
      </c>
      <c r="F167" s="1">
        <v>2889.75</v>
      </c>
      <c r="G167" s="1">
        <v>2922.75</v>
      </c>
      <c r="H167" t="s">
        <v>213</v>
      </c>
      <c r="I167" s="2">
        <v>-2E-3</v>
      </c>
      <c r="J167" s="3">
        <f>ABS(Table1[[#This Row],[Change %]])</f>
        <v>2E-3</v>
      </c>
      <c r="K167" s="1">
        <f>Table1[[#This Row],[High]]-Table1[[#This Row],[Low]]</f>
        <v>57.25</v>
      </c>
      <c r="L167" s="3">
        <f>Table1[[#This Row],[Column2]]/Table1[[#This Row],[Open]]</f>
        <v>1.9601129846785928E-2</v>
      </c>
    </row>
    <row r="168" spans="1:12" x14ac:dyDescent="0.3">
      <c r="A168" t="s">
        <v>278</v>
      </c>
      <c r="B168" s="1">
        <v>2928.5</v>
      </c>
      <c r="C168" t="s">
        <v>278</v>
      </c>
      <c r="D168" s="1">
        <v>2882</v>
      </c>
      <c r="E168" s="1">
        <v>2933</v>
      </c>
      <c r="F168" s="1">
        <v>2879.75</v>
      </c>
      <c r="G168" s="1">
        <v>2928.5</v>
      </c>
      <c r="H168" t="s">
        <v>57</v>
      </c>
      <c r="I168" s="2">
        <v>1.6799999999999999E-2</v>
      </c>
      <c r="J168" s="3">
        <f>ABS(Table1[[#This Row],[Change %]])</f>
        <v>1.6799999999999999E-2</v>
      </c>
      <c r="K168" s="1">
        <f>Table1[[#This Row],[High]]-Table1[[#This Row],[Low]]</f>
        <v>53.25</v>
      </c>
      <c r="L168" s="3">
        <f>Table1[[#This Row],[Column2]]/Table1[[#This Row],[Open]]</f>
        <v>1.8476752255378211E-2</v>
      </c>
    </row>
    <row r="169" spans="1:12" x14ac:dyDescent="0.3">
      <c r="A169" t="s">
        <v>279</v>
      </c>
      <c r="B169" s="1">
        <v>2880</v>
      </c>
      <c r="C169" t="s">
        <v>279</v>
      </c>
      <c r="D169" s="1">
        <v>2832</v>
      </c>
      <c r="E169" s="1">
        <v>2895</v>
      </c>
      <c r="F169" s="1">
        <v>2823</v>
      </c>
      <c r="G169" s="1">
        <v>2880</v>
      </c>
      <c r="H169" t="s">
        <v>24</v>
      </c>
      <c r="I169" s="2">
        <v>1.6400000000000001E-2</v>
      </c>
      <c r="J169" s="3">
        <f>ABS(Table1[[#This Row],[Change %]])</f>
        <v>1.6400000000000001E-2</v>
      </c>
      <c r="K169" s="1">
        <f>Table1[[#This Row],[High]]-Table1[[#This Row],[Low]]</f>
        <v>72</v>
      </c>
      <c r="L169" s="3">
        <f>Table1[[#This Row],[Column2]]/Table1[[#This Row],[Open]]</f>
        <v>2.5423728813559324E-2</v>
      </c>
    </row>
    <row r="170" spans="1:12" x14ac:dyDescent="0.3">
      <c r="A170" t="s">
        <v>280</v>
      </c>
      <c r="B170" s="1">
        <v>2833.5</v>
      </c>
      <c r="C170" t="s">
        <v>280</v>
      </c>
      <c r="D170" s="1">
        <v>2857.75</v>
      </c>
      <c r="E170" s="1">
        <v>2886.25</v>
      </c>
      <c r="F170" s="1">
        <v>2832</v>
      </c>
      <c r="G170" s="1">
        <v>2833.5</v>
      </c>
      <c r="H170" t="s">
        <v>203</v>
      </c>
      <c r="I170" s="2">
        <v>-8.6999999999999994E-3</v>
      </c>
      <c r="J170" s="3">
        <f>ABS(Table1[[#This Row],[Change %]])</f>
        <v>8.6999999999999994E-3</v>
      </c>
      <c r="K170" s="1">
        <f>Table1[[#This Row],[High]]-Table1[[#This Row],[Low]]</f>
        <v>54.25</v>
      </c>
      <c r="L170" s="3">
        <f>Table1[[#This Row],[Column2]]/Table1[[#This Row],[Open]]</f>
        <v>1.8983466013472138E-2</v>
      </c>
    </row>
    <row r="171" spans="1:12" x14ac:dyDescent="0.3">
      <c r="A171" t="s">
        <v>281</v>
      </c>
      <c r="B171" s="1">
        <v>2858.25</v>
      </c>
      <c r="C171" t="s">
        <v>281</v>
      </c>
      <c r="D171" s="1">
        <v>2827</v>
      </c>
      <c r="E171" s="1">
        <v>2889.75</v>
      </c>
      <c r="F171" s="1">
        <v>2824.5</v>
      </c>
      <c r="G171" s="1">
        <v>2858.25</v>
      </c>
      <c r="H171" t="s">
        <v>203</v>
      </c>
      <c r="I171" s="2">
        <v>1.17E-2</v>
      </c>
      <c r="J171" s="3">
        <f>ABS(Table1[[#This Row],[Change %]])</f>
        <v>1.17E-2</v>
      </c>
      <c r="K171" s="1">
        <f>Table1[[#This Row],[High]]-Table1[[#This Row],[Low]]</f>
        <v>65.25</v>
      </c>
      <c r="L171" s="3">
        <f>Table1[[#This Row],[Column2]]/Table1[[#This Row],[Open]]</f>
        <v>2.3081004598514327E-2</v>
      </c>
    </row>
    <row r="172" spans="1:12" x14ac:dyDescent="0.3">
      <c r="A172" t="s">
        <v>282</v>
      </c>
      <c r="B172" s="1">
        <v>2825.25</v>
      </c>
      <c r="C172" t="s">
        <v>282</v>
      </c>
      <c r="D172" s="1">
        <v>2789</v>
      </c>
      <c r="E172" s="1">
        <v>2835.75</v>
      </c>
      <c r="F172" s="1">
        <v>2771</v>
      </c>
      <c r="G172" s="1">
        <v>2825.25</v>
      </c>
      <c r="H172" t="s">
        <v>283</v>
      </c>
      <c r="I172" s="2">
        <v>1.1999999999999999E-3</v>
      </c>
      <c r="J172" s="3">
        <f>ABS(Table1[[#This Row],[Change %]])</f>
        <v>1.1999999999999999E-3</v>
      </c>
      <c r="K172" s="1">
        <f>Table1[[#This Row],[High]]-Table1[[#This Row],[Low]]</f>
        <v>64.75</v>
      </c>
      <c r="L172" s="3">
        <f>Table1[[#This Row],[Column2]]/Table1[[#This Row],[Open]]</f>
        <v>2.321620652563643E-2</v>
      </c>
    </row>
    <row r="173" spans="1:12" x14ac:dyDescent="0.3">
      <c r="A173" t="s">
        <v>284</v>
      </c>
      <c r="B173" s="1">
        <v>2821.75</v>
      </c>
      <c r="C173" t="s">
        <v>284</v>
      </c>
      <c r="D173" s="1">
        <v>2871.5</v>
      </c>
      <c r="E173" s="1">
        <v>2879.75</v>
      </c>
      <c r="F173" s="1">
        <v>2811.75</v>
      </c>
      <c r="G173" s="1">
        <v>2821.75</v>
      </c>
      <c r="H173" t="s">
        <v>100</v>
      </c>
      <c r="I173" s="2">
        <v>-2.7799999999999998E-2</v>
      </c>
      <c r="J173" s="3">
        <f>ABS(Table1[[#This Row],[Change %]])</f>
        <v>2.7799999999999998E-2</v>
      </c>
      <c r="K173" s="1">
        <f>Table1[[#This Row],[High]]-Table1[[#This Row],[Low]]</f>
        <v>68</v>
      </c>
      <c r="L173" s="3">
        <f>Table1[[#This Row],[Column2]]/Table1[[#This Row],[Open]]</f>
        <v>2.3681002960125371E-2</v>
      </c>
    </row>
    <row r="174" spans="1:12" x14ac:dyDescent="0.3">
      <c r="A174" t="s">
        <v>285</v>
      </c>
      <c r="B174" s="1">
        <v>2902.5</v>
      </c>
      <c r="C174" t="s">
        <v>285</v>
      </c>
      <c r="D174" s="1">
        <v>2956.5</v>
      </c>
      <c r="E174" s="1">
        <v>2965</v>
      </c>
      <c r="F174" s="1">
        <v>2878</v>
      </c>
      <c r="G174" s="1">
        <v>2902.5</v>
      </c>
      <c r="H174" t="s">
        <v>114</v>
      </c>
      <c r="I174" s="2">
        <v>-1.3100000000000001E-2</v>
      </c>
      <c r="J174" s="3">
        <f>ABS(Table1[[#This Row],[Change %]])</f>
        <v>1.3100000000000001E-2</v>
      </c>
      <c r="K174" s="1">
        <f>Table1[[#This Row],[High]]-Table1[[#This Row],[Low]]</f>
        <v>87</v>
      </c>
      <c r="L174" s="3">
        <f>Table1[[#This Row],[Column2]]/Table1[[#This Row],[Open]]</f>
        <v>2.9426686960933535E-2</v>
      </c>
    </row>
    <row r="175" spans="1:12" x14ac:dyDescent="0.3">
      <c r="A175" t="s">
        <v>286</v>
      </c>
      <c r="B175" s="1">
        <v>2941</v>
      </c>
      <c r="C175" t="s">
        <v>286</v>
      </c>
      <c r="D175" s="1">
        <v>2870.5</v>
      </c>
      <c r="E175" s="1">
        <v>2959.75</v>
      </c>
      <c r="F175" s="1">
        <v>2860.75</v>
      </c>
      <c r="G175" s="1">
        <v>2941</v>
      </c>
      <c r="H175" t="s">
        <v>287</v>
      </c>
      <c r="I175" s="2">
        <v>2.5700000000000001E-2</v>
      </c>
      <c r="J175" s="3">
        <f>ABS(Table1[[#This Row],[Change %]])</f>
        <v>2.5700000000000001E-2</v>
      </c>
      <c r="K175" s="1">
        <f>Table1[[#This Row],[High]]-Table1[[#This Row],[Low]]</f>
        <v>99</v>
      </c>
      <c r="L175" s="3">
        <f>Table1[[#This Row],[Column2]]/Table1[[#This Row],[Open]]</f>
        <v>3.4488765023515069E-2</v>
      </c>
    </row>
    <row r="176" spans="1:12" x14ac:dyDescent="0.3">
      <c r="A176" t="s">
        <v>288</v>
      </c>
      <c r="B176" s="1">
        <v>2867.25</v>
      </c>
      <c r="C176" t="s">
        <v>288</v>
      </c>
      <c r="D176" s="1">
        <v>2867.75</v>
      </c>
      <c r="E176" s="1">
        <v>2913.5</v>
      </c>
      <c r="F176" s="1">
        <v>2851</v>
      </c>
      <c r="G176" s="1">
        <v>2867.25</v>
      </c>
      <c r="H176" t="s">
        <v>264</v>
      </c>
      <c r="I176" s="2">
        <v>-5.9999999999999995E-4</v>
      </c>
      <c r="J176" s="3">
        <f>ABS(Table1[[#This Row],[Change %]])</f>
        <v>5.9999999999999995E-4</v>
      </c>
      <c r="K176" s="1">
        <f>Table1[[#This Row],[High]]-Table1[[#This Row],[Low]]</f>
        <v>62.5</v>
      </c>
      <c r="L176" s="3">
        <f>Table1[[#This Row],[Column2]]/Table1[[#This Row],[Open]]</f>
        <v>2.1794089442943074E-2</v>
      </c>
    </row>
    <row r="177" spans="1:12" x14ac:dyDescent="0.3">
      <c r="A177" t="s">
        <v>289</v>
      </c>
      <c r="B177" s="1">
        <v>2869</v>
      </c>
      <c r="C177" t="s">
        <v>289</v>
      </c>
      <c r="D177" s="1">
        <v>2829</v>
      </c>
      <c r="E177" s="1">
        <v>2881.25</v>
      </c>
      <c r="F177" s="1">
        <v>2812.75</v>
      </c>
      <c r="G177" s="1">
        <v>2869</v>
      </c>
      <c r="H177" t="s">
        <v>92</v>
      </c>
      <c r="I177" s="2">
        <v>1.4E-2</v>
      </c>
      <c r="J177" s="3">
        <f>ABS(Table1[[#This Row],[Change %]])</f>
        <v>1.4E-2</v>
      </c>
      <c r="K177" s="1">
        <f>Table1[[#This Row],[High]]-Table1[[#This Row],[Low]]</f>
        <v>68.5</v>
      </c>
      <c r="L177" s="3">
        <f>Table1[[#This Row],[Column2]]/Table1[[#This Row],[Open]]</f>
        <v>2.4213503004595262E-2</v>
      </c>
    </row>
    <row r="178" spans="1:12" x14ac:dyDescent="0.3">
      <c r="A178" t="s">
        <v>290</v>
      </c>
      <c r="B178" s="1">
        <v>2829.5</v>
      </c>
      <c r="C178" t="s">
        <v>290</v>
      </c>
      <c r="D178" s="1">
        <v>2777</v>
      </c>
      <c r="E178" s="1">
        <v>2835</v>
      </c>
      <c r="F178" s="1">
        <v>2755.25</v>
      </c>
      <c r="G178" s="1">
        <v>2829.5</v>
      </c>
      <c r="H178" t="s">
        <v>50</v>
      </c>
      <c r="I178" s="2">
        <v>1.7500000000000002E-2</v>
      </c>
      <c r="J178" s="3">
        <f>ABS(Table1[[#This Row],[Change %]])</f>
        <v>1.7500000000000002E-2</v>
      </c>
      <c r="K178" s="1">
        <f>Table1[[#This Row],[High]]-Table1[[#This Row],[Low]]</f>
        <v>79.75</v>
      </c>
      <c r="L178" s="3">
        <f>Table1[[#This Row],[Column2]]/Table1[[#This Row],[Open]]</f>
        <v>2.871804105149442E-2</v>
      </c>
    </row>
    <row r="179" spans="1:12" x14ac:dyDescent="0.3">
      <c r="A179" t="s">
        <v>291</v>
      </c>
      <c r="B179" s="1">
        <v>2780.75</v>
      </c>
      <c r="C179" t="s">
        <v>291</v>
      </c>
      <c r="D179" s="1">
        <v>2790.5</v>
      </c>
      <c r="E179" s="1">
        <v>2836.75</v>
      </c>
      <c r="F179" s="1">
        <v>2772.75</v>
      </c>
      <c r="G179" s="1">
        <v>2780.75</v>
      </c>
      <c r="H179" t="s">
        <v>98</v>
      </c>
      <c r="I179" s="2">
        <v>-2.8E-3</v>
      </c>
      <c r="J179" s="3">
        <f>ABS(Table1[[#This Row],[Change %]])</f>
        <v>2.8E-3</v>
      </c>
      <c r="K179" s="1">
        <f>Table1[[#This Row],[High]]-Table1[[#This Row],[Low]]</f>
        <v>64</v>
      </c>
      <c r="L179" s="3">
        <f>Table1[[#This Row],[Column2]]/Table1[[#This Row],[Open]]</f>
        <v>2.2934957892850744E-2</v>
      </c>
    </row>
    <row r="180" spans="1:12" x14ac:dyDescent="0.3">
      <c r="A180" t="s">
        <v>292</v>
      </c>
      <c r="B180" s="1">
        <v>2788.5</v>
      </c>
      <c r="C180" t="s">
        <v>292</v>
      </c>
      <c r="D180" s="1">
        <v>2737.25</v>
      </c>
      <c r="E180" s="1">
        <v>2808</v>
      </c>
      <c r="F180" s="1">
        <v>2717.25</v>
      </c>
      <c r="G180" s="1">
        <v>2788.5</v>
      </c>
      <c r="H180" t="s">
        <v>41</v>
      </c>
      <c r="I180" s="2">
        <v>2.07E-2</v>
      </c>
      <c r="J180" s="3">
        <f>ABS(Table1[[#This Row],[Change %]])</f>
        <v>2.07E-2</v>
      </c>
      <c r="K180" s="1">
        <f>Table1[[#This Row],[High]]-Table1[[#This Row],[Low]]</f>
        <v>90.75</v>
      </c>
      <c r="L180" s="3">
        <f>Table1[[#This Row],[Column2]]/Table1[[#This Row],[Open]]</f>
        <v>3.3153712667823548E-2</v>
      </c>
    </row>
    <row r="181" spans="1:12" x14ac:dyDescent="0.3">
      <c r="A181" t="s">
        <v>293</v>
      </c>
      <c r="B181" s="1">
        <v>2732</v>
      </c>
      <c r="C181" t="s">
        <v>293</v>
      </c>
      <c r="D181" s="1">
        <v>2807</v>
      </c>
      <c r="E181" s="1">
        <v>2833.25</v>
      </c>
      <c r="F181" s="1">
        <v>2717.25</v>
      </c>
      <c r="G181" s="1">
        <v>2732</v>
      </c>
      <c r="H181" t="s">
        <v>84</v>
      </c>
      <c r="I181" s="2">
        <v>-2.6499999999999999E-2</v>
      </c>
      <c r="J181" s="3">
        <f>ABS(Table1[[#This Row],[Change %]])</f>
        <v>2.6499999999999999E-2</v>
      </c>
      <c r="K181" s="1">
        <f>Table1[[#This Row],[High]]-Table1[[#This Row],[Low]]</f>
        <v>116</v>
      </c>
      <c r="L181" s="3">
        <f>Table1[[#This Row],[Column2]]/Table1[[#This Row],[Open]]</f>
        <v>4.132525828286427E-2</v>
      </c>
    </row>
    <row r="182" spans="1:12" x14ac:dyDescent="0.3">
      <c r="A182" t="s">
        <v>294</v>
      </c>
      <c r="B182" s="1">
        <v>2806.5</v>
      </c>
      <c r="C182" t="s">
        <v>294</v>
      </c>
      <c r="D182" s="1">
        <v>2861.5</v>
      </c>
      <c r="E182" s="1">
        <v>2875.5</v>
      </c>
      <c r="F182" s="1">
        <v>2804.25</v>
      </c>
      <c r="G182" s="1">
        <v>2806.5</v>
      </c>
      <c r="H182" t="s">
        <v>88</v>
      </c>
      <c r="I182" s="2">
        <v>-2.2100000000000002E-2</v>
      </c>
      <c r="J182" s="3">
        <f>ABS(Table1[[#This Row],[Change %]])</f>
        <v>2.2100000000000002E-2</v>
      </c>
      <c r="K182" s="1">
        <f>Table1[[#This Row],[High]]-Table1[[#This Row],[Low]]</f>
        <v>71.25</v>
      </c>
      <c r="L182" s="3">
        <f>Table1[[#This Row],[Column2]]/Table1[[#This Row],[Open]]</f>
        <v>2.4899528219465315E-2</v>
      </c>
    </row>
    <row r="183" spans="1:12" x14ac:dyDescent="0.3">
      <c r="A183" t="s">
        <v>295</v>
      </c>
      <c r="B183" s="1">
        <v>2870</v>
      </c>
      <c r="C183" t="s">
        <v>295</v>
      </c>
      <c r="D183" s="1">
        <v>2863</v>
      </c>
      <c r="E183" s="1">
        <v>2885</v>
      </c>
      <c r="F183" s="1">
        <v>2821</v>
      </c>
      <c r="G183" s="1">
        <v>2870</v>
      </c>
      <c r="H183" t="s">
        <v>296</v>
      </c>
      <c r="I183" s="2">
        <v>2.9600000000000001E-2</v>
      </c>
      <c r="J183" s="3">
        <f>ABS(Table1[[#This Row],[Change %]])</f>
        <v>2.9600000000000001E-2</v>
      </c>
      <c r="K183" s="1">
        <f>Table1[[#This Row],[High]]-Table1[[#This Row],[Low]]</f>
        <v>64</v>
      </c>
      <c r="L183" s="3">
        <f>Table1[[#This Row],[Column2]]/Table1[[#This Row],[Open]]</f>
        <v>2.2354173943415996E-2</v>
      </c>
    </row>
    <row r="184" spans="1:12" x14ac:dyDescent="0.3">
      <c r="A184" t="s">
        <v>297</v>
      </c>
      <c r="B184" s="1">
        <v>2787.5</v>
      </c>
      <c r="C184" t="s">
        <v>297</v>
      </c>
      <c r="D184" s="1">
        <v>2767.75</v>
      </c>
      <c r="E184" s="1">
        <v>2831.5</v>
      </c>
      <c r="F184" s="1">
        <v>2746</v>
      </c>
      <c r="G184" s="1">
        <v>2787.5</v>
      </c>
      <c r="H184" t="s">
        <v>298</v>
      </c>
      <c r="I184" s="2">
        <v>4.4999999999999997E-3</v>
      </c>
      <c r="J184" s="3">
        <f>ABS(Table1[[#This Row],[Change %]])</f>
        <v>4.4999999999999997E-3</v>
      </c>
      <c r="K184" s="1">
        <f>Table1[[#This Row],[High]]-Table1[[#This Row],[Low]]</f>
        <v>85.5</v>
      </c>
      <c r="L184" s="3">
        <f>Table1[[#This Row],[Column2]]/Table1[[#This Row],[Open]]</f>
        <v>3.0891518381356696E-2</v>
      </c>
    </row>
    <row r="185" spans="1:12" x14ac:dyDescent="0.3">
      <c r="A185" t="s">
        <v>299</v>
      </c>
      <c r="B185" s="1">
        <v>2775</v>
      </c>
      <c r="C185" t="s">
        <v>299</v>
      </c>
      <c r="D185" s="1">
        <v>2843.75</v>
      </c>
      <c r="E185" s="1">
        <v>2845.5</v>
      </c>
      <c r="F185" s="1">
        <v>2751.25</v>
      </c>
      <c r="G185" s="1">
        <v>2775</v>
      </c>
      <c r="H185" t="s">
        <v>250</v>
      </c>
      <c r="I185" s="2">
        <v>-2.3900000000000001E-2</v>
      </c>
      <c r="J185" s="3">
        <f>ABS(Table1[[#This Row],[Change %]])</f>
        <v>2.3900000000000001E-2</v>
      </c>
      <c r="K185" s="1">
        <f>Table1[[#This Row],[High]]-Table1[[#This Row],[Low]]</f>
        <v>94.25</v>
      </c>
      <c r="L185" s="3">
        <f>Table1[[#This Row],[Column2]]/Table1[[#This Row],[Open]]</f>
        <v>3.3142857142857141E-2</v>
      </c>
    </row>
    <row r="186" spans="1:12" x14ac:dyDescent="0.3">
      <c r="A186" t="s">
        <v>300</v>
      </c>
      <c r="B186" s="1">
        <v>2843</v>
      </c>
      <c r="C186" t="s">
        <v>300</v>
      </c>
      <c r="D186" s="1">
        <v>2760</v>
      </c>
      <c r="E186" s="1">
        <v>2846</v>
      </c>
      <c r="F186" s="1">
        <v>2752.5</v>
      </c>
      <c r="G186" s="1">
        <v>2843</v>
      </c>
      <c r="H186" t="s">
        <v>221</v>
      </c>
      <c r="I186" s="2">
        <v>3.04E-2</v>
      </c>
      <c r="J186" s="3">
        <f>ABS(Table1[[#This Row],[Change %]])</f>
        <v>3.04E-2</v>
      </c>
      <c r="K186" s="1">
        <f>Table1[[#This Row],[High]]-Table1[[#This Row],[Low]]</f>
        <v>93.5</v>
      </c>
      <c r="L186" s="3">
        <f>Table1[[#This Row],[Column2]]/Table1[[#This Row],[Open]]</f>
        <v>3.3876811594202902E-2</v>
      </c>
    </row>
    <row r="187" spans="1:12" x14ac:dyDescent="0.3">
      <c r="A187" t="s">
        <v>301</v>
      </c>
      <c r="B187" s="1">
        <v>2759.25</v>
      </c>
      <c r="C187" t="s">
        <v>301</v>
      </c>
      <c r="D187" s="1">
        <v>2811</v>
      </c>
      <c r="E187" s="1">
        <v>2819.5</v>
      </c>
      <c r="F187" s="1">
        <v>2711</v>
      </c>
      <c r="G187" s="1">
        <v>2759.25</v>
      </c>
      <c r="H187" t="s">
        <v>88</v>
      </c>
      <c r="I187" s="2">
        <v>-0.01</v>
      </c>
      <c r="J187" s="3">
        <f>ABS(Table1[[#This Row],[Change %]])</f>
        <v>0.01</v>
      </c>
      <c r="K187" s="1">
        <f>Table1[[#This Row],[High]]-Table1[[#This Row],[Low]]</f>
        <v>108.5</v>
      </c>
      <c r="L187" s="3">
        <f>Table1[[#This Row],[Column2]]/Table1[[#This Row],[Open]]</f>
        <v>3.8598363571682677E-2</v>
      </c>
    </row>
    <row r="188" spans="1:12" x14ac:dyDescent="0.3">
      <c r="A188" t="s">
        <v>302</v>
      </c>
      <c r="B188" s="1">
        <v>2787.25</v>
      </c>
      <c r="C188" t="s">
        <v>302</v>
      </c>
      <c r="D188" s="1">
        <v>2787.25</v>
      </c>
      <c r="E188" s="1">
        <v>2787.25</v>
      </c>
      <c r="F188" s="1">
        <v>2787.25</v>
      </c>
      <c r="G188" s="1">
        <v>2787.25</v>
      </c>
      <c r="H188" t="s">
        <v>47</v>
      </c>
      <c r="I188" s="2">
        <v>2.7000000000000001E-3</v>
      </c>
      <c r="J188" s="3">
        <f>ABS(Table1[[#This Row],[Change %]])</f>
        <v>2.7000000000000001E-3</v>
      </c>
      <c r="K188" s="1">
        <f>Table1[[#This Row],[High]]-Table1[[#This Row],[Low]]</f>
        <v>0</v>
      </c>
      <c r="L188" s="3">
        <f>Table1[[#This Row],[Column2]]/Table1[[#This Row],[Open]]</f>
        <v>0</v>
      </c>
    </row>
    <row r="189" spans="1:12" x14ac:dyDescent="0.3">
      <c r="A189" t="s">
        <v>303</v>
      </c>
      <c r="B189" s="1">
        <v>2779.75</v>
      </c>
      <c r="C189" t="s">
        <v>303</v>
      </c>
      <c r="D189" s="1">
        <v>2737.75</v>
      </c>
      <c r="E189" s="1">
        <v>2809.5</v>
      </c>
      <c r="F189" s="1">
        <v>2701</v>
      </c>
      <c r="G189" s="1">
        <v>2779.75</v>
      </c>
      <c r="H189" t="s">
        <v>304</v>
      </c>
      <c r="I189" s="2">
        <v>1.6400000000000001E-2</v>
      </c>
      <c r="J189" s="3">
        <f>ABS(Table1[[#This Row],[Change %]])</f>
        <v>1.6400000000000001E-2</v>
      </c>
      <c r="K189" s="1">
        <f>Table1[[#This Row],[High]]-Table1[[#This Row],[Low]]</f>
        <v>108.5</v>
      </c>
      <c r="L189" s="3">
        <f>Table1[[#This Row],[Column2]]/Table1[[#This Row],[Open]]</f>
        <v>3.9631083919276777E-2</v>
      </c>
    </row>
    <row r="190" spans="1:12" x14ac:dyDescent="0.3">
      <c r="A190" t="s">
        <v>305</v>
      </c>
      <c r="B190" s="1">
        <v>2735</v>
      </c>
      <c r="C190" t="s">
        <v>305</v>
      </c>
      <c r="D190" s="1">
        <v>2640.5</v>
      </c>
      <c r="E190" s="1">
        <v>2752.5</v>
      </c>
      <c r="F190" s="1">
        <v>2620.75</v>
      </c>
      <c r="G190" s="1">
        <v>2735</v>
      </c>
      <c r="H190" t="s">
        <v>296</v>
      </c>
      <c r="I190" s="2">
        <v>3.5200000000000002E-2</v>
      </c>
      <c r="J190" s="3">
        <f>ABS(Table1[[#This Row],[Change %]])</f>
        <v>3.5200000000000002E-2</v>
      </c>
      <c r="K190" s="1">
        <f>Table1[[#This Row],[High]]-Table1[[#This Row],[Low]]</f>
        <v>131.75</v>
      </c>
      <c r="L190" s="3">
        <f>Table1[[#This Row],[Column2]]/Table1[[#This Row],[Open]]</f>
        <v>4.9895853058132926E-2</v>
      </c>
    </row>
    <row r="191" spans="1:12" x14ac:dyDescent="0.3">
      <c r="A191" t="s">
        <v>306</v>
      </c>
      <c r="B191" s="1">
        <v>2642</v>
      </c>
      <c r="C191" t="s">
        <v>306</v>
      </c>
      <c r="D191" s="1">
        <v>2645.5</v>
      </c>
      <c r="E191" s="1">
        <v>2750</v>
      </c>
      <c r="F191" s="1">
        <v>2623.5</v>
      </c>
      <c r="G191" s="1">
        <v>2642</v>
      </c>
      <c r="H191" t="s">
        <v>82</v>
      </c>
      <c r="I191" s="2">
        <v>-8.9999999999999998E-4</v>
      </c>
      <c r="J191" s="3">
        <f>ABS(Table1[[#This Row],[Change %]])</f>
        <v>8.9999999999999998E-4</v>
      </c>
      <c r="K191" s="1">
        <f>Table1[[#This Row],[High]]-Table1[[#This Row],[Low]]</f>
        <v>126.5</v>
      </c>
      <c r="L191" s="3">
        <f>Table1[[#This Row],[Column2]]/Table1[[#This Row],[Open]]</f>
        <v>4.781704781704782E-2</v>
      </c>
    </row>
    <row r="192" spans="1:12" x14ac:dyDescent="0.3">
      <c r="A192" t="s">
        <v>307</v>
      </c>
      <c r="B192" s="1">
        <v>2644.5</v>
      </c>
      <c r="C192" t="s">
        <v>307</v>
      </c>
      <c r="D192" s="1">
        <v>2485</v>
      </c>
      <c r="E192" s="1">
        <v>2668.5</v>
      </c>
      <c r="F192" s="1">
        <v>2484.75</v>
      </c>
      <c r="G192" s="1">
        <v>2644.5</v>
      </c>
      <c r="H192" t="s">
        <v>114</v>
      </c>
      <c r="I192" s="2">
        <v>6.5100000000000005E-2</v>
      </c>
      <c r="J192" s="3">
        <f>ABS(Table1[[#This Row],[Change %]])</f>
        <v>6.5100000000000005E-2</v>
      </c>
      <c r="K192" s="1">
        <f>Table1[[#This Row],[High]]-Table1[[#This Row],[Low]]</f>
        <v>183.75</v>
      </c>
      <c r="L192" s="3">
        <f>Table1[[#This Row],[Column2]]/Table1[[#This Row],[Open]]</f>
        <v>7.3943661971830985E-2</v>
      </c>
    </row>
    <row r="193" spans="1:12" x14ac:dyDescent="0.3">
      <c r="A193" t="s">
        <v>308</v>
      </c>
      <c r="B193" s="1">
        <v>2482.75</v>
      </c>
      <c r="C193" t="s">
        <v>308</v>
      </c>
      <c r="D193" s="1">
        <v>2513.75</v>
      </c>
      <c r="E193" s="1">
        <v>2529.5</v>
      </c>
      <c r="F193" s="1">
        <v>2449</v>
      </c>
      <c r="G193" s="1">
        <v>2482.75</v>
      </c>
      <c r="H193" t="s">
        <v>194</v>
      </c>
      <c r="I193" s="2">
        <v>-1.34E-2</v>
      </c>
      <c r="J193" s="3">
        <f>ABS(Table1[[#This Row],[Change %]])</f>
        <v>1.34E-2</v>
      </c>
      <c r="K193" s="1">
        <f>Table1[[#This Row],[High]]-Table1[[#This Row],[Low]]</f>
        <v>80.5</v>
      </c>
      <c r="L193" s="3">
        <f>Table1[[#This Row],[Column2]]/Table1[[#This Row],[Open]]</f>
        <v>3.2023868722028843E-2</v>
      </c>
    </row>
    <row r="194" spans="1:12" x14ac:dyDescent="0.3">
      <c r="A194" t="s">
        <v>309</v>
      </c>
      <c r="B194" s="1">
        <v>2516.5</v>
      </c>
      <c r="C194" t="s">
        <v>309</v>
      </c>
      <c r="D194" s="1">
        <v>2459</v>
      </c>
      <c r="E194" s="1">
        <v>2525</v>
      </c>
      <c r="F194" s="1">
        <v>2424.75</v>
      </c>
      <c r="G194" s="1">
        <v>2516.5</v>
      </c>
      <c r="H194" t="s">
        <v>310</v>
      </c>
      <c r="I194" s="2">
        <v>2.8000000000000001E-2</v>
      </c>
      <c r="J194" s="3">
        <f>ABS(Table1[[#This Row],[Change %]])</f>
        <v>2.8000000000000001E-2</v>
      </c>
      <c r="K194" s="1">
        <f>Table1[[#This Row],[High]]-Table1[[#This Row],[Low]]</f>
        <v>100.25</v>
      </c>
      <c r="L194" s="3">
        <f>Table1[[#This Row],[Column2]]/Table1[[#This Row],[Open]]</f>
        <v>4.0768605124034157E-2</v>
      </c>
    </row>
    <row r="195" spans="1:12" x14ac:dyDescent="0.3">
      <c r="A195" t="s">
        <v>311</v>
      </c>
      <c r="B195" s="1">
        <v>2448</v>
      </c>
      <c r="C195" t="s">
        <v>311</v>
      </c>
      <c r="D195" s="1">
        <v>2562</v>
      </c>
      <c r="E195" s="1">
        <v>2562.25</v>
      </c>
      <c r="F195" s="1">
        <v>2434.25</v>
      </c>
      <c r="G195" s="1">
        <v>2448</v>
      </c>
      <c r="H195" t="s">
        <v>312</v>
      </c>
      <c r="I195" s="2">
        <v>-4.7399999999999998E-2</v>
      </c>
      <c r="J195" s="3">
        <f>ABS(Table1[[#This Row],[Change %]])</f>
        <v>4.7399999999999998E-2</v>
      </c>
      <c r="K195" s="1">
        <f>Table1[[#This Row],[High]]-Table1[[#This Row],[Low]]</f>
        <v>128</v>
      </c>
      <c r="L195" s="3">
        <f>Table1[[#This Row],[Column2]]/Table1[[#This Row],[Open]]</f>
        <v>4.9960967993754879E-2</v>
      </c>
    </row>
    <row r="196" spans="1:12" x14ac:dyDescent="0.3">
      <c r="A196" t="s">
        <v>313</v>
      </c>
      <c r="B196" s="1">
        <v>2569.75</v>
      </c>
      <c r="C196" t="s">
        <v>313</v>
      </c>
      <c r="D196" s="1">
        <v>2613.25</v>
      </c>
      <c r="E196" s="1">
        <v>2635.75</v>
      </c>
      <c r="F196" s="1">
        <v>2555.75</v>
      </c>
      <c r="G196" s="1">
        <v>2569.75</v>
      </c>
      <c r="H196" t="s">
        <v>314</v>
      </c>
      <c r="I196" s="2">
        <v>-1.5900000000000001E-2</v>
      </c>
      <c r="J196" s="3">
        <f>ABS(Table1[[#This Row],[Change %]])</f>
        <v>1.5900000000000001E-2</v>
      </c>
      <c r="K196" s="1">
        <f>Table1[[#This Row],[High]]-Table1[[#This Row],[Low]]</f>
        <v>80</v>
      </c>
      <c r="L196" s="3">
        <f>Table1[[#This Row],[Column2]]/Table1[[#This Row],[Open]]</f>
        <v>3.0613221084856021E-2</v>
      </c>
    </row>
    <row r="197" spans="1:12" x14ac:dyDescent="0.3">
      <c r="A197" t="s">
        <v>315</v>
      </c>
      <c r="B197" s="1">
        <v>2611.25</v>
      </c>
      <c r="C197" t="s">
        <v>315</v>
      </c>
      <c r="D197" s="1">
        <v>2459</v>
      </c>
      <c r="E197" s="1">
        <v>2621.75</v>
      </c>
      <c r="F197" s="1">
        <v>2445</v>
      </c>
      <c r="G197" s="1">
        <v>2611.25</v>
      </c>
      <c r="H197" t="s">
        <v>14</v>
      </c>
      <c r="I197" s="2">
        <v>3.4599999999999999E-2</v>
      </c>
      <c r="J197" s="3">
        <f>ABS(Table1[[#This Row],[Change %]])</f>
        <v>3.4599999999999999E-2</v>
      </c>
      <c r="K197" s="1">
        <f>Table1[[#This Row],[High]]-Table1[[#This Row],[Low]]</f>
        <v>176.75</v>
      </c>
      <c r="L197" s="3">
        <f>Table1[[#This Row],[Column2]]/Table1[[#This Row],[Open]]</f>
        <v>7.1878812525416835E-2</v>
      </c>
    </row>
    <row r="198" spans="1:12" x14ac:dyDescent="0.3">
      <c r="A198" t="s">
        <v>316</v>
      </c>
      <c r="B198" s="1">
        <v>2524</v>
      </c>
      <c r="C198" t="s">
        <v>316</v>
      </c>
      <c r="D198" s="1">
        <v>2627.75</v>
      </c>
      <c r="E198" s="1">
        <v>2634.5</v>
      </c>
      <c r="F198" s="1">
        <v>2505.25</v>
      </c>
      <c r="G198" s="1">
        <v>2524</v>
      </c>
      <c r="H198" t="s">
        <v>317</v>
      </c>
      <c r="I198" s="2">
        <v>-3.2199999999999999E-2</v>
      </c>
      <c r="J198" s="3">
        <f>ABS(Table1[[#This Row],[Change %]])</f>
        <v>3.2199999999999999E-2</v>
      </c>
      <c r="K198" s="1">
        <f>Table1[[#This Row],[High]]-Table1[[#This Row],[Low]]</f>
        <v>129.25</v>
      </c>
      <c r="L198" s="3">
        <f>Table1[[#This Row],[Column2]]/Table1[[#This Row],[Open]]</f>
        <v>4.9186566454190846E-2</v>
      </c>
    </row>
    <row r="199" spans="1:12" x14ac:dyDescent="0.3">
      <c r="A199" t="s">
        <v>318</v>
      </c>
      <c r="B199" s="1">
        <v>2608</v>
      </c>
      <c r="C199" t="s">
        <v>318</v>
      </c>
      <c r="D199" s="1">
        <v>2471</v>
      </c>
      <c r="E199" s="1">
        <v>2625.75</v>
      </c>
      <c r="F199" s="1">
        <v>2402.25</v>
      </c>
      <c r="G199" s="1">
        <v>2608</v>
      </c>
      <c r="H199" t="s">
        <v>319</v>
      </c>
      <c r="I199" s="2">
        <v>5.7200000000000001E-2</v>
      </c>
      <c r="J199" s="3">
        <f>ABS(Table1[[#This Row],[Change %]])</f>
        <v>5.7200000000000001E-2</v>
      </c>
      <c r="K199" s="1">
        <f>Table1[[#This Row],[High]]-Table1[[#This Row],[Low]]</f>
        <v>223.5</v>
      </c>
      <c r="L199" s="3">
        <f>Table1[[#This Row],[Column2]]/Table1[[#This Row],[Open]]</f>
        <v>9.0449210845811409E-2</v>
      </c>
    </row>
    <row r="200" spans="1:12" x14ac:dyDescent="0.3">
      <c r="A200" t="s">
        <v>320</v>
      </c>
      <c r="B200" s="1">
        <v>2467</v>
      </c>
      <c r="C200" t="s">
        <v>320</v>
      </c>
      <c r="D200" s="1">
        <v>2442.75</v>
      </c>
      <c r="E200" s="1">
        <v>2560.75</v>
      </c>
      <c r="F200" s="1">
        <v>2386</v>
      </c>
      <c r="G200" s="1">
        <v>2467</v>
      </c>
      <c r="H200" t="s">
        <v>321</v>
      </c>
      <c r="I200" s="2">
        <v>1.1900000000000001E-2</v>
      </c>
      <c r="J200" s="3">
        <f>ABS(Table1[[#This Row],[Change %]])</f>
        <v>1.1900000000000001E-2</v>
      </c>
      <c r="K200" s="1">
        <f>Table1[[#This Row],[High]]-Table1[[#This Row],[Low]]</f>
        <v>174.75</v>
      </c>
      <c r="L200" s="3">
        <f>Table1[[#This Row],[Column2]]/Table1[[#This Row],[Open]]</f>
        <v>7.1538225360761432E-2</v>
      </c>
    </row>
    <row r="201" spans="1:12" x14ac:dyDescent="0.3">
      <c r="A201" t="s">
        <v>322</v>
      </c>
      <c r="B201" s="1">
        <v>2438</v>
      </c>
      <c r="C201" t="s">
        <v>322</v>
      </c>
      <c r="D201" s="1">
        <v>2233.25</v>
      </c>
      <c r="E201" s="1">
        <v>2447.75</v>
      </c>
      <c r="F201" s="1">
        <v>2230.5</v>
      </c>
      <c r="G201" s="1">
        <v>2438</v>
      </c>
      <c r="H201" t="s">
        <v>323</v>
      </c>
      <c r="I201" s="2">
        <v>9.8000000000000004E-2</v>
      </c>
      <c r="J201" s="3">
        <f>ABS(Table1[[#This Row],[Change %]])</f>
        <v>9.8000000000000004E-2</v>
      </c>
      <c r="K201" s="1">
        <f>Table1[[#This Row],[High]]-Table1[[#This Row],[Low]]</f>
        <v>217.25</v>
      </c>
      <c r="L201" s="3">
        <f>Table1[[#This Row],[Column2]]/Table1[[#This Row],[Open]]</f>
        <v>9.7279749244374797E-2</v>
      </c>
    </row>
    <row r="202" spans="1:12" x14ac:dyDescent="0.3">
      <c r="A202" t="s">
        <v>324</v>
      </c>
      <c r="B202" s="1">
        <v>2220.5</v>
      </c>
      <c r="C202" t="s">
        <v>324</v>
      </c>
      <c r="D202" s="1">
        <v>2220.25</v>
      </c>
      <c r="E202" s="1">
        <v>2386</v>
      </c>
      <c r="F202" s="1">
        <v>2174</v>
      </c>
      <c r="G202" s="1">
        <v>2220.5</v>
      </c>
      <c r="H202" t="s">
        <v>325</v>
      </c>
      <c r="I202" s="2">
        <v>-8.9200000000000002E-2</v>
      </c>
      <c r="J202" s="3">
        <f>ABS(Table1[[#This Row],[Change %]])</f>
        <v>8.9200000000000002E-2</v>
      </c>
      <c r="K202" s="1">
        <f>Table1[[#This Row],[High]]-Table1[[#This Row],[Low]]</f>
        <v>212</v>
      </c>
      <c r="L202" s="3">
        <f>Table1[[#This Row],[Column2]]/Table1[[#This Row],[Open]]</f>
        <v>9.5484742709154372E-2</v>
      </c>
    </row>
    <row r="203" spans="1:12" x14ac:dyDescent="0.3">
      <c r="A203" t="s">
        <v>326</v>
      </c>
      <c r="B203" s="1">
        <v>2437.98</v>
      </c>
      <c r="C203" t="s">
        <v>326</v>
      </c>
      <c r="D203" s="1">
        <v>2364.25</v>
      </c>
      <c r="E203" s="1">
        <v>2512.75</v>
      </c>
      <c r="F203" s="1">
        <v>2346.25</v>
      </c>
      <c r="G203" s="1">
        <v>2437.98</v>
      </c>
      <c r="H203" t="s">
        <v>327</v>
      </c>
      <c r="I203" s="2">
        <v>1.4500000000000001E-2</v>
      </c>
      <c r="J203" s="3">
        <f>ABS(Table1[[#This Row],[Change %]])</f>
        <v>1.4500000000000001E-2</v>
      </c>
      <c r="K203" s="1">
        <f>Table1[[#This Row],[High]]-Table1[[#This Row],[Low]]</f>
        <v>166.5</v>
      </c>
      <c r="L203" s="3">
        <f>Table1[[#This Row],[Column2]]/Table1[[#This Row],[Open]]</f>
        <v>7.0424024532092636E-2</v>
      </c>
    </row>
    <row r="204" spans="1:12" x14ac:dyDescent="0.3">
      <c r="A204" t="s">
        <v>328</v>
      </c>
      <c r="B204" s="1">
        <v>2403.25</v>
      </c>
      <c r="C204" t="s">
        <v>328</v>
      </c>
      <c r="D204" s="1">
        <v>2414.25</v>
      </c>
      <c r="E204" s="1">
        <v>2474</v>
      </c>
      <c r="F204" s="1">
        <v>2288</v>
      </c>
      <c r="G204" s="1">
        <v>2403.25</v>
      </c>
      <c r="H204" t="s">
        <v>329</v>
      </c>
      <c r="I204" s="2">
        <v>-4.4999999999999997E-3</v>
      </c>
      <c r="J204" s="3">
        <f>ABS(Table1[[#This Row],[Change %]])</f>
        <v>4.4999999999999997E-3</v>
      </c>
      <c r="K204" s="1">
        <f>Table1[[#This Row],[High]]-Table1[[#This Row],[Low]]</f>
        <v>186</v>
      </c>
      <c r="L204" s="3">
        <f>Table1[[#This Row],[Column2]]/Table1[[#This Row],[Open]]</f>
        <v>7.7042559801180494E-2</v>
      </c>
    </row>
    <row r="205" spans="1:12" x14ac:dyDescent="0.3">
      <c r="A205" t="s">
        <v>330</v>
      </c>
      <c r="B205" s="1">
        <v>2414</v>
      </c>
      <c r="C205" t="s">
        <v>330</v>
      </c>
      <c r="D205" s="1">
        <v>2478.5</v>
      </c>
      <c r="E205" s="1">
        <v>2498</v>
      </c>
      <c r="F205" s="1">
        <v>2274.75</v>
      </c>
      <c r="G205" s="1">
        <v>2414</v>
      </c>
      <c r="H205" t="s">
        <v>331</v>
      </c>
      <c r="I205" s="2">
        <v>-3.27E-2</v>
      </c>
      <c r="J205" s="3">
        <f>ABS(Table1[[#This Row],[Change %]])</f>
        <v>3.27E-2</v>
      </c>
      <c r="K205" s="1">
        <f>Table1[[#This Row],[High]]-Table1[[#This Row],[Low]]</f>
        <v>223.25</v>
      </c>
      <c r="L205" s="3">
        <f>Table1[[#This Row],[Column2]]/Table1[[#This Row],[Open]]</f>
        <v>9.0074641920516438E-2</v>
      </c>
    </row>
    <row r="206" spans="1:12" x14ac:dyDescent="0.3">
      <c r="A206" t="s">
        <v>332</v>
      </c>
      <c r="B206" s="1">
        <v>2495.5</v>
      </c>
      <c r="C206" t="s">
        <v>332</v>
      </c>
      <c r="D206" s="1">
        <v>2417.25</v>
      </c>
      <c r="E206" s="1">
        <v>2554.5</v>
      </c>
      <c r="F206" s="1">
        <v>2365</v>
      </c>
      <c r="G206" s="1">
        <v>2495.5</v>
      </c>
      <c r="H206" t="s">
        <v>96</v>
      </c>
      <c r="I206" s="2">
        <v>3.2800000000000003E-2</v>
      </c>
      <c r="J206" s="3">
        <f>ABS(Table1[[#This Row],[Change %]])</f>
        <v>3.2800000000000003E-2</v>
      </c>
      <c r="K206" s="1">
        <f>Table1[[#This Row],[High]]-Table1[[#This Row],[Low]]</f>
        <v>189.5</v>
      </c>
      <c r="L206" s="3">
        <f>Table1[[#This Row],[Column2]]/Table1[[#This Row],[Open]]</f>
        <v>7.839487020374393E-2</v>
      </c>
    </row>
    <row r="207" spans="1:12" x14ac:dyDescent="0.3">
      <c r="A207" t="s">
        <v>333</v>
      </c>
      <c r="B207" s="1">
        <v>2416.25</v>
      </c>
      <c r="C207" t="s">
        <v>333</v>
      </c>
      <c r="D207" s="1">
        <v>2673.75</v>
      </c>
      <c r="E207" s="1">
        <v>2675</v>
      </c>
      <c r="F207" s="1">
        <v>2360.25</v>
      </c>
      <c r="G207" s="1">
        <v>2416.25</v>
      </c>
      <c r="H207" t="s">
        <v>334</v>
      </c>
      <c r="I207" s="2">
        <v>-0.1038</v>
      </c>
      <c r="J207" s="3">
        <f>ABS(Table1[[#This Row],[Change %]])</f>
        <v>0.1038</v>
      </c>
      <c r="K207" s="1">
        <f>Table1[[#This Row],[High]]-Table1[[#This Row],[Low]]</f>
        <v>314.75</v>
      </c>
      <c r="L207" s="3">
        <f>Table1[[#This Row],[Column2]]/Table1[[#This Row],[Open]]</f>
        <v>0.1177185600748013</v>
      </c>
    </row>
    <row r="208" spans="1:12" x14ac:dyDescent="0.3">
      <c r="A208" t="s">
        <v>335</v>
      </c>
      <c r="B208" s="1">
        <v>2696</v>
      </c>
      <c r="C208" t="s">
        <v>335</v>
      </c>
      <c r="D208" s="1">
        <v>2429.5</v>
      </c>
      <c r="E208" s="1">
        <v>2707.75</v>
      </c>
      <c r="F208" s="1">
        <v>2393.5</v>
      </c>
      <c r="G208" s="1">
        <v>2696</v>
      </c>
      <c r="H208" t="s">
        <v>336</v>
      </c>
      <c r="I208" s="2">
        <v>9.1899999999999996E-2</v>
      </c>
      <c r="J208" s="3">
        <f>ABS(Table1[[#This Row],[Change %]])</f>
        <v>9.1899999999999996E-2</v>
      </c>
      <c r="K208" s="1">
        <f>Table1[[#This Row],[High]]-Table1[[#This Row],[Low]]</f>
        <v>314.25</v>
      </c>
      <c r="L208" s="3">
        <f>Table1[[#This Row],[Column2]]/Table1[[#This Row],[Open]]</f>
        <v>0.12934760238732249</v>
      </c>
    </row>
    <row r="209" spans="1:12" x14ac:dyDescent="0.3">
      <c r="A209" t="s">
        <v>337</v>
      </c>
      <c r="B209" s="1">
        <v>2469</v>
      </c>
      <c r="C209" t="s">
        <v>337</v>
      </c>
      <c r="D209" s="1">
        <v>2738</v>
      </c>
      <c r="E209" s="1">
        <v>2774</v>
      </c>
      <c r="F209" s="1">
        <v>2442.5</v>
      </c>
      <c r="G209" s="1">
        <v>2469</v>
      </c>
      <c r="H209" t="s">
        <v>338</v>
      </c>
      <c r="I209" s="2">
        <v>-9.9000000000000005E-2</v>
      </c>
      <c r="J209" s="3">
        <f>ABS(Table1[[#This Row],[Change %]])</f>
        <v>9.9000000000000005E-2</v>
      </c>
      <c r="K209" s="1">
        <f>Table1[[#This Row],[High]]-Table1[[#This Row],[Low]]</f>
        <v>331.5</v>
      </c>
      <c r="L209" s="3">
        <f>Table1[[#This Row],[Column2]]/Table1[[#This Row],[Open]]</f>
        <v>0.12107377647918188</v>
      </c>
    </row>
    <row r="210" spans="1:12" x14ac:dyDescent="0.3">
      <c r="A210" t="s">
        <v>339</v>
      </c>
      <c r="B210" s="1">
        <v>2740.25</v>
      </c>
      <c r="C210" t="s">
        <v>339</v>
      </c>
      <c r="D210" s="1">
        <v>2859.5</v>
      </c>
      <c r="E210" s="1">
        <v>2869.5</v>
      </c>
      <c r="F210" s="1">
        <v>2702.75</v>
      </c>
      <c r="G210" s="1">
        <v>2740.25</v>
      </c>
      <c r="H210" t="s">
        <v>150</v>
      </c>
      <c r="I210" s="2">
        <v>-4.3799999999999999E-2</v>
      </c>
      <c r="J210" s="3">
        <f>ABS(Table1[[#This Row],[Change %]])</f>
        <v>4.3799999999999999E-2</v>
      </c>
      <c r="K210" s="1">
        <f>Table1[[#This Row],[High]]-Table1[[#This Row],[Low]]</f>
        <v>166.75</v>
      </c>
      <c r="L210" s="3">
        <f>Table1[[#This Row],[Column2]]/Table1[[#This Row],[Open]]</f>
        <v>5.8314390627732124E-2</v>
      </c>
    </row>
    <row r="211" spans="1:12" x14ac:dyDescent="0.3">
      <c r="A211" t="s">
        <v>340</v>
      </c>
      <c r="B211" s="1">
        <v>2865.75</v>
      </c>
      <c r="C211" t="s">
        <v>340</v>
      </c>
      <c r="D211" s="1">
        <v>2733</v>
      </c>
      <c r="E211" s="1">
        <v>2884.75</v>
      </c>
      <c r="F211" s="1">
        <v>2695.25</v>
      </c>
      <c r="G211" s="1">
        <v>2865.75</v>
      </c>
      <c r="H211" t="s">
        <v>336</v>
      </c>
      <c r="I211" s="2">
        <v>4.2900000000000001E-2</v>
      </c>
      <c r="J211" s="3">
        <f>ABS(Table1[[#This Row],[Change %]])</f>
        <v>4.2900000000000001E-2</v>
      </c>
      <c r="K211" s="1">
        <f>Table1[[#This Row],[High]]-Table1[[#This Row],[Low]]</f>
        <v>189.5</v>
      </c>
      <c r="L211" s="3">
        <f>Table1[[#This Row],[Column2]]/Table1[[#This Row],[Open]]</f>
        <v>6.9337724112696675E-2</v>
      </c>
    </row>
    <row r="212" spans="1:12" x14ac:dyDescent="0.3">
      <c r="A212" t="s">
        <v>341</v>
      </c>
      <c r="B212" s="1">
        <v>2747.75</v>
      </c>
      <c r="C212" t="s">
        <v>341</v>
      </c>
      <c r="D212" s="1">
        <v>2916</v>
      </c>
      <c r="E212" s="1">
        <v>2916</v>
      </c>
      <c r="F212" s="1">
        <v>2715</v>
      </c>
      <c r="G212" s="1">
        <v>2747.75</v>
      </c>
      <c r="H212" t="s">
        <v>342</v>
      </c>
      <c r="I212" s="2">
        <v>-7.2999999999999995E-2</v>
      </c>
      <c r="J212" s="3">
        <f>ABS(Table1[[#This Row],[Change %]])</f>
        <v>7.2999999999999995E-2</v>
      </c>
      <c r="K212" s="1">
        <f>Table1[[#This Row],[High]]-Table1[[#This Row],[Low]]</f>
        <v>201</v>
      </c>
      <c r="L212" s="3">
        <f>Table1[[#This Row],[Column2]]/Table1[[#This Row],[Open]]</f>
        <v>6.893004115226338E-2</v>
      </c>
    </row>
    <row r="213" spans="1:12" x14ac:dyDescent="0.3">
      <c r="A213" t="s">
        <v>343</v>
      </c>
      <c r="B213" s="1">
        <v>2964</v>
      </c>
      <c r="C213" t="s">
        <v>343</v>
      </c>
      <c r="D213" s="1">
        <v>3024.25</v>
      </c>
      <c r="E213" s="1">
        <v>3037</v>
      </c>
      <c r="F213" s="1">
        <v>2898</v>
      </c>
      <c r="G213" s="1">
        <v>2964</v>
      </c>
      <c r="H213" t="s">
        <v>344</v>
      </c>
      <c r="I213" s="2">
        <v>-1.7100000000000001E-2</v>
      </c>
      <c r="J213" s="3">
        <f>ABS(Table1[[#This Row],[Change %]])</f>
        <v>1.7100000000000001E-2</v>
      </c>
      <c r="K213" s="1">
        <f>Table1[[#This Row],[High]]-Table1[[#This Row],[Low]]</f>
        <v>139</v>
      </c>
      <c r="L213" s="3">
        <f>Table1[[#This Row],[Column2]]/Table1[[#This Row],[Open]]</f>
        <v>4.5961808712904027E-2</v>
      </c>
    </row>
    <row r="214" spans="1:12" x14ac:dyDescent="0.3">
      <c r="A214" t="s">
        <v>345</v>
      </c>
      <c r="B214" s="1">
        <v>3015.5</v>
      </c>
      <c r="C214" t="s">
        <v>345</v>
      </c>
      <c r="D214" s="1">
        <v>3109.25</v>
      </c>
      <c r="E214" s="1">
        <v>3113.75</v>
      </c>
      <c r="F214" s="1">
        <v>2996.5</v>
      </c>
      <c r="G214" s="1">
        <v>3015.5</v>
      </c>
      <c r="H214" t="s">
        <v>76</v>
      </c>
      <c r="I214" s="2">
        <v>-3.1899999999999998E-2</v>
      </c>
      <c r="J214" s="3">
        <f>ABS(Table1[[#This Row],[Change %]])</f>
        <v>3.1899999999999998E-2</v>
      </c>
      <c r="K214" s="1">
        <f>Table1[[#This Row],[High]]-Table1[[#This Row],[Low]]</f>
        <v>117.25</v>
      </c>
      <c r="L214" s="3">
        <f>Table1[[#This Row],[Column2]]/Table1[[#This Row],[Open]]</f>
        <v>3.771005869582697E-2</v>
      </c>
    </row>
    <row r="215" spans="1:12" x14ac:dyDescent="0.3">
      <c r="A215" t="s">
        <v>346</v>
      </c>
      <c r="B215" s="1">
        <v>3114.75</v>
      </c>
      <c r="C215" t="s">
        <v>346</v>
      </c>
      <c r="D215" s="1">
        <v>2988.25</v>
      </c>
      <c r="E215" s="1">
        <v>3129.5</v>
      </c>
      <c r="F215" s="1">
        <v>2976.5</v>
      </c>
      <c r="G215" s="1">
        <v>3114.75</v>
      </c>
      <c r="H215" t="s">
        <v>274</v>
      </c>
      <c r="I215" s="2">
        <v>3.9300000000000002E-2</v>
      </c>
      <c r="J215" s="3">
        <f>ABS(Table1[[#This Row],[Change %]])</f>
        <v>3.9300000000000002E-2</v>
      </c>
      <c r="K215" s="1">
        <f>Table1[[#This Row],[High]]-Table1[[#This Row],[Low]]</f>
        <v>153</v>
      </c>
      <c r="L215" s="3">
        <f>Table1[[#This Row],[Column2]]/Table1[[#This Row],[Open]]</f>
        <v>5.1200535430435873E-2</v>
      </c>
    </row>
    <row r="216" spans="1:12" x14ac:dyDescent="0.3">
      <c r="A216" t="s">
        <v>347</v>
      </c>
      <c r="B216" s="1">
        <v>2997</v>
      </c>
      <c r="C216" t="s">
        <v>347</v>
      </c>
      <c r="D216" s="1">
        <v>3077</v>
      </c>
      <c r="E216" s="1">
        <v>3137</v>
      </c>
      <c r="F216" s="1">
        <v>2973</v>
      </c>
      <c r="G216" s="1">
        <v>2997</v>
      </c>
      <c r="H216" t="s">
        <v>348</v>
      </c>
      <c r="I216" s="2">
        <v>-2.2200000000000001E-2</v>
      </c>
      <c r="J216" s="3">
        <f>ABS(Table1[[#This Row],[Change %]])</f>
        <v>2.2200000000000001E-2</v>
      </c>
      <c r="K216" s="1">
        <f>Table1[[#This Row],[High]]-Table1[[#This Row],[Low]]</f>
        <v>164</v>
      </c>
      <c r="L216" s="3">
        <f>Table1[[#This Row],[Column2]]/Table1[[#This Row],[Open]]</f>
        <v>5.3298667533311667E-2</v>
      </c>
    </row>
    <row r="217" spans="1:12" x14ac:dyDescent="0.3">
      <c r="A217" t="s">
        <v>349</v>
      </c>
      <c r="B217" s="1">
        <v>3065</v>
      </c>
      <c r="C217" t="s">
        <v>349</v>
      </c>
      <c r="D217" s="1">
        <v>2900</v>
      </c>
      <c r="E217" s="1">
        <v>3093.25</v>
      </c>
      <c r="F217" s="1">
        <v>2889.25</v>
      </c>
      <c r="G217" s="1">
        <v>3065</v>
      </c>
      <c r="H217" t="s">
        <v>350</v>
      </c>
      <c r="I217" s="2">
        <v>3.8600000000000002E-2</v>
      </c>
      <c r="J217" s="3">
        <f>ABS(Table1[[#This Row],[Change %]])</f>
        <v>3.8600000000000002E-2</v>
      </c>
      <c r="K217" s="1">
        <f>Table1[[#This Row],[High]]-Table1[[#This Row],[Low]]</f>
        <v>204</v>
      </c>
      <c r="L217" s="3">
        <f>Table1[[#This Row],[Column2]]/Table1[[#This Row],[Open]]</f>
        <v>7.0344827586206901E-2</v>
      </c>
    </row>
    <row r="218" spans="1:12" x14ac:dyDescent="0.3">
      <c r="A218" t="s">
        <v>351</v>
      </c>
      <c r="B218" s="1">
        <v>2951</v>
      </c>
      <c r="C218" t="s">
        <v>351</v>
      </c>
      <c r="D218" s="1">
        <v>2950</v>
      </c>
      <c r="E218" s="1">
        <v>2996</v>
      </c>
      <c r="F218" s="1">
        <v>2853.25</v>
      </c>
      <c r="G218" s="1">
        <v>2951</v>
      </c>
      <c r="H218" t="s">
        <v>352</v>
      </c>
      <c r="I218" s="2">
        <v>-2E-3</v>
      </c>
      <c r="J218" s="3">
        <f>ABS(Table1[[#This Row],[Change %]])</f>
        <v>2E-3</v>
      </c>
      <c r="K218" s="1">
        <f>Table1[[#This Row],[High]]-Table1[[#This Row],[Low]]</f>
        <v>142.75</v>
      </c>
      <c r="L218" s="3">
        <f>Table1[[#This Row],[Column2]]/Table1[[#This Row],[Open]]</f>
        <v>4.8389830508474577E-2</v>
      </c>
    </row>
    <row r="219" spans="1:12" x14ac:dyDescent="0.3">
      <c r="A219" t="s">
        <v>353</v>
      </c>
      <c r="B219" s="1">
        <v>2957</v>
      </c>
      <c r="C219" t="s">
        <v>353</v>
      </c>
      <c r="D219" s="1">
        <v>3100.25</v>
      </c>
      <c r="E219" s="1">
        <v>3117</v>
      </c>
      <c r="F219" s="1">
        <v>2944.5</v>
      </c>
      <c r="G219" s="1">
        <v>2957</v>
      </c>
      <c r="H219" t="s">
        <v>354</v>
      </c>
      <c r="I219" s="2">
        <v>-4.9299999999999997E-2</v>
      </c>
      <c r="J219" s="3">
        <f>ABS(Table1[[#This Row],[Change %]])</f>
        <v>4.9299999999999997E-2</v>
      </c>
      <c r="K219" s="1">
        <f>Table1[[#This Row],[High]]-Table1[[#This Row],[Low]]</f>
        <v>172.5</v>
      </c>
      <c r="L219" s="3">
        <f>Table1[[#This Row],[Column2]]/Table1[[#This Row],[Open]]</f>
        <v>5.5640674139182326E-2</v>
      </c>
    </row>
    <row r="220" spans="1:12" x14ac:dyDescent="0.3">
      <c r="A220" t="s">
        <v>355</v>
      </c>
      <c r="B220" s="1">
        <v>3110.25</v>
      </c>
      <c r="C220" t="s">
        <v>355</v>
      </c>
      <c r="D220" s="1">
        <v>3138</v>
      </c>
      <c r="E220" s="1">
        <v>3182</v>
      </c>
      <c r="F220" s="1">
        <v>3091</v>
      </c>
      <c r="G220" s="1">
        <v>3110.25</v>
      </c>
      <c r="H220" t="s">
        <v>356</v>
      </c>
      <c r="I220" s="2">
        <v>-7.1000000000000004E-3</v>
      </c>
      <c r="J220" s="3">
        <f>ABS(Table1[[#This Row],[Change %]])</f>
        <v>7.1000000000000004E-3</v>
      </c>
      <c r="K220" s="1">
        <f>Table1[[#This Row],[High]]-Table1[[#This Row],[Low]]</f>
        <v>91</v>
      </c>
      <c r="L220" s="3">
        <f>Table1[[#This Row],[Column2]]/Table1[[#This Row],[Open]]</f>
        <v>2.8999362651370299E-2</v>
      </c>
    </row>
    <row r="221" spans="1:12" x14ac:dyDescent="0.3">
      <c r="A221" t="s">
        <v>357</v>
      </c>
      <c r="B221" s="1">
        <v>3132.5</v>
      </c>
      <c r="C221" t="s">
        <v>357</v>
      </c>
      <c r="D221" s="1">
        <v>3223</v>
      </c>
      <c r="E221" s="1">
        <v>3259.5</v>
      </c>
      <c r="F221" s="1">
        <v>3117.25</v>
      </c>
      <c r="G221" s="1">
        <v>3132.5</v>
      </c>
      <c r="H221" t="s">
        <v>358</v>
      </c>
      <c r="I221" s="2">
        <v>-2.9100000000000001E-2</v>
      </c>
      <c r="J221" s="3">
        <f>ABS(Table1[[#This Row],[Change %]])</f>
        <v>2.9100000000000001E-2</v>
      </c>
      <c r="K221" s="1">
        <f>Table1[[#This Row],[High]]-Table1[[#This Row],[Low]]</f>
        <v>142.25</v>
      </c>
      <c r="L221" s="3">
        <f>Table1[[#This Row],[Column2]]/Table1[[#This Row],[Open]]</f>
        <v>4.4135898231461371E-2</v>
      </c>
    </row>
    <row r="222" spans="1:12" x14ac:dyDescent="0.3">
      <c r="A222" t="s">
        <v>359</v>
      </c>
      <c r="B222" s="1">
        <v>3226.25</v>
      </c>
      <c r="C222" t="s">
        <v>359</v>
      </c>
      <c r="D222" s="1">
        <v>3309</v>
      </c>
      <c r="E222" s="1">
        <v>3312</v>
      </c>
      <c r="F222" s="1">
        <v>3213.75</v>
      </c>
      <c r="G222" s="1">
        <v>3226.25</v>
      </c>
      <c r="H222" t="s">
        <v>360</v>
      </c>
      <c r="I222" s="2">
        <v>-3.3799999999999997E-2</v>
      </c>
      <c r="J222" s="3">
        <f>ABS(Table1[[#This Row],[Change %]])</f>
        <v>3.3799999999999997E-2</v>
      </c>
      <c r="K222" s="1">
        <f>Table1[[#This Row],[High]]-Table1[[#This Row],[Low]]</f>
        <v>98.25</v>
      </c>
      <c r="L222" s="3">
        <f>Table1[[#This Row],[Column2]]/Table1[[#This Row],[Open]]</f>
        <v>2.9691749773345422E-2</v>
      </c>
    </row>
    <row r="223" spans="1:12" x14ac:dyDescent="0.3">
      <c r="A223" t="s">
        <v>361</v>
      </c>
      <c r="B223" s="1">
        <v>3339.25</v>
      </c>
      <c r="C223" t="s">
        <v>361</v>
      </c>
      <c r="D223" s="1">
        <v>3367</v>
      </c>
      <c r="E223" s="1">
        <v>3369.25</v>
      </c>
      <c r="F223" s="1">
        <v>3328</v>
      </c>
      <c r="G223" s="1">
        <v>3339.25</v>
      </c>
      <c r="H223" t="s">
        <v>362</v>
      </c>
      <c r="I223" s="2">
        <v>-8.8999999999999999E-3</v>
      </c>
      <c r="J223" s="3">
        <f>ABS(Table1[[#This Row],[Change %]])</f>
        <v>8.8999999999999999E-3</v>
      </c>
      <c r="K223" s="1">
        <f>Table1[[#This Row],[High]]-Table1[[#This Row],[Low]]</f>
        <v>41.25</v>
      </c>
      <c r="L223" s="3">
        <f>Table1[[#This Row],[Column2]]/Table1[[#This Row],[Open]]</f>
        <v>1.2251262251262251E-2</v>
      </c>
    </row>
    <row r="224" spans="1:12" x14ac:dyDescent="0.3">
      <c r="A224" t="s">
        <v>363</v>
      </c>
      <c r="B224" s="1">
        <v>3369.25</v>
      </c>
      <c r="C224" t="s">
        <v>363</v>
      </c>
      <c r="D224" s="1">
        <v>3391.75</v>
      </c>
      <c r="E224" s="1">
        <v>3397.5</v>
      </c>
      <c r="F224" s="1">
        <v>3339.25</v>
      </c>
      <c r="G224" s="1">
        <v>3369.25</v>
      </c>
      <c r="H224" t="s">
        <v>209</v>
      </c>
      <c r="I224" s="2">
        <v>-5.3E-3</v>
      </c>
      <c r="J224" s="3">
        <f>ABS(Table1[[#This Row],[Change %]])</f>
        <v>5.3E-3</v>
      </c>
      <c r="K224" s="1">
        <f>Table1[[#This Row],[High]]-Table1[[#This Row],[Low]]</f>
        <v>58.25</v>
      </c>
      <c r="L224" s="3">
        <f>Table1[[#This Row],[Column2]]/Table1[[#This Row],[Open]]</f>
        <v>1.7174025208225842E-2</v>
      </c>
    </row>
    <row r="225" spans="1:12" x14ac:dyDescent="0.3">
      <c r="A225" t="s">
        <v>364</v>
      </c>
      <c r="B225" s="1">
        <v>3387.25</v>
      </c>
      <c r="C225" t="s">
        <v>364</v>
      </c>
      <c r="D225" s="1">
        <v>3372</v>
      </c>
      <c r="E225" s="1">
        <v>3393.75</v>
      </c>
      <c r="F225" s="1">
        <v>3370.75</v>
      </c>
      <c r="G225" s="1">
        <v>3387.25</v>
      </c>
      <c r="H225" t="s">
        <v>365</v>
      </c>
      <c r="I225" s="2">
        <v>5.3E-3</v>
      </c>
      <c r="J225" s="3">
        <f>ABS(Table1[[#This Row],[Change %]])</f>
        <v>5.3E-3</v>
      </c>
      <c r="K225" s="1">
        <f>Table1[[#This Row],[High]]-Table1[[#This Row],[Low]]</f>
        <v>23</v>
      </c>
      <c r="L225" s="3">
        <f>Table1[[#This Row],[Column2]]/Table1[[#This Row],[Open]]</f>
        <v>6.8208778173190982E-3</v>
      </c>
    </row>
    <row r="226" spans="1:12" x14ac:dyDescent="0.3">
      <c r="A226" t="s">
        <v>366</v>
      </c>
      <c r="B226" s="1">
        <v>3369.25</v>
      </c>
      <c r="C226" t="s">
        <v>366</v>
      </c>
      <c r="D226" s="1">
        <v>3382.25</v>
      </c>
      <c r="E226" s="1">
        <v>3392.5</v>
      </c>
      <c r="F226" s="1">
        <v>3355.25</v>
      </c>
      <c r="G226" s="1">
        <v>3369.25</v>
      </c>
      <c r="H226" t="s">
        <v>287</v>
      </c>
      <c r="I226" s="2">
        <v>-2E-3</v>
      </c>
      <c r="J226" s="3">
        <f>ABS(Table1[[#This Row],[Change %]])</f>
        <v>2E-3</v>
      </c>
      <c r="K226" s="1">
        <f>Table1[[#This Row],[High]]-Table1[[#This Row],[Low]]</f>
        <v>37.25</v>
      </c>
      <c r="L226" s="3">
        <f>Table1[[#This Row],[Column2]]/Table1[[#This Row],[Open]]</f>
        <v>1.1013378668046419E-2</v>
      </c>
    </row>
    <row r="227" spans="1:12" x14ac:dyDescent="0.3">
      <c r="A227" t="s">
        <v>367</v>
      </c>
      <c r="B227" s="1">
        <v>3376</v>
      </c>
      <c r="C227" t="s">
        <v>367</v>
      </c>
      <c r="D227" s="1">
        <v>3387.62</v>
      </c>
      <c r="E227" s="1">
        <v>3392.38</v>
      </c>
      <c r="F227" s="1">
        <v>3372.12</v>
      </c>
      <c r="G227" s="1">
        <v>3376</v>
      </c>
      <c r="H227" t="s">
        <v>47</v>
      </c>
      <c r="I227" s="2">
        <v>-3.3999999999999998E-3</v>
      </c>
      <c r="J227" s="3">
        <f>ABS(Table1[[#This Row],[Change %]])</f>
        <v>3.3999999999999998E-3</v>
      </c>
      <c r="K227" s="1">
        <f>Table1[[#This Row],[High]]-Table1[[#This Row],[Low]]</f>
        <v>20.260000000000218</v>
      </c>
      <c r="L227" s="3">
        <f>Table1[[#This Row],[Column2]]/Table1[[#This Row],[Open]]</f>
        <v>5.9805999492269554E-3</v>
      </c>
    </row>
    <row r="228" spans="1:12" x14ac:dyDescent="0.3">
      <c r="A228" t="s">
        <v>368</v>
      </c>
      <c r="B228" s="1">
        <v>3387.38</v>
      </c>
      <c r="C228" t="s">
        <v>368</v>
      </c>
      <c r="D228" s="1">
        <v>3382.62</v>
      </c>
      <c r="E228" s="1">
        <v>3389.38</v>
      </c>
      <c r="F228" s="1">
        <v>3382.62</v>
      </c>
      <c r="G228" s="1">
        <v>3387.38</v>
      </c>
      <c r="H228" t="s">
        <v>47</v>
      </c>
      <c r="I228" s="2">
        <v>1.9E-3</v>
      </c>
      <c r="J228" s="3">
        <f>ABS(Table1[[#This Row],[Change %]])</f>
        <v>1.9E-3</v>
      </c>
      <c r="K228" s="1">
        <f>Table1[[#This Row],[High]]-Table1[[#This Row],[Low]]</f>
        <v>6.7600000000002183</v>
      </c>
      <c r="L228" s="3">
        <f>Table1[[#This Row],[Column2]]/Table1[[#This Row],[Open]]</f>
        <v>1.9984509049199195E-3</v>
      </c>
    </row>
    <row r="229" spans="1:12" x14ac:dyDescent="0.3">
      <c r="A229" t="s">
        <v>369</v>
      </c>
      <c r="B229" s="1">
        <v>3381</v>
      </c>
      <c r="C229" t="s">
        <v>369</v>
      </c>
      <c r="D229" s="1">
        <v>3379.5</v>
      </c>
      <c r="E229" s="1">
        <v>3388.5</v>
      </c>
      <c r="F229" s="1">
        <v>3365.25</v>
      </c>
      <c r="G229" s="1">
        <v>3381</v>
      </c>
      <c r="H229" t="s">
        <v>57</v>
      </c>
      <c r="I229" s="2">
        <v>1E-3</v>
      </c>
      <c r="J229" s="3">
        <f>ABS(Table1[[#This Row],[Change %]])</f>
        <v>1E-3</v>
      </c>
      <c r="K229" s="1">
        <f>Table1[[#This Row],[High]]-Table1[[#This Row],[Low]]</f>
        <v>23.25</v>
      </c>
      <c r="L229" s="3">
        <f>Table1[[#This Row],[Column2]]/Table1[[#This Row],[Open]]</f>
        <v>6.879715934309809E-3</v>
      </c>
    </row>
    <row r="230" spans="1:12" x14ac:dyDescent="0.3">
      <c r="A230" t="s">
        <v>370</v>
      </c>
      <c r="B230" s="1">
        <v>3377.5</v>
      </c>
      <c r="C230" t="s">
        <v>370</v>
      </c>
      <c r="D230" s="1">
        <v>3381.25</v>
      </c>
      <c r="E230" s="1">
        <v>3384.75</v>
      </c>
      <c r="F230" s="1">
        <v>3348.5</v>
      </c>
      <c r="G230" s="1">
        <v>3377.5</v>
      </c>
      <c r="H230" t="s">
        <v>371</v>
      </c>
      <c r="I230" s="2">
        <v>-8.9999999999999998E-4</v>
      </c>
      <c r="J230" s="3">
        <f>ABS(Table1[[#This Row],[Change %]])</f>
        <v>8.9999999999999998E-4</v>
      </c>
      <c r="K230" s="1">
        <f>Table1[[#This Row],[High]]-Table1[[#This Row],[Low]]</f>
        <v>36.25</v>
      </c>
      <c r="L230" s="3">
        <f>Table1[[#This Row],[Column2]]/Table1[[#This Row],[Open]]</f>
        <v>1.0720887245841035E-2</v>
      </c>
    </row>
    <row r="231" spans="1:12" x14ac:dyDescent="0.3">
      <c r="A231" t="s">
        <v>372</v>
      </c>
      <c r="B231" s="1">
        <v>3380.5</v>
      </c>
      <c r="C231" t="s">
        <v>372</v>
      </c>
      <c r="D231" s="1">
        <v>3360.5</v>
      </c>
      <c r="E231" s="1">
        <v>3381.5</v>
      </c>
      <c r="F231" s="1">
        <v>3355.5</v>
      </c>
      <c r="G231" s="1">
        <v>3380.5</v>
      </c>
      <c r="H231" t="s">
        <v>373</v>
      </c>
      <c r="I231" s="2">
        <v>6.8999999999999999E-3</v>
      </c>
      <c r="J231" s="3">
        <f>ABS(Table1[[#This Row],[Change %]])</f>
        <v>6.8999999999999999E-3</v>
      </c>
      <c r="K231" s="1">
        <f>Table1[[#This Row],[High]]-Table1[[#This Row],[Low]]</f>
        <v>26</v>
      </c>
      <c r="L231" s="3">
        <f>Table1[[#This Row],[Column2]]/Table1[[#This Row],[Open]]</f>
        <v>7.7369439071566732E-3</v>
      </c>
    </row>
    <row r="232" spans="1:12" x14ac:dyDescent="0.3">
      <c r="A232" t="s">
        <v>374</v>
      </c>
      <c r="B232" s="1">
        <v>3357.5</v>
      </c>
      <c r="C232" t="s">
        <v>374</v>
      </c>
      <c r="D232" s="1">
        <v>3351</v>
      </c>
      <c r="E232" s="1">
        <v>3374.5</v>
      </c>
      <c r="F232" s="1">
        <v>3349.25</v>
      </c>
      <c r="G232" s="1">
        <v>3357.5</v>
      </c>
      <c r="H232" t="s">
        <v>24</v>
      </c>
      <c r="I232" s="2">
        <v>1.2999999999999999E-3</v>
      </c>
      <c r="J232" s="3">
        <f>ABS(Table1[[#This Row],[Change %]])</f>
        <v>1.2999999999999999E-3</v>
      </c>
      <c r="K232" s="1">
        <f>Table1[[#This Row],[High]]-Table1[[#This Row],[Low]]</f>
        <v>25.25</v>
      </c>
      <c r="L232" s="3">
        <f>Table1[[#This Row],[Column2]]/Table1[[#This Row],[Open]]</f>
        <v>7.535064159952253E-3</v>
      </c>
    </row>
    <row r="233" spans="1:12" x14ac:dyDescent="0.3">
      <c r="A233" t="s">
        <v>375</v>
      </c>
      <c r="B233" s="1">
        <v>3353</v>
      </c>
      <c r="C233" t="s">
        <v>375</v>
      </c>
      <c r="D233" s="1">
        <v>3322.25</v>
      </c>
      <c r="E233" s="1">
        <v>3353.5</v>
      </c>
      <c r="F233" s="1">
        <v>3303.5</v>
      </c>
      <c r="G233" s="1">
        <v>3353</v>
      </c>
      <c r="H233" t="s">
        <v>102</v>
      </c>
      <c r="I233" s="2">
        <v>8.3000000000000001E-3</v>
      </c>
      <c r="J233" s="3">
        <f>ABS(Table1[[#This Row],[Change %]])</f>
        <v>8.3000000000000001E-3</v>
      </c>
      <c r="K233" s="1">
        <f>Table1[[#This Row],[High]]-Table1[[#This Row],[Low]]</f>
        <v>50</v>
      </c>
      <c r="L233" s="3">
        <f>Table1[[#This Row],[Column2]]/Table1[[#This Row],[Open]]</f>
        <v>1.5050041387613816E-2</v>
      </c>
    </row>
    <row r="234" spans="1:12" x14ac:dyDescent="0.3">
      <c r="A234" t="s">
        <v>376</v>
      </c>
      <c r="B234" s="1">
        <v>3325.5</v>
      </c>
      <c r="C234" t="s">
        <v>376</v>
      </c>
      <c r="D234" s="1">
        <v>3349</v>
      </c>
      <c r="E234" s="1">
        <v>3350</v>
      </c>
      <c r="F234" s="1">
        <v>3320.75</v>
      </c>
      <c r="G234" s="1">
        <v>3325.5</v>
      </c>
      <c r="H234" t="s">
        <v>98</v>
      </c>
      <c r="I234" s="2">
        <v>-5.8999999999999999E-3</v>
      </c>
      <c r="J234" s="3">
        <f>ABS(Table1[[#This Row],[Change %]])</f>
        <v>5.8999999999999999E-3</v>
      </c>
      <c r="K234" s="1">
        <f>Table1[[#This Row],[High]]-Table1[[#This Row],[Low]]</f>
        <v>29.25</v>
      </c>
      <c r="L234" s="3">
        <f>Table1[[#This Row],[Column2]]/Table1[[#This Row],[Open]]</f>
        <v>8.7339504329650638E-3</v>
      </c>
    </row>
    <row r="235" spans="1:12" x14ac:dyDescent="0.3">
      <c r="A235" t="s">
        <v>377</v>
      </c>
      <c r="B235" s="1">
        <v>3345.25</v>
      </c>
      <c r="C235" t="s">
        <v>377</v>
      </c>
      <c r="D235" s="1">
        <v>3337</v>
      </c>
      <c r="E235" s="1">
        <v>3357.75</v>
      </c>
      <c r="F235" s="1">
        <v>3332.5</v>
      </c>
      <c r="G235" s="1">
        <v>3345.25</v>
      </c>
      <c r="H235" t="s">
        <v>198</v>
      </c>
      <c r="I235" s="2">
        <v>3.0999999999999999E-3</v>
      </c>
      <c r="J235" s="3">
        <f>ABS(Table1[[#This Row],[Change %]])</f>
        <v>3.0999999999999999E-3</v>
      </c>
      <c r="K235" s="1">
        <f>Table1[[#This Row],[High]]-Table1[[#This Row],[Low]]</f>
        <v>25.25</v>
      </c>
      <c r="L235" s="3">
        <f>Table1[[#This Row],[Column2]]/Table1[[#This Row],[Open]]</f>
        <v>7.5666766556787531E-3</v>
      </c>
    </row>
    <row r="236" spans="1:12" x14ac:dyDescent="0.3">
      <c r="A236" t="s">
        <v>378</v>
      </c>
      <c r="B236" s="1">
        <v>3335</v>
      </c>
      <c r="C236" t="s">
        <v>378</v>
      </c>
      <c r="D236" s="1">
        <v>3300.25</v>
      </c>
      <c r="E236" s="1">
        <v>3338</v>
      </c>
      <c r="F236" s="1">
        <v>3288.25</v>
      </c>
      <c r="G236" s="1">
        <v>3335</v>
      </c>
      <c r="H236" t="s">
        <v>379</v>
      </c>
      <c r="I236" s="2">
        <v>1.0800000000000001E-2</v>
      </c>
      <c r="J236" s="3">
        <f>ABS(Table1[[#This Row],[Change %]])</f>
        <v>1.0800000000000001E-2</v>
      </c>
      <c r="K236" s="1">
        <f>Table1[[#This Row],[High]]-Table1[[#This Row],[Low]]</f>
        <v>49.75</v>
      </c>
      <c r="L236" s="3">
        <f>Table1[[#This Row],[Column2]]/Table1[[#This Row],[Open]]</f>
        <v>1.5074615559427317E-2</v>
      </c>
    </row>
    <row r="237" spans="1:12" x14ac:dyDescent="0.3">
      <c r="A237" t="s">
        <v>380</v>
      </c>
      <c r="B237" s="1">
        <v>3299.5</v>
      </c>
      <c r="C237" t="s">
        <v>380</v>
      </c>
      <c r="D237" s="1">
        <v>3244.25</v>
      </c>
      <c r="E237" s="1">
        <v>3305.25</v>
      </c>
      <c r="F237" s="1">
        <v>3236</v>
      </c>
      <c r="G237" s="1">
        <v>3299.5</v>
      </c>
      <c r="H237" t="s">
        <v>98</v>
      </c>
      <c r="I237" s="2">
        <v>1.66E-2</v>
      </c>
      <c r="J237" s="3">
        <f>ABS(Table1[[#This Row],[Change %]])</f>
        <v>1.66E-2</v>
      </c>
      <c r="K237" s="1">
        <f>Table1[[#This Row],[High]]-Table1[[#This Row],[Low]]</f>
        <v>69.25</v>
      </c>
      <c r="L237" s="3">
        <f>Table1[[#This Row],[Column2]]/Table1[[#This Row],[Open]]</f>
        <v>2.1345457347615011E-2</v>
      </c>
    </row>
    <row r="238" spans="1:12" x14ac:dyDescent="0.3">
      <c r="A238" t="s">
        <v>381</v>
      </c>
      <c r="B238" s="1">
        <v>3245.5</v>
      </c>
      <c r="C238" t="s">
        <v>381</v>
      </c>
      <c r="D238" s="1">
        <v>3222.75</v>
      </c>
      <c r="E238" s="1">
        <v>3267.25</v>
      </c>
      <c r="F238" s="1">
        <v>3222</v>
      </c>
      <c r="G238" s="1">
        <v>3245.5</v>
      </c>
      <c r="H238" t="s">
        <v>296</v>
      </c>
      <c r="I238" s="2">
        <v>6.7000000000000002E-3</v>
      </c>
      <c r="J238" s="3">
        <f>ABS(Table1[[#This Row],[Change %]])</f>
        <v>6.7000000000000002E-3</v>
      </c>
      <c r="K238" s="1">
        <f>Table1[[#This Row],[High]]-Table1[[#This Row],[Low]]</f>
        <v>45.25</v>
      </c>
      <c r="L238" s="3">
        <f>Table1[[#This Row],[Column2]]/Table1[[#This Row],[Open]]</f>
        <v>1.4040803661469241E-2</v>
      </c>
    </row>
    <row r="239" spans="1:12" x14ac:dyDescent="0.3">
      <c r="A239" t="s">
        <v>382</v>
      </c>
      <c r="B239" s="1">
        <v>3224</v>
      </c>
      <c r="C239" t="s">
        <v>382</v>
      </c>
      <c r="D239" s="1">
        <v>3292</v>
      </c>
      <c r="E239" s="1">
        <v>3297.5</v>
      </c>
      <c r="F239" s="1">
        <v>3212.75</v>
      </c>
      <c r="G239" s="1">
        <v>3224</v>
      </c>
      <c r="H239" t="s">
        <v>383</v>
      </c>
      <c r="I239" s="2">
        <v>-0.02</v>
      </c>
      <c r="J239" s="3">
        <f>ABS(Table1[[#This Row],[Change %]])</f>
        <v>0.02</v>
      </c>
      <c r="K239" s="1">
        <f>Table1[[#This Row],[High]]-Table1[[#This Row],[Low]]</f>
        <v>84.75</v>
      </c>
      <c r="L239" s="3">
        <f>Table1[[#This Row],[Column2]]/Table1[[#This Row],[Open]]</f>
        <v>2.5744228432563791E-2</v>
      </c>
    </row>
    <row r="240" spans="1:12" x14ac:dyDescent="0.3">
      <c r="A240" t="s">
        <v>384</v>
      </c>
      <c r="B240" s="1">
        <v>3289.75</v>
      </c>
      <c r="C240" t="s">
        <v>384</v>
      </c>
      <c r="D240" s="1">
        <v>3271.5</v>
      </c>
      <c r="E240" s="1">
        <v>3295.25</v>
      </c>
      <c r="F240" s="1">
        <v>3239.75</v>
      </c>
      <c r="G240" s="1">
        <v>3289.75</v>
      </c>
      <c r="H240" t="s">
        <v>385</v>
      </c>
      <c r="I240" s="2">
        <v>5.3E-3</v>
      </c>
      <c r="J240" s="3">
        <f>ABS(Table1[[#This Row],[Change %]])</f>
        <v>5.3E-3</v>
      </c>
      <c r="K240" s="1">
        <f>Table1[[#This Row],[High]]-Table1[[#This Row],[Low]]</f>
        <v>55.5</v>
      </c>
      <c r="L240" s="3">
        <f>Table1[[#This Row],[Column2]]/Table1[[#This Row],[Open]]</f>
        <v>1.6964695093993582E-2</v>
      </c>
    </row>
    <row r="241" spans="1:12" x14ac:dyDescent="0.3">
      <c r="A241" t="s">
        <v>386</v>
      </c>
      <c r="B241" s="1">
        <v>3272.5</v>
      </c>
      <c r="C241" t="s">
        <v>386</v>
      </c>
      <c r="D241" s="1">
        <v>3281.75</v>
      </c>
      <c r="E241" s="1">
        <v>3292.75</v>
      </c>
      <c r="F241" s="1">
        <v>3265.25</v>
      </c>
      <c r="G241" s="1">
        <v>3272.5</v>
      </c>
      <c r="H241" t="s">
        <v>74</v>
      </c>
      <c r="I241" s="2">
        <v>-1.8E-3</v>
      </c>
      <c r="J241" s="3">
        <f>ABS(Table1[[#This Row],[Change %]])</f>
        <v>1.8E-3</v>
      </c>
      <c r="K241" s="1">
        <f>Table1[[#This Row],[High]]-Table1[[#This Row],[Low]]</f>
        <v>27.5</v>
      </c>
      <c r="L241" s="3">
        <f>Table1[[#This Row],[Column2]]/Table1[[#This Row],[Open]]</f>
        <v>8.3796754780223973E-3</v>
      </c>
    </row>
    <row r="242" spans="1:12" x14ac:dyDescent="0.3">
      <c r="A242" t="s">
        <v>387</v>
      </c>
      <c r="B242" s="1">
        <v>3278.25</v>
      </c>
      <c r="C242" t="s">
        <v>387</v>
      </c>
      <c r="D242" s="1">
        <v>3239.5</v>
      </c>
      <c r="E242" s="1">
        <v>3285</v>
      </c>
      <c r="F242" s="1">
        <v>3238.75</v>
      </c>
      <c r="G242" s="1">
        <v>3278.25</v>
      </c>
      <c r="H242" t="s">
        <v>388</v>
      </c>
      <c r="I242" s="2">
        <v>1.2E-2</v>
      </c>
      <c r="J242" s="3">
        <f>ABS(Table1[[#This Row],[Change %]])</f>
        <v>1.2E-2</v>
      </c>
      <c r="K242" s="1">
        <f>Table1[[#This Row],[High]]-Table1[[#This Row],[Low]]</f>
        <v>46.25</v>
      </c>
      <c r="L242" s="3">
        <f>Table1[[#This Row],[Column2]]/Table1[[#This Row],[Open]]</f>
        <v>1.4276894582497299E-2</v>
      </c>
    </row>
    <row r="243" spans="1:12" x14ac:dyDescent="0.3">
      <c r="A243" t="s">
        <v>389</v>
      </c>
      <c r="B243" s="1">
        <v>3239.5</v>
      </c>
      <c r="C243" t="s">
        <v>389</v>
      </c>
      <c r="D243" s="1">
        <v>3269.75</v>
      </c>
      <c r="E243" s="1">
        <v>3269.75</v>
      </c>
      <c r="F243" s="1">
        <v>3233</v>
      </c>
      <c r="G243" s="1">
        <v>3239.5</v>
      </c>
      <c r="H243" t="s">
        <v>390</v>
      </c>
      <c r="I243" s="2">
        <v>-1.6400000000000001E-2</v>
      </c>
      <c r="J243" s="3">
        <f>ABS(Table1[[#This Row],[Change %]])</f>
        <v>1.6400000000000001E-2</v>
      </c>
      <c r="K243" s="1">
        <f>Table1[[#This Row],[High]]-Table1[[#This Row],[Low]]</f>
        <v>36.75</v>
      </c>
      <c r="L243" s="3">
        <f>Table1[[#This Row],[Column2]]/Table1[[#This Row],[Open]]</f>
        <v>1.1239391390779112E-2</v>
      </c>
    </row>
    <row r="244" spans="1:12" x14ac:dyDescent="0.3">
      <c r="A244" t="s">
        <v>391</v>
      </c>
      <c r="B244" s="1">
        <v>3293.5</v>
      </c>
      <c r="C244" t="s">
        <v>391</v>
      </c>
      <c r="D244" s="1">
        <v>3326.5</v>
      </c>
      <c r="E244" s="1">
        <v>3337</v>
      </c>
      <c r="F244" s="1">
        <v>3280.5</v>
      </c>
      <c r="G244" s="1">
        <v>3293.5</v>
      </c>
      <c r="H244" t="s">
        <v>392</v>
      </c>
      <c r="I244" s="2">
        <v>-9.7999999999999997E-3</v>
      </c>
      <c r="J244" s="3">
        <f>ABS(Table1[[#This Row],[Change %]])</f>
        <v>9.7999999999999997E-3</v>
      </c>
      <c r="K244" s="1">
        <f>Table1[[#This Row],[High]]-Table1[[#This Row],[Low]]</f>
        <v>56.5</v>
      </c>
      <c r="L244" s="3">
        <f>Table1[[#This Row],[Column2]]/Table1[[#This Row],[Open]]</f>
        <v>1.6984818878701336E-2</v>
      </c>
    </row>
    <row r="245" spans="1:12" x14ac:dyDescent="0.3">
      <c r="A245" t="s">
        <v>393</v>
      </c>
      <c r="B245" s="1">
        <v>3326</v>
      </c>
      <c r="C245" t="s">
        <v>393</v>
      </c>
      <c r="D245" s="1">
        <v>3317.25</v>
      </c>
      <c r="E245" s="1">
        <v>3327</v>
      </c>
      <c r="F245" s="1">
        <v>3301.25</v>
      </c>
      <c r="G245" s="1">
        <v>3326</v>
      </c>
      <c r="H245" t="s">
        <v>221</v>
      </c>
      <c r="I245" s="2">
        <v>1.9E-3</v>
      </c>
      <c r="J245" s="3">
        <f>ABS(Table1[[#This Row],[Change %]])</f>
        <v>1.9E-3</v>
      </c>
      <c r="K245" s="1">
        <f>Table1[[#This Row],[High]]-Table1[[#This Row],[Low]]</f>
        <v>25.75</v>
      </c>
      <c r="L245" s="3">
        <f>Table1[[#This Row],[Column2]]/Table1[[#This Row],[Open]]</f>
        <v>7.7624538397769232E-3</v>
      </c>
    </row>
    <row r="246" spans="1:12" x14ac:dyDescent="0.3">
      <c r="A246" t="s">
        <v>394</v>
      </c>
      <c r="B246" s="1">
        <v>3319.75</v>
      </c>
      <c r="C246" t="s">
        <v>394</v>
      </c>
      <c r="D246" s="1">
        <v>3321.25</v>
      </c>
      <c r="E246" s="1">
        <v>3337.5</v>
      </c>
      <c r="F246" s="1">
        <v>3315.25</v>
      </c>
      <c r="G246" s="1">
        <v>3319.75</v>
      </c>
      <c r="H246" t="s">
        <v>283</v>
      </c>
      <c r="I246" s="2">
        <v>1E-4</v>
      </c>
      <c r="J246" s="3">
        <f>ABS(Table1[[#This Row],[Change %]])</f>
        <v>1E-4</v>
      </c>
      <c r="K246" s="1">
        <f>Table1[[#This Row],[High]]-Table1[[#This Row],[Low]]</f>
        <v>22.25</v>
      </c>
      <c r="L246" s="3">
        <f>Table1[[#This Row],[Column2]]/Table1[[#This Row],[Open]]</f>
        <v>6.6992849077907417E-3</v>
      </c>
    </row>
    <row r="247" spans="1:12" x14ac:dyDescent="0.3">
      <c r="A247" t="s">
        <v>395</v>
      </c>
      <c r="B247" s="1">
        <v>3319.5</v>
      </c>
      <c r="C247" t="s">
        <v>395</v>
      </c>
      <c r="D247" s="1">
        <v>3325</v>
      </c>
      <c r="E247" s="1">
        <v>3329.75</v>
      </c>
      <c r="F247" s="1">
        <v>3307.25</v>
      </c>
      <c r="G247" s="1">
        <v>3319.5</v>
      </c>
      <c r="H247" t="s">
        <v>88</v>
      </c>
      <c r="I247" s="2">
        <v>-1E-3</v>
      </c>
      <c r="J247" s="3">
        <f>ABS(Table1[[#This Row],[Change %]])</f>
        <v>1E-3</v>
      </c>
      <c r="K247" s="1">
        <f>Table1[[#This Row],[High]]-Table1[[#This Row],[Low]]</f>
        <v>22.5</v>
      </c>
      <c r="L247" s="3">
        <f>Table1[[#This Row],[Column2]]/Table1[[#This Row],[Open]]</f>
        <v>6.7669172932330827E-3</v>
      </c>
    </row>
    <row r="248" spans="1:12" x14ac:dyDescent="0.3">
      <c r="A248" t="s">
        <v>396</v>
      </c>
      <c r="B248" s="1">
        <v>3322.88</v>
      </c>
      <c r="C248" t="s">
        <v>396</v>
      </c>
      <c r="D248" s="1">
        <v>3327.88</v>
      </c>
      <c r="E248" s="1">
        <v>3328.38</v>
      </c>
      <c r="F248" s="1">
        <v>3318.62</v>
      </c>
      <c r="G248" s="1">
        <v>3322.88</v>
      </c>
      <c r="H248" t="s">
        <v>47</v>
      </c>
      <c r="I248" s="2">
        <v>-5.9999999999999995E-4</v>
      </c>
      <c r="J248" s="3">
        <f>ABS(Table1[[#This Row],[Change %]])</f>
        <v>5.9999999999999995E-4</v>
      </c>
      <c r="K248" s="1">
        <f>Table1[[#This Row],[High]]-Table1[[#This Row],[Low]]</f>
        <v>9.7600000000002183</v>
      </c>
      <c r="L248" s="3">
        <f>Table1[[#This Row],[Column2]]/Table1[[#This Row],[Open]]</f>
        <v>2.9327980576223356E-3</v>
      </c>
    </row>
    <row r="249" spans="1:12" x14ac:dyDescent="0.3">
      <c r="A249" t="s">
        <v>397</v>
      </c>
      <c r="B249" s="1">
        <v>3325</v>
      </c>
      <c r="C249" t="s">
        <v>397</v>
      </c>
      <c r="D249" s="1">
        <v>3316.75</v>
      </c>
      <c r="E249" s="1">
        <v>3330.25</v>
      </c>
      <c r="F249" s="1">
        <v>3316</v>
      </c>
      <c r="G249" s="1">
        <v>3325</v>
      </c>
      <c r="H249" t="s">
        <v>398</v>
      </c>
      <c r="I249" s="2">
        <v>2.5999999999999999E-3</v>
      </c>
      <c r="J249" s="3">
        <f>ABS(Table1[[#This Row],[Change %]])</f>
        <v>2.5999999999999999E-3</v>
      </c>
      <c r="K249" s="1">
        <f>Table1[[#This Row],[High]]-Table1[[#This Row],[Low]]</f>
        <v>14.25</v>
      </c>
      <c r="L249" s="3">
        <f>Table1[[#This Row],[Column2]]/Table1[[#This Row],[Open]]</f>
        <v>4.2963744629531918E-3</v>
      </c>
    </row>
    <row r="250" spans="1:12" x14ac:dyDescent="0.3">
      <c r="A250" t="s">
        <v>399</v>
      </c>
      <c r="B250" s="1">
        <v>3316.5</v>
      </c>
      <c r="C250" t="s">
        <v>399</v>
      </c>
      <c r="D250" s="1">
        <v>3294.25</v>
      </c>
      <c r="E250" s="1">
        <v>3318</v>
      </c>
      <c r="F250" s="1">
        <v>3294</v>
      </c>
      <c r="G250" s="1">
        <v>3316.5</v>
      </c>
      <c r="H250" t="s">
        <v>400</v>
      </c>
      <c r="I250" s="2">
        <v>6.8999999999999999E-3</v>
      </c>
      <c r="J250" s="3">
        <f>ABS(Table1[[#This Row],[Change %]])</f>
        <v>6.8999999999999999E-3</v>
      </c>
      <c r="K250" s="1">
        <f>Table1[[#This Row],[High]]-Table1[[#This Row],[Low]]</f>
        <v>24</v>
      </c>
      <c r="L250" s="3">
        <f>Table1[[#This Row],[Column2]]/Table1[[#This Row],[Open]]</f>
        <v>7.2854215678834332E-3</v>
      </c>
    </row>
    <row r="251" spans="1:12" x14ac:dyDescent="0.3">
      <c r="A251" t="s">
        <v>401</v>
      </c>
      <c r="B251" s="1">
        <v>3293.75</v>
      </c>
      <c r="C251" t="s">
        <v>401</v>
      </c>
      <c r="D251" s="1">
        <v>3287.75</v>
      </c>
      <c r="E251" s="1">
        <v>3299</v>
      </c>
      <c r="F251" s="1">
        <v>3277.75</v>
      </c>
      <c r="G251" s="1">
        <v>3293.75</v>
      </c>
      <c r="H251" t="s">
        <v>203</v>
      </c>
      <c r="I251" s="2">
        <v>1.6999999999999999E-3</v>
      </c>
      <c r="J251" s="3">
        <f>ABS(Table1[[#This Row],[Change %]])</f>
        <v>1.6999999999999999E-3</v>
      </c>
      <c r="K251" s="1">
        <f>Table1[[#This Row],[High]]-Table1[[#This Row],[Low]]</f>
        <v>21.25</v>
      </c>
      <c r="L251" s="3">
        <f>Table1[[#This Row],[Column2]]/Table1[[#This Row],[Open]]</f>
        <v>6.4633868146908979E-3</v>
      </c>
    </row>
    <row r="252" spans="1:12" x14ac:dyDescent="0.3">
      <c r="A252" t="s">
        <v>402</v>
      </c>
      <c r="B252" s="1">
        <v>3288</v>
      </c>
      <c r="C252" t="s">
        <v>402</v>
      </c>
      <c r="D252" s="1">
        <v>3289.25</v>
      </c>
      <c r="E252" s="1">
        <v>3296.75</v>
      </c>
      <c r="F252" s="1">
        <v>3275.25</v>
      </c>
      <c r="G252" s="1">
        <v>3288</v>
      </c>
      <c r="H252" t="s">
        <v>64</v>
      </c>
      <c r="I252" s="2">
        <v>-5.0000000000000001E-4</v>
      </c>
      <c r="J252" s="3">
        <f>ABS(Table1[[#This Row],[Change %]])</f>
        <v>5.0000000000000001E-4</v>
      </c>
      <c r="K252" s="1">
        <f>Table1[[#This Row],[High]]-Table1[[#This Row],[Low]]</f>
        <v>21.5</v>
      </c>
      <c r="L252" s="3">
        <f>Table1[[#This Row],[Column2]]/Table1[[#This Row],[Open]]</f>
        <v>6.5364444782245196E-3</v>
      </c>
    </row>
    <row r="253" spans="1:12" x14ac:dyDescent="0.3">
      <c r="A253" t="s">
        <v>403</v>
      </c>
      <c r="B253" s="1">
        <v>3289.75</v>
      </c>
      <c r="C253" t="s">
        <v>403</v>
      </c>
      <c r="D253" s="1">
        <v>3265.75</v>
      </c>
      <c r="E253" s="1">
        <v>3291</v>
      </c>
      <c r="F253" s="1">
        <v>3265.5</v>
      </c>
      <c r="G253" s="1">
        <v>3289.75</v>
      </c>
      <c r="H253" t="s">
        <v>404</v>
      </c>
      <c r="I253" s="2">
        <v>7.7000000000000002E-3</v>
      </c>
      <c r="J253" s="3">
        <f>ABS(Table1[[#This Row],[Change %]])</f>
        <v>7.7000000000000002E-3</v>
      </c>
      <c r="K253" s="1">
        <f>Table1[[#This Row],[High]]-Table1[[#This Row],[Low]]</f>
        <v>25.5</v>
      </c>
      <c r="L253" s="3">
        <f>Table1[[#This Row],[Column2]]/Table1[[#This Row],[Open]]</f>
        <v>7.8083135573757938E-3</v>
      </c>
    </row>
    <row r="254" spans="1:12" x14ac:dyDescent="0.3">
      <c r="A254" t="s">
        <v>405</v>
      </c>
      <c r="B254" s="1">
        <v>3264.75</v>
      </c>
      <c r="C254" t="s">
        <v>405</v>
      </c>
      <c r="D254" s="1">
        <v>3275.5</v>
      </c>
      <c r="E254" s="1">
        <v>3287</v>
      </c>
      <c r="F254" s="1">
        <v>3260.75</v>
      </c>
      <c r="G254" s="1">
        <v>3264.75</v>
      </c>
      <c r="H254" t="s">
        <v>213</v>
      </c>
      <c r="I254" s="2">
        <v>-3.3999999999999998E-3</v>
      </c>
      <c r="J254" s="3">
        <f>ABS(Table1[[#This Row],[Change %]])</f>
        <v>3.3999999999999998E-3</v>
      </c>
      <c r="K254" s="1">
        <f>Table1[[#This Row],[High]]-Table1[[#This Row],[Low]]</f>
        <v>26.25</v>
      </c>
      <c r="L254" s="3">
        <f>Table1[[#This Row],[Column2]]/Table1[[#This Row],[Open]]</f>
        <v>8.0140436574568773E-3</v>
      </c>
    </row>
    <row r="255" spans="1:12" x14ac:dyDescent="0.3">
      <c r="A255" t="s">
        <v>406</v>
      </c>
      <c r="B255" s="1">
        <v>3276</v>
      </c>
      <c r="C255" t="s">
        <v>406</v>
      </c>
      <c r="D255" s="1">
        <v>3261.25</v>
      </c>
      <c r="E255" s="1">
        <v>3276.75</v>
      </c>
      <c r="F255" s="1">
        <v>3257.75</v>
      </c>
      <c r="G255" s="1">
        <v>3276</v>
      </c>
      <c r="H255" t="s">
        <v>61</v>
      </c>
      <c r="I255" s="2">
        <v>4.7999999999999996E-3</v>
      </c>
      <c r="J255" s="3">
        <f>ABS(Table1[[#This Row],[Change %]])</f>
        <v>4.7999999999999996E-3</v>
      </c>
      <c r="K255" s="1">
        <f>Table1[[#This Row],[High]]-Table1[[#This Row],[Low]]</f>
        <v>19</v>
      </c>
      <c r="L255" s="3">
        <f>Table1[[#This Row],[Column2]]/Table1[[#This Row],[Open]]</f>
        <v>5.8259869681870444E-3</v>
      </c>
    </row>
    <row r="256" spans="1:12" x14ac:dyDescent="0.3">
      <c r="A256" t="s">
        <v>407</v>
      </c>
      <c r="B256" s="1">
        <v>3260.25</v>
      </c>
      <c r="C256" t="s">
        <v>407</v>
      </c>
      <c r="D256" s="1">
        <v>3231.75</v>
      </c>
      <c r="E256" s="1">
        <v>3267.75</v>
      </c>
      <c r="F256" s="1">
        <v>3181</v>
      </c>
      <c r="G256" s="1">
        <v>3260.25</v>
      </c>
      <c r="H256" t="s">
        <v>123</v>
      </c>
      <c r="I256" s="2">
        <v>7.7000000000000002E-3</v>
      </c>
      <c r="J256" s="3">
        <f>ABS(Table1[[#This Row],[Change %]])</f>
        <v>7.7000000000000002E-3</v>
      </c>
      <c r="K256" s="1">
        <f>Table1[[#This Row],[High]]-Table1[[#This Row],[Low]]</f>
        <v>86.75</v>
      </c>
      <c r="L256" s="3">
        <f>Table1[[#This Row],[Column2]]/Table1[[#This Row],[Open]]</f>
        <v>2.6843041695675716E-2</v>
      </c>
    </row>
    <row r="257" spans="1:12" x14ac:dyDescent="0.3">
      <c r="A257" t="s">
        <v>408</v>
      </c>
      <c r="B257" s="1">
        <v>3235.25</v>
      </c>
      <c r="C257" t="s">
        <v>408</v>
      </c>
      <c r="D257" s="1">
        <v>3243.5</v>
      </c>
      <c r="E257" s="1">
        <v>3254.5</v>
      </c>
      <c r="F257" s="1">
        <v>3226</v>
      </c>
      <c r="G257" s="1">
        <v>3235.25</v>
      </c>
      <c r="H257" t="s">
        <v>50</v>
      </c>
      <c r="I257" s="2">
        <v>-2.5000000000000001E-3</v>
      </c>
      <c r="J257" s="3">
        <f>ABS(Table1[[#This Row],[Change %]])</f>
        <v>2.5000000000000001E-3</v>
      </c>
      <c r="K257" s="1">
        <f>Table1[[#This Row],[High]]-Table1[[#This Row],[Low]]</f>
        <v>28.5</v>
      </c>
      <c r="L257" s="3">
        <f>Table1[[#This Row],[Column2]]/Table1[[#This Row],[Open]]</f>
        <v>8.7868043779867431E-3</v>
      </c>
    </row>
    <row r="258" spans="1:12" x14ac:dyDescent="0.3">
      <c r="A258" t="s">
        <v>409</v>
      </c>
      <c r="B258" s="1">
        <v>3243.5</v>
      </c>
      <c r="C258" t="s">
        <v>409</v>
      </c>
      <c r="D258" s="1">
        <v>3220.25</v>
      </c>
      <c r="E258" s="1">
        <v>3249.5</v>
      </c>
      <c r="F258" s="1">
        <v>3208.75</v>
      </c>
      <c r="G258" s="1">
        <v>3243.5</v>
      </c>
      <c r="H258" t="s">
        <v>94</v>
      </c>
      <c r="I258" s="2">
        <v>2.5000000000000001E-3</v>
      </c>
      <c r="J258" s="3">
        <f>ABS(Table1[[#This Row],[Change %]])</f>
        <v>2.5000000000000001E-3</v>
      </c>
      <c r="K258" s="1">
        <f>Table1[[#This Row],[High]]-Table1[[#This Row],[Low]]</f>
        <v>40.75</v>
      </c>
      <c r="L258" s="3">
        <f>Table1[[#This Row],[Column2]]/Table1[[#This Row],[Open]]</f>
        <v>1.2654297026628368E-2</v>
      </c>
    </row>
    <row r="259" spans="1:12" x14ac:dyDescent="0.3">
      <c r="A259" t="s">
        <v>410</v>
      </c>
      <c r="B259" s="1">
        <v>3235.5</v>
      </c>
      <c r="C259" t="s">
        <v>410</v>
      </c>
      <c r="D259" s="1">
        <v>3261</v>
      </c>
      <c r="E259" s="1">
        <v>3263.5</v>
      </c>
      <c r="F259" s="1">
        <v>3206.75</v>
      </c>
      <c r="G259" s="1">
        <v>3235.5</v>
      </c>
      <c r="H259" t="s">
        <v>194</v>
      </c>
      <c r="I259" s="2">
        <v>-7.1999999999999998E-3</v>
      </c>
      <c r="J259" s="3">
        <f>ABS(Table1[[#This Row],[Change %]])</f>
        <v>7.1999999999999998E-3</v>
      </c>
      <c r="K259" s="1">
        <f>Table1[[#This Row],[High]]-Table1[[#This Row],[Low]]</f>
        <v>56.75</v>
      </c>
      <c r="L259" s="3">
        <f>Table1[[#This Row],[Column2]]/Table1[[#This Row],[Open]]</f>
        <v>1.7402637227844221E-2</v>
      </c>
    </row>
    <row r="260" spans="1:12" x14ac:dyDescent="0.3">
      <c r="A260" t="s">
        <v>411</v>
      </c>
      <c r="B260" s="1">
        <v>3259</v>
      </c>
      <c r="C260" t="s">
        <v>411</v>
      </c>
      <c r="D260" s="1">
        <v>3237</v>
      </c>
      <c r="E260" s="1">
        <v>3261.75</v>
      </c>
      <c r="F260" s="1">
        <v>3234.25</v>
      </c>
      <c r="G260" s="1">
        <v>3259</v>
      </c>
      <c r="H260" t="s">
        <v>412</v>
      </c>
      <c r="I260" s="2">
        <v>6.6E-3</v>
      </c>
      <c r="J260" s="3">
        <f>ABS(Table1[[#This Row],[Change %]])</f>
        <v>6.6E-3</v>
      </c>
      <c r="K260" s="1">
        <f>Table1[[#This Row],[High]]-Table1[[#This Row],[Low]]</f>
        <v>27.5</v>
      </c>
      <c r="L260" s="3">
        <f>Table1[[#This Row],[Column2]]/Table1[[#This Row],[Open]]</f>
        <v>8.4955205437133152E-3</v>
      </c>
    </row>
    <row r="261" spans="1:12" x14ac:dyDescent="0.3">
      <c r="A261" t="s">
        <v>413</v>
      </c>
      <c r="B261" s="1">
        <v>3237.62</v>
      </c>
      <c r="C261" t="s">
        <v>413</v>
      </c>
      <c r="D261" s="1">
        <v>3236</v>
      </c>
      <c r="E261" s="1">
        <v>3240.62</v>
      </c>
      <c r="F261" s="1">
        <v>3234.88</v>
      </c>
      <c r="G261" s="1">
        <v>3237.62</v>
      </c>
      <c r="H261" t="s">
        <v>47</v>
      </c>
      <c r="I261" s="2">
        <v>2E-3</v>
      </c>
      <c r="J261" s="3">
        <f>ABS(Table1[[#This Row],[Change %]])</f>
        <v>2E-3</v>
      </c>
      <c r="K261" s="1">
        <f>Table1[[#This Row],[High]]-Table1[[#This Row],[Low]]</f>
        <v>5.7399999999997817</v>
      </c>
      <c r="L261" s="3">
        <f>Table1[[#This Row],[Column2]]/Table1[[#This Row],[Open]]</f>
        <v>1.7737948084053713E-3</v>
      </c>
    </row>
    <row r="262" spans="1:12" x14ac:dyDescent="0.3">
      <c r="A262" t="s">
        <v>414</v>
      </c>
      <c r="B262" s="1">
        <v>3231</v>
      </c>
      <c r="C262" t="s">
        <v>414</v>
      </c>
      <c r="D262" s="1">
        <v>3223.25</v>
      </c>
      <c r="E262" s="1">
        <v>3236.25</v>
      </c>
      <c r="F262" s="1">
        <v>3213</v>
      </c>
      <c r="G262" s="1">
        <v>3231</v>
      </c>
      <c r="H262" t="s">
        <v>365</v>
      </c>
      <c r="I262" s="2">
        <v>2.3E-3</v>
      </c>
      <c r="J262" s="3">
        <f>ABS(Table1[[#This Row],[Change %]])</f>
        <v>2.3E-3</v>
      </c>
      <c r="K262" s="1">
        <f>Table1[[#This Row],[High]]-Table1[[#This Row],[Low]]</f>
        <v>23.25</v>
      </c>
      <c r="L262" s="3">
        <f>Table1[[#This Row],[Column2]]/Table1[[#This Row],[Open]]</f>
        <v>7.2132164740556894E-3</v>
      </c>
    </row>
    <row r="263" spans="1:12" x14ac:dyDescent="0.3">
      <c r="A263" t="s">
        <v>415</v>
      </c>
      <c r="B263" s="1">
        <v>3223.5</v>
      </c>
      <c r="C263" t="s">
        <v>415</v>
      </c>
      <c r="D263" s="1">
        <v>3238.25</v>
      </c>
      <c r="E263" s="1">
        <v>3244.25</v>
      </c>
      <c r="F263" s="1">
        <v>3217.25</v>
      </c>
      <c r="G263" s="1">
        <v>3223.5</v>
      </c>
      <c r="H263" t="s">
        <v>32</v>
      </c>
      <c r="I263" s="2">
        <v>-4.3E-3</v>
      </c>
      <c r="J263" s="3">
        <f>ABS(Table1[[#This Row],[Change %]])</f>
        <v>4.3E-3</v>
      </c>
      <c r="K263" s="1">
        <f>Table1[[#This Row],[High]]-Table1[[#This Row],[Low]]</f>
        <v>27</v>
      </c>
      <c r="L263" s="3">
        <f>Table1[[#This Row],[Column2]]/Table1[[#This Row],[Open]]</f>
        <v>8.3378367945649654E-3</v>
      </c>
    </row>
    <row r="264" spans="1:12" x14ac:dyDescent="0.3">
      <c r="A264" t="s">
        <v>416</v>
      </c>
      <c r="B264" s="1">
        <v>3237.5</v>
      </c>
      <c r="C264" t="s">
        <v>416</v>
      </c>
      <c r="D264" s="1">
        <v>3242</v>
      </c>
      <c r="E264" s="1">
        <v>3254</v>
      </c>
      <c r="F264" s="1">
        <v>3235.5</v>
      </c>
      <c r="G264" s="1">
        <v>3237.5</v>
      </c>
      <c r="H264" t="s">
        <v>417</v>
      </c>
      <c r="I264" s="2">
        <v>-2.2000000000000001E-3</v>
      </c>
      <c r="J264" s="3">
        <f>ABS(Table1[[#This Row],[Change %]])</f>
        <v>2.2000000000000001E-3</v>
      </c>
      <c r="K264" s="1">
        <f>Table1[[#This Row],[High]]-Table1[[#This Row],[Low]]</f>
        <v>18.5</v>
      </c>
      <c r="L264" s="3">
        <f>Table1[[#This Row],[Column2]]/Table1[[#This Row],[Open]]</f>
        <v>5.7063541024059226E-3</v>
      </c>
    </row>
    <row r="265" spans="1:12" x14ac:dyDescent="0.3">
      <c r="A265" t="s">
        <v>418</v>
      </c>
      <c r="B265" s="1">
        <v>3244.5</v>
      </c>
      <c r="C265" t="s">
        <v>418</v>
      </c>
      <c r="D265" s="1">
        <v>3227.5</v>
      </c>
      <c r="E265" s="1">
        <v>3244.75</v>
      </c>
      <c r="F265" s="1">
        <v>3227</v>
      </c>
      <c r="G265" s="1">
        <v>3244.5</v>
      </c>
      <c r="H265" t="s">
        <v>419</v>
      </c>
      <c r="I265" s="2">
        <v>5.3E-3</v>
      </c>
      <c r="J265" s="3">
        <f>ABS(Table1[[#This Row],[Change %]])</f>
        <v>5.3E-3</v>
      </c>
      <c r="K265" s="1">
        <f>Table1[[#This Row],[High]]-Table1[[#This Row],[Low]]</f>
        <v>17.75</v>
      </c>
      <c r="L265" s="3">
        <f>Table1[[#This Row],[Column2]]/Table1[[#This Row],[Open]]</f>
        <v>5.4996127033307514E-3</v>
      </c>
    </row>
    <row r="266" spans="1:12" x14ac:dyDescent="0.3">
      <c r="A266" t="s">
        <v>420</v>
      </c>
      <c r="B266" s="1">
        <v>3227.38</v>
      </c>
      <c r="C266" t="s">
        <v>420</v>
      </c>
      <c r="D266" s="1">
        <v>3226.25</v>
      </c>
      <c r="E266" s="1">
        <v>3228.12</v>
      </c>
      <c r="F266" s="1">
        <v>3226.25</v>
      </c>
      <c r="G266" s="1">
        <v>3227.38</v>
      </c>
      <c r="H266" t="s">
        <v>47</v>
      </c>
      <c r="I266" s="2">
        <v>5.0000000000000001E-4</v>
      </c>
      <c r="J266" s="3">
        <f>ABS(Table1[[#This Row],[Change %]])</f>
        <v>5.0000000000000001E-4</v>
      </c>
      <c r="K266" s="1">
        <f>Table1[[#This Row],[High]]-Table1[[#This Row],[Low]]</f>
        <v>1.8699999999998909</v>
      </c>
      <c r="L266" s="3">
        <f>Table1[[#This Row],[Column2]]/Table1[[#This Row],[Open]]</f>
        <v>5.7962030220841247E-4</v>
      </c>
    </row>
    <row r="267" spans="1:12" x14ac:dyDescent="0.3">
      <c r="A267" t="s">
        <v>421</v>
      </c>
      <c r="B267" s="1">
        <v>3225.75</v>
      </c>
      <c r="C267" t="s">
        <v>421</v>
      </c>
      <c r="D267" s="1">
        <v>3228.25</v>
      </c>
      <c r="E267" s="1">
        <v>3231.25</v>
      </c>
      <c r="F267" s="1">
        <v>3222.5</v>
      </c>
      <c r="G267" s="1">
        <v>3225.75</v>
      </c>
      <c r="H267" t="s">
        <v>422</v>
      </c>
      <c r="I267" s="2">
        <v>-5.0000000000000001E-4</v>
      </c>
      <c r="J267" s="3">
        <f>ABS(Table1[[#This Row],[Change %]])</f>
        <v>5.0000000000000001E-4</v>
      </c>
      <c r="K267" s="1">
        <f>Table1[[#This Row],[High]]-Table1[[#This Row],[Low]]</f>
        <v>8.75</v>
      </c>
      <c r="L267" s="3">
        <f>Table1[[#This Row],[Column2]]/Table1[[#This Row],[Open]]</f>
        <v>2.7104468365213349E-3</v>
      </c>
    </row>
    <row r="268" spans="1:12" x14ac:dyDescent="0.3">
      <c r="A268" t="s">
        <v>423</v>
      </c>
      <c r="B268" s="1">
        <v>3227.25</v>
      </c>
      <c r="C268" t="s">
        <v>423</v>
      </c>
      <c r="D268" s="1">
        <v>3227</v>
      </c>
      <c r="E268" s="1">
        <v>3234.25</v>
      </c>
      <c r="F268" s="1">
        <v>3224.25</v>
      </c>
      <c r="G268" s="1">
        <v>3227.25</v>
      </c>
      <c r="H268" t="s">
        <v>424</v>
      </c>
      <c r="I268" s="2">
        <v>-1.1999999999999999E-3</v>
      </c>
      <c r="J268" s="3">
        <f>ABS(Table1[[#This Row],[Change %]])</f>
        <v>1.1999999999999999E-3</v>
      </c>
      <c r="K268" s="1">
        <f>Table1[[#This Row],[High]]-Table1[[#This Row],[Low]]</f>
        <v>10</v>
      </c>
      <c r="L268" s="3">
        <f>Table1[[#This Row],[Column2]]/Table1[[#This Row],[Open]]</f>
        <v>3.0988534242330336E-3</v>
      </c>
    </row>
    <row r="269" spans="1:12" x14ac:dyDescent="0.3">
      <c r="A269" t="s">
        <v>425</v>
      </c>
      <c r="B269" s="1">
        <v>3231.02</v>
      </c>
      <c r="C269" t="s">
        <v>425</v>
      </c>
      <c r="D269" s="1">
        <v>3208.5</v>
      </c>
      <c r="E269" s="1">
        <v>3220.25</v>
      </c>
      <c r="F269" s="1">
        <v>3204.25</v>
      </c>
      <c r="G269" s="1">
        <v>3231.02</v>
      </c>
      <c r="H269" t="s">
        <v>426</v>
      </c>
      <c r="I269" s="2">
        <v>7.4999999999999997E-3</v>
      </c>
      <c r="J269" s="3">
        <f>ABS(Table1[[#This Row],[Change %]])</f>
        <v>7.4999999999999997E-3</v>
      </c>
      <c r="K269" s="1">
        <f>Table1[[#This Row],[High]]-Table1[[#This Row],[Low]]</f>
        <v>16</v>
      </c>
      <c r="L269" s="3">
        <f>Table1[[#This Row],[Column2]]/Table1[[#This Row],[Open]]</f>
        <v>4.9867539348605267E-3</v>
      </c>
    </row>
    <row r="270" spans="1:12" x14ac:dyDescent="0.3">
      <c r="A270" t="s">
        <v>427</v>
      </c>
      <c r="B270" s="1">
        <v>3207.1</v>
      </c>
      <c r="C270" t="s">
        <v>427</v>
      </c>
      <c r="D270" s="1">
        <v>3195</v>
      </c>
      <c r="E270" s="1">
        <v>3209</v>
      </c>
      <c r="F270" s="1">
        <v>3190.25</v>
      </c>
      <c r="G270" s="1">
        <v>3207.1</v>
      </c>
      <c r="H270" t="s">
        <v>428</v>
      </c>
      <c r="I270" s="2">
        <v>3.8999999999999998E-3</v>
      </c>
      <c r="J270" s="3">
        <f>ABS(Table1[[#This Row],[Change %]])</f>
        <v>3.8999999999999998E-3</v>
      </c>
      <c r="K270" s="1">
        <f>Table1[[#This Row],[High]]-Table1[[#This Row],[Low]]</f>
        <v>18.75</v>
      </c>
      <c r="L270" s="3">
        <f>Table1[[#This Row],[Column2]]/Table1[[#This Row],[Open]]</f>
        <v>5.8685446009389668E-3</v>
      </c>
    </row>
    <row r="271" spans="1:12" x14ac:dyDescent="0.3">
      <c r="A271" t="s">
        <v>429</v>
      </c>
      <c r="B271" s="1">
        <v>3194.75</v>
      </c>
      <c r="C271" t="s">
        <v>429</v>
      </c>
      <c r="D271" s="1">
        <v>3189.5</v>
      </c>
      <c r="E271" s="1">
        <v>3199</v>
      </c>
      <c r="F271" s="1">
        <v>3188.5</v>
      </c>
      <c r="G271" s="1">
        <v>3194.75</v>
      </c>
      <c r="H271" t="s">
        <v>430</v>
      </c>
      <c r="I271" s="2">
        <v>8.9999999999999998E-4</v>
      </c>
      <c r="J271" s="3">
        <f>ABS(Table1[[#This Row],[Change %]])</f>
        <v>8.9999999999999998E-4</v>
      </c>
      <c r="K271" s="1">
        <f>Table1[[#This Row],[High]]-Table1[[#This Row],[Low]]</f>
        <v>10.5</v>
      </c>
      <c r="L271" s="3">
        <f>Table1[[#This Row],[Column2]]/Table1[[#This Row],[Open]]</f>
        <v>3.2920520457751998E-3</v>
      </c>
    </row>
    <row r="272" spans="1:12" x14ac:dyDescent="0.3">
      <c r="A272" t="s">
        <v>431</v>
      </c>
      <c r="B272" s="1">
        <v>3192</v>
      </c>
      <c r="C272" t="s">
        <v>431</v>
      </c>
      <c r="D272" s="1">
        <v>3192.5</v>
      </c>
      <c r="E272" s="1">
        <v>3199.25</v>
      </c>
      <c r="F272" s="1">
        <v>3187.75</v>
      </c>
      <c r="G272" s="1">
        <v>3192</v>
      </c>
      <c r="H272" t="s">
        <v>22</v>
      </c>
      <c r="I272" s="2">
        <v>-6.9999999999999999E-4</v>
      </c>
      <c r="J272" s="3">
        <f>ABS(Table1[[#This Row],[Change %]])</f>
        <v>6.9999999999999999E-4</v>
      </c>
      <c r="K272" s="1">
        <f>Table1[[#This Row],[High]]-Table1[[#This Row],[Low]]</f>
        <v>11.5</v>
      </c>
      <c r="L272" s="3">
        <f>Table1[[#This Row],[Column2]]/Table1[[#This Row],[Open]]</f>
        <v>3.602192638997651E-3</v>
      </c>
    </row>
    <row r="273" spans="1:14" x14ac:dyDescent="0.3">
      <c r="A273" t="s">
        <v>432</v>
      </c>
      <c r="B273" s="1">
        <v>3194.25</v>
      </c>
      <c r="C273" t="s">
        <v>432</v>
      </c>
      <c r="D273" s="1">
        <v>3176.5</v>
      </c>
      <c r="E273" s="1">
        <v>3198.75</v>
      </c>
      <c r="F273" s="1">
        <v>3173.75</v>
      </c>
      <c r="G273" s="1">
        <v>3194.25</v>
      </c>
      <c r="H273" t="s">
        <v>176</v>
      </c>
      <c r="I273" s="2">
        <v>7.0000000000000001E-3</v>
      </c>
      <c r="J273" s="3">
        <f>ABS(Table1[[#This Row],[Change %]])</f>
        <v>7.0000000000000001E-3</v>
      </c>
      <c r="K273" s="1">
        <f>Table1[[#This Row],[High]]-Table1[[#This Row],[Low]]</f>
        <v>25</v>
      </c>
      <c r="L273" s="3">
        <f>Table1[[#This Row],[Column2]]/Table1[[#This Row],[Open]]</f>
        <v>7.870297497245396E-3</v>
      </c>
    </row>
    <row r="274" spans="1:14" x14ac:dyDescent="0.3">
      <c r="A274" t="s">
        <v>433</v>
      </c>
      <c r="B274" s="1">
        <v>3172</v>
      </c>
      <c r="C274" t="s">
        <v>433</v>
      </c>
      <c r="D274" s="1">
        <v>3175.75</v>
      </c>
      <c r="E274" s="1">
        <v>3185</v>
      </c>
      <c r="F274" s="1">
        <v>3156.75</v>
      </c>
      <c r="G274" s="1">
        <v>3172</v>
      </c>
      <c r="H274" t="s">
        <v>250</v>
      </c>
      <c r="I274" s="2">
        <v>1.2999999999999999E-3</v>
      </c>
      <c r="J274" s="3">
        <f>ABS(Table1[[#This Row],[Change %]])</f>
        <v>1.2999999999999999E-3</v>
      </c>
      <c r="K274" s="1">
        <f>Table1[[#This Row],[High]]-Table1[[#This Row],[Low]]</f>
        <v>28.25</v>
      </c>
      <c r="L274" s="3">
        <f>Table1[[#This Row],[Column2]]/Table1[[#This Row],[Open]]</f>
        <v>8.8955364874439107E-3</v>
      </c>
    </row>
    <row r="275" spans="1:14" x14ac:dyDescent="0.3">
      <c r="A275" t="s">
        <v>434</v>
      </c>
      <c r="B275" s="1">
        <v>3168</v>
      </c>
      <c r="C275" t="s">
        <v>434</v>
      </c>
      <c r="D275" s="1">
        <v>3144</v>
      </c>
      <c r="E275" s="1">
        <v>3177.5</v>
      </c>
      <c r="F275" s="1">
        <v>3137.25</v>
      </c>
      <c r="G275" s="1">
        <v>3168</v>
      </c>
      <c r="H275" t="s">
        <v>334</v>
      </c>
      <c r="I275" s="2">
        <v>8.0000000000000002E-3</v>
      </c>
      <c r="J275" s="3">
        <f>ABS(Table1[[#This Row],[Change %]])</f>
        <v>8.0000000000000002E-3</v>
      </c>
      <c r="K275" s="1">
        <f>Table1[[#This Row],[High]]-Table1[[#This Row],[Low]]</f>
        <v>40.25</v>
      </c>
      <c r="L275" s="3">
        <f>Table1[[#This Row],[Column2]]/Table1[[#This Row],[Open]]</f>
        <v>1.2802162849872773E-2</v>
      </c>
    </row>
    <row r="276" spans="1:14" x14ac:dyDescent="0.3">
      <c r="A276" t="s">
        <v>435</v>
      </c>
      <c r="B276" s="1">
        <v>3143</v>
      </c>
      <c r="C276" t="s">
        <v>435</v>
      </c>
      <c r="D276" s="1">
        <v>3135.5</v>
      </c>
      <c r="E276" s="1">
        <v>3144.5</v>
      </c>
      <c r="F276" s="1">
        <v>3129.5</v>
      </c>
      <c r="G276" s="1">
        <v>3143</v>
      </c>
      <c r="H276" t="s">
        <v>373</v>
      </c>
      <c r="I276" s="2">
        <v>2.2000000000000001E-3</v>
      </c>
      <c r="J276" s="3">
        <f>ABS(Table1[[#This Row],[Change %]])</f>
        <v>2.2000000000000001E-3</v>
      </c>
      <c r="K276" s="1">
        <f>Table1[[#This Row],[High]]-Table1[[#This Row],[Low]]</f>
        <v>15</v>
      </c>
      <c r="L276" s="3">
        <f>Table1[[#This Row],[Column2]]/Table1[[#This Row],[Open]]</f>
        <v>4.7839260086110667E-3</v>
      </c>
    </row>
    <row r="277" spans="1:14" x14ac:dyDescent="0.3">
      <c r="A277" t="s">
        <v>436</v>
      </c>
      <c r="B277" s="1">
        <v>3136</v>
      </c>
      <c r="C277" t="s">
        <v>436</v>
      </c>
      <c r="D277" s="1">
        <v>3133.5</v>
      </c>
      <c r="E277" s="1">
        <v>3143</v>
      </c>
      <c r="F277" s="1">
        <v>3116.25</v>
      </c>
      <c r="G277" s="1">
        <v>3136</v>
      </c>
      <c r="H277" t="s">
        <v>437</v>
      </c>
      <c r="I277" s="2">
        <v>5.0000000000000001E-4</v>
      </c>
      <c r="J277" s="3">
        <f>ABS(Table1[[#This Row],[Change %]])</f>
        <v>5.0000000000000001E-4</v>
      </c>
      <c r="K277" s="1">
        <f>Table1[[#This Row],[High]]-Table1[[#This Row],[Low]]</f>
        <v>26.75</v>
      </c>
      <c r="L277" s="3">
        <f>Table1[[#This Row],[Column2]]/Table1[[#This Row],[Open]]</f>
        <v>8.536779958512845E-3</v>
      </c>
    </row>
    <row r="278" spans="1:14" x14ac:dyDescent="0.3">
      <c r="A278" t="s">
        <v>438</v>
      </c>
      <c r="B278" s="1">
        <v>3134.5</v>
      </c>
      <c r="C278" t="s">
        <v>438</v>
      </c>
      <c r="D278" s="1">
        <v>3146.5</v>
      </c>
      <c r="E278" s="1">
        <v>3149.5</v>
      </c>
      <c r="F278" s="1">
        <v>3131.25</v>
      </c>
      <c r="G278" s="1">
        <v>3134.5</v>
      </c>
      <c r="H278" t="s">
        <v>185</v>
      </c>
      <c r="I278" s="2">
        <v>-3.7000000000000002E-3</v>
      </c>
      <c r="J278" s="3">
        <f>ABS(Table1[[#This Row],[Change %]])</f>
        <v>3.7000000000000002E-3</v>
      </c>
      <c r="K278" s="1">
        <f>Table1[[#This Row],[High]]-Table1[[#This Row],[Low]]</f>
        <v>18.25</v>
      </c>
      <c r="L278" s="3">
        <f>Table1[[#This Row],[Column2]]/Table1[[#This Row],[Open]]</f>
        <v>5.8000953440330528E-3</v>
      </c>
    </row>
    <row r="279" spans="1:14" x14ac:dyDescent="0.3">
      <c r="A279" t="s">
        <v>439</v>
      </c>
      <c r="B279" s="1">
        <v>3146</v>
      </c>
      <c r="C279" t="s">
        <v>439</v>
      </c>
      <c r="D279" s="1">
        <v>3117.75</v>
      </c>
      <c r="E279" s="1">
        <v>3151</v>
      </c>
      <c r="F279" s="1">
        <v>3117</v>
      </c>
      <c r="G279" s="1">
        <v>3146</v>
      </c>
      <c r="H279" t="s">
        <v>61</v>
      </c>
      <c r="I279" s="2">
        <v>9.1000000000000004E-3</v>
      </c>
      <c r="J279" s="3">
        <f>ABS(Table1[[#This Row],[Change %]])</f>
        <v>9.1000000000000004E-3</v>
      </c>
      <c r="K279" s="1">
        <f>Table1[[#This Row],[High]]-Table1[[#This Row],[Low]]</f>
        <v>34</v>
      </c>
      <c r="L279" s="3">
        <f>Table1[[#This Row],[Column2]]/Table1[[#This Row],[Open]]</f>
        <v>1.0905300296688318E-2</v>
      </c>
    </row>
    <row r="280" spans="1:14" x14ac:dyDescent="0.3">
      <c r="A280" t="s">
        <v>440</v>
      </c>
      <c r="B280" s="1">
        <v>3117.75</v>
      </c>
      <c r="C280" t="s">
        <v>440</v>
      </c>
      <c r="D280" s="1">
        <v>3111</v>
      </c>
      <c r="E280" s="1">
        <v>3124.75</v>
      </c>
      <c r="F280" s="1">
        <v>3103.25</v>
      </c>
      <c r="G280" s="1">
        <v>3117.75</v>
      </c>
      <c r="H280" t="s">
        <v>66</v>
      </c>
      <c r="I280" s="2">
        <v>2.2000000000000001E-3</v>
      </c>
      <c r="J280" s="3">
        <f>ABS(Table1[[#This Row],[Change %]])</f>
        <v>2.2000000000000001E-3</v>
      </c>
      <c r="K280" s="1">
        <f>Table1[[#This Row],[High]]-Table1[[#This Row],[Low]]</f>
        <v>21.5</v>
      </c>
      <c r="L280" s="3">
        <f>Table1[[#This Row],[Column2]]/Table1[[#This Row],[Open]]</f>
        <v>6.9109611057537766E-3</v>
      </c>
    </row>
    <row r="281" spans="1:14" x14ac:dyDescent="0.3">
      <c r="A281" t="s">
        <v>441</v>
      </c>
      <c r="B281" s="1">
        <v>3111</v>
      </c>
      <c r="C281" t="s">
        <v>441</v>
      </c>
      <c r="D281" s="1">
        <v>3091.75</v>
      </c>
      <c r="E281" s="1">
        <v>3119.5</v>
      </c>
      <c r="F281" s="1">
        <v>3081.75</v>
      </c>
      <c r="G281" s="1">
        <v>3111</v>
      </c>
      <c r="H281" t="s">
        <v>24</v>
      </c>
      <c r="I281" s="2">
        <v>6.4999999999999997E-3</v>
      </c>
      <c r="J281" s="3">
        <f>ABS(Table1[[#This Row],[Change %]])</f>
        <v>6.4999999999999997E-3</v>
      </c>
      <c r="K281" s="1">
        <f>Table1[[#This Row],[High]]-Table1[[#This Row],[Low]]</f>
        <v>37.75</v>
      </c>
      <c r="L281" s="3">
        <f>Table1[[#This Row],[Column2]]/Table1[[#This Row],[Open]]</f>
        <v>1.220991347942104E-2</v>
      </c>
    </row>
    <row r="282" spans="1:14" x14ac:dyDescent="0.3">
      <c r="A282" t="s">
        <v>442</v>
      </c>
      <c r="B282" s="1">
        <v>3091</v>
      </c>
      <c r="C282" t="s">
        <v>442</v>
      </c>
      <c r="D282" s="1">
        <v>3114.25</v>
      </c>
      <c r="E282" s="1">
        <v>3121.75</v>
      </c>
      <c r="F282" s="1">
        <v>3069.5</v>
      </c>
      <c r="G282" s="1">
        <v>3091</v>
      </c>
      <c r="H282" t="s">
        <v>310</v>
      </c>
      <c r="I282" s="2">
        <v>-7.4999999999999997E-3</v>
      </c>
      <c r="J282" s="3">
        <f>ABS(Table1[[#This Row],[Change %]])</f>
        <v>7.4999999999999997E-3</v>
      </c>
      <c r="K282" s="1">
        <f>Table1[[#This Row],[High]]-Table1[[#This Row],[Low]]</f>
        <v>52.25</v>
      </c>
      <c r="L282" s="3">
        <f>Table1[[#This Row],[Column2]]/Table1[[#This Row],[Open]]</f>
        <v>1.6777715340772256E-2</v>
      </c>
    </row>
    <row r="283" spans="1:14" x14ac:dyDescent="0.3">
      <c r="A283" t="s">
        <v>443</v>
      </c>
      <c r="B283" s="1">
        <v>3114.25</v>
      </c>
      <c r="C283" t="s">
        <v>443</v>
      </c>
      <c r="D283" s="1">
        <v>3146.25</v>
      </c>
      <c r="E283" s="1">
        <v>3158</v>
      </c>
      <c r="F283" s="1">
        <v>3110.25</v>
      </c>
      <c r="G283" s="1">
        <v>3114.25</v>
      </c>
      <c r="H283" t="s">
        <v>444</v>
      </c>
      <c r="I283" s="2">
        <v>-9.4000000000000004E-3</v>
      </c>
      <c r="J283" s="3">
        <f>ABS(Table1[[#This Row],[Change %]])</f>
        <v>9.4000000000000004E-3</v>
      </c>
      <c r="K283" s="1">
        <f>Table1[[#This Row],[High]]-Table1[[#This Row],[Low]]</f>
        <v>47.75</v>
      </c>
      <c r="L283" s="3">
        <f>Table1[[#This Row],[Column2]]/Table1[[#This Row],[Open]]</f>
        <v>1.5176797775129121E-2</v>
      </c>
    </row>
    <row r="284" spans="1:14" x14ac:dyDescent="0.3">
      <c r="A284" t="s">
        <v>445</v>
      </c>
      <c r="B284" s="1">
        <v>3143.75</v>
      </c>
      <c r="C284" t="s">
        <v>445</v>
      </c>
      <c r="D284" s="1">
        <v>3154.75</v>
      </c>
      <c r="E284" s="1">
        <v>3155</v>
      </c>
      <c r="F284" s="1">
        <v>3139.5</v>
      </c>
      <c r="G284" s="1">
        <v>3143.75</v>
      </c>
      <c r="H284" t="s">
        <v>446</v>
      </c>
      <c r="I284" s="2">
        <v>-2.3E-3</v>
      </c>
      <c r="J284" s="3">
        <f>ABS(Table1[[#This Row],[Change %]])</f>
        <v>2.3E-3</v>
      </c>
      <c r="K284" s="1">
        <f>Table1[[#This Row],[High]]-Table1[[#This Row],[Low]]</f>
        <v>15.5</v>
      </c>
      <c r="L284" s="3">
        <f>Table1[[#This Row],[Column2]]/Table1[[#This Row],[Open]]</f>
        <v>4.9132260876456136E-3</v>
      </c>
    </row>
    <row r="285" spans="1:14" x14ac:dyDescent="0.3">
      <c r="A285" t="s">
        <v>447</v>
      </c>
      <c r="B285" s="1">
        <v>3151.12</v>
      </c>
      <c r="C285" t="s">
        <v>447</v>
      </c>
      <c r="D285" s="1">
        <v>3144.62</v>
      </c>
      <c r="E285" s="1">
        <v>3151.62</v>
      </c>
      <c r="F285" s="1">
        <v>3142</v>
      </c>
      <c r="G285" s="1">
        <v>3151.12</v>
      </c>
      <c r="H285" t="s">
        <v>47</v>
      </c>
      <c r="I285" s="2">
        <v>-8.0000000000000004E-4</v>
      </c>
      <c r="J285" s="3">
        <f>ABS(Table1[[#This Row],[Change %]])</f>
        <v>8.0000000000000004E-4</v>
      </c>
      <c r="K285" s="1">
        <f>Table1[[#This Row],[High]]-Table1[[#This Row],[Low]]</f>
        <v>9.6199999999998909</v>
      </c>
      <c r="L285" s="3">
        <f>Table1[[#This Row],[Column2]]/Table1[[#This Row],[Open]]</f>
        <v>3.0591931616538379E-3</v>
      </c>
    </row>
    <row r="286" spans="1:14" x14ac:dyDescent="0.3">
      <c r="A286" t="s">
        <v>448</v>
      </c>
      <c r="B286" s="1">
        <v>3153.75</v>
      </c>
      <c r="C286" t="s">
        <v>448</v>
      </c>
      <c r="D286" s="1">
        <v>3143.75</v>
      </c>
      <c r="E286" s="1">
        <v>3155</v>
      </c>
      <c r="F286" s="1">
        <v>3141.75</v>
      </c>
      <c r="G286" s="1">
        <v>3153.75</v>
      </c>
      <c r="H286" t="s">
        <v>449</v>
      </c>
      <c r="I286" s="2">
        <v>3.2000000000000002E-3</v>
      </c>
      <c r="J286" s="3">
        <f>ABS(Table1[[#This Row],[Change %]])</f>
        <v>3.2000000000000002E-3</v>
      </c>
      <c r="K286" s="1">
        <f>Table1[[#This Row],[High]]-Table1[[#This Row],[Low]]</f>
        <v>13.25</v>
      </c>
      <c r="L286" s="3">
        <f>Table1[[#This Row],[Column2]]/Table1[[#This Row],[Open]]</f>
        <v>4.2147117296222666E-3</v>
      </c>
    </row>
    <row r="287" spans="1:14" x14ac:dyDescent="0.3">
      <c r="A287" t="s">
        <v>450</v>
      </c>
      <c r="B287" s="1">
        <v>3143.75</v>
      </c>
      <c r="C287" t="s">
        <v>450</v>
      </c>
      <c r="D287" s="1">
        <v>3131.25</v>
      </c>
      <c r="E287" s="1">
        <v>3145</v>
      </c>
      <c r="F287" s="1">
        <v>3128</v>
      </c>
      <c r="G287" s="1">
        <v>3143.75</v>
      </c>
      <c r="H287" t="s">
        <v>451</v>
      </c>
      <c r="I287" s="2">
        <v>3.5000000000000001E-3</v>
      </c>
      <c r="J287" s="3">
        <f>ABS(Table1[[#This Row],[Change %]])</f>
        <v>3.5000000000000001E-3</v>
      </c>
      <c r="K287" s="1">
        <f>Table1[[#This Row],[High]]-Table1[[#This Row],[Low]]</f>
        <v>17</v>
      </c>
      <c r="L287" s="3">
        <f>Table1[[#This Row],[Column2]]/Table1[[#This Row],[Open]]</f>
        <v>5.4291417165668659E-3</v>
      </c>
    </row>
    <row r="288" spans="1:14" x14ac:dyDescent="0.3">
      <c r="N288" s="4"/>
    </row>
  </sheetData>
  <mergeCells count="22">
    <mergeCell ref="AC29:AE30"/>
    <mergeCell ref="AB31:AE31"/>
    <mergeCell ref="AB32:AC32"/>
    <mergeCell ref="AD32:AE32"/>
    <mergeCell ref="AB33:AC34"/>
    <mergeCell ref="AD33:AE34"/>
    <mergeCell ref="T33:U34"/>
    <mergeCell ref="V33:W34"/>
    <mergeCell ref="X31:AA31"/>
    <mergeCell ref="X32:Y32"/>
    <mergeCell ref="Z32:AA32"/>
    <mergeCell ref="X33:Y34"/>
    <mergeCell ref="Z33:AA34"/>
    <mergeCell ref="P29:AB30"/>
    <mergeCell ref="P31:S31"/>
    <mergeCell ref="P32:Q32"/>
    <mergeCell ref="R32:S32"/>
    <mergeCell ref="P33:Q34"/>
    <mergeCell ref="R33:S34"/>
    <mergeCell ref="T31:W31"/>
    <mergeCell ref="T32:U32"/>
    <mergeCell ref="V32:W32"/>
  </mergeCells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500 Futures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2020-12-26T11:32:54Z</dcterms:created>
  <dcterms:modified xsi:type="dcterms:W3CDTF">2020-12-26T11:47:12Z</dcterms:modified>
</cp:coreProperties>
</file>