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13_ncr:1_{384569A3-5FEF-4AE6-BED3-AF27A84AA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stablishment_Table">Sheet1!$P$10:$U$11</definedName>
    <definedName name="Postal_Code">Sheet1!$E$2:$E$45</definedName>
    <definedName name="Principal">Sheet1!#REF!</definedName>
    <definedName name="Profit">Sheet1!$L$2:$L$45</definedName>
    <definedName name="Profit_Category">Sheet1!#REF!</definedName>
    <definedName name="Random">Sheet1!#REF!</definedName>
    <definedName name="Sales">Sheet1!$I$2:$I$45</definedName>
    <definedName name="State">Sheet1!$D$2:$D$45</definedName>
    <definedName name="Superstore">Sheet1!$A$1:$L$45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" l="1"/>
  <c r="Q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2" i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<sst xmlns="http://schemas.openxmlformats.org/spreadsheetml/2006/main" count="368" uniqueCount="83">
  <si>
    <t>Ship Mode</t>
  </si>
  <si>
    <t>Segment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</si>
  <si>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</si>
  <si>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</si>
  <si>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</si>
  <si>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</si>
  <si>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</si>
  <si>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</si>
  <si>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</si>
  <si>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</si>
  <si>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</si>
  <si>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</si>
  <si>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Standard Class</t>
  </si>
  <si>
    <t>Corporate</t>
  </si>
  <si>
    <t>San Diego</t>
  </si>
  <si>
    <t>California</t>
  </si>
  <si>
    <t>West</t>
  </si>
  <si>
    <t>Technology</t>
  </si>
  <si>
    <t>Phones</t>
  </si>
  <si>
    <t>Second Class</t>
  </si>
  <si>
    <t>Sunnyvale</t>
  </si>
  <si>
    <t>Accessories</t>
  </si>
  <si>
    <t>First Class</t>
  </si>
  <si>
    <t>Consumer</t>
  </si>
  <si>
    <t>San Francisco</t>
  </si>
  <si>
    <t>Furniture</t>
  </si>
  <si>
    <t>Chairs</t>
  </si>
  <si>
    <t>Office Supplies</t>
  </si>
  <si>
    <t>Paper</t>
  </si>
  <si>
    <t>San Jose</t>
  </si>
  <si>
    <t>Bookcases</t>
  </si>
  <si>
    <t>Fairfield</t>
  </si>
  <si>
    <t>Machines</t>
  </si>
  <si>
    <t>Binders</t>
  </si>
  <si>
    <t>Los Angeles</t>
  </si>
  <si>
    <t>Santa Ana</t>
  </si>
  <si>
    <t>Fasteners</t>
  </si>
  <si>
    <t>Brentwood</t>
  </si>
  <si>
    <t>Same Day</t>
  </si>
  <si>
    <t>Storage</t>
  </si>
  <si>
    <t>Long Beach</t>
  </si>
  <si>
    <t>Labels</t>
  </si>
  <si>
    <t>New York City</t>
  </si>
  <si>
    <t>New York</t>
  </si>
  <si>
    <t>East</t>
  </si>
  <si>
    <t>Furnishings</t>
  </si>
  <si>
    <t>Appliances</t>
  </si>
  <si>
    <t>Envelopes</t>
  </si>
  <si>
    <t>Home Office</t>
  </si>
  <si>
    <t>Oceanside</t>
  </si>
  <si>
    <t>Troy</t>
  </si>
  <si>
    <t>Rochester</t>
  </si>
  <si>
    <t>Jamestown</t>
  </si>
  <si>
    <t>Philadelphia</t>
  </si>
  <si>
    <t>Pennsylvania</t>
  </si>
  <si>
    <t>Allentown</t>
  </si>
  <si>
    <t>Bethlehem</t>
  </si>
  <si>
    <t>Dallas</t>
  </si>
  <si>
    <t>Texas</t>
  </si>
  <si>
    <t>Central</t>
  </si>
  <si>
    <t>Carrollton</t>
  </si>
  <si>
    <t>Houston</t>
  </si>
  <si>
    <t>Plano</t>
  </si>
  <si>
    <t>Odessa</t>
  </si>
  <si>
    <t>Laredo</t>
  </si>
  <si>
    <t>Seattle</t>
  </si>
  <si>
    <t>Washington</t>
  </si>
  <si>
    <t>Edmonds</t>
  </si>
  <si>
    <t>Longview</t>
  </si>
  <si>
    <t>Sales Amount</t>
  </si>
  <si>
    <t>Establishment_Date</t>
  </si>
  <si>
    <t>Using the HLOOKUP function to create the Establishment_Date column for the state branches from the lookup table below which mentions the establishment date for each state.</t>
  </si>
  <si>
    <t>Row Labels</t>
  </si>
  <si>
    <t>Grand Total</t>
  </si>
  <si>
    <t>Sum of Sales</t>
  </si>
  <si>
    <t>Column Labels</t>
  </si>
  <si>
    <t>(All)</t>
  </si>
  <si>
    <t>Below is a pivot table with groupings by Category and Sub-Category in the rows and grouping by State in the columns. There are also two filter options that allow filtering on the basis of categories in Segment and Ship Mode.</t>
  </si>
  <si>
    <t>Profit Category (created using the IFS function)</t>
  </si>
  <si>
    <t>Establishment_Date (created using HLOOKUP)</t>
  </si>
  <si>
    <t>I will be conducting the following analyses below: 1) VLOOKUP 2) HLOOKUP 3) XLOOKUP 4) Pivot Table.</t>
  </si>
  <si>
    <t>Using VLOOKUP to find the sales amount for a specific postal code (Enter a postal code to find its corresponding sales value).</t>
  </si>
  <si>
    <t>The XLOOKUP function is another method for looking up values. It will be used to lookup the sales amount for a postal code (Enter a postal code to find its corresponding sales value).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</si>
</sst>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/>
  </cellStyleXfs>
  <cellXfs count="14">
    <xf numFmtId="0" fontId="0" fillId="0" borderId="0" xfId="0"/>
    <xf numFmtId="0" fontId="1" fillId="3" borderId="1" xfId="2" applyBorder="1" applyAlignment="1">
      <alignment horizontal="center" vertical="top"/>
    </xf>
    <xf numFmtId="0" fontId="1" fillId="4" borderId="0" xfId="3"/>
    <xf numFmtId="0" fontId="1" fillId="6" borderId="0" xfId="5"/>
    <xf numFmtId="0" fontId="3" fillId="6" borderId="0" xfId="5" applyFont="1"/>
    <xf numFmtId="0" fontId="2" fillId="2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4" borderId="0" xfId="3" applyFont="1"/>
    <xf numFmtId="0" fontId="1" fillId="5" borderId="0" xfId="4"/>
    <xf numFmtId="0" fontId="3" fillId="7" borderId="1" xfId="6" applyFont="1" applyBorder="1" applyAlignment="1">
      <alignment horizontal="center" vertical="top"/>
    </xf>
    <xf numFmtId="0" fontId="3" fillId="7" borderId="2" xfId="6" applyFont="1" applyBorder="1" applyAlignment="1">
      <alignment horizontal="center" vertical="top"/>
    </xf>
    <xf numFmtId="0" fontId="5" fillId="5" borderId="0" xfId="4" applyFont="1"/>
  </cellXfs>
  <cellStyles count="8">
    <cellStyle name="20% - Accent2" xfId="3" builtinId="34"/>
    <cellStyle name="20% - Accent4" xfId="4" builtinId="42"/>
    <cellStyle name="20% - Accent5" xfId="5" builtinId="46"/>
    <cellStyle name="20% - Accent6" xfId="6" builtinId="50"/>
    <cellStyle name="40% - Accent1" xfId="2" builtinId="31"/>
    <cellStyle name="Good" xfId="1" builtinId="26"/>
    <cellStyle name="Normal" xfId="0" builtinId="0"/>
    <cellStyle name="Style 1" xfId="7" xr:uid="{88A8B956-B4B8-49E8-B786-3425CD0FD15D}"/>
  </cellStyles>
  <dxfs count="2"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tin Singh" refreshedDate="45299.156255787035" createdVersion="8" refreshedVersion="8" minRefreshableVersion="3" recordCount="44" xr:uid="{E7156578-E699-4364-95F6-891BA88E944B}">
  <cacheSource type="worksheet">
    <worksheetSource ref="A1:N45" sheet="Sheet1"/>
  </cacheSource>
  <cacheFields count="15">
    <cacheField name="Ship Mode" numFmtId="0">
      <sharedItems count="4">
        <s v="Standard Class"/>
        <s v="Same Day"/>
        <s v="First Class"/>
        <s v="Second Class"/>
      </sharedItems>
    </cacheField>
    <cacheField name="Segment" numFmtId="0">
      <sharedItems count="3">
        <s v="Consumer"/>
        <s v="Corporate"/>
        <s v="Home Office"/>
      </sharedItems>
    </cacheField>
    <cacheField name="Country" numFmtId="0">
      <sharedItems/>
    </cacheField>
    <cacheField name="City" numFmtId="0">
      <sharedItems count="26">
        <s v="New York City"/>
        <s v="Oceanside"/>
        <s v="Troy"/>
        <s v="Rochester"/>
        <s v="Jamestown"/>
        <s v="Bethlehem"/>
        <s v="Allentown"/>
        <s v="Philadelphia"/>
        <s v="Carrollton"/>
        <s v="Plano"/>
        <s v="Dallas"/>
        <s v="Houston"/>
        <s v="Laredo"/>
        <s v="Odessa"/>
        <s v="Los Angeles"/>
        <s v="Long Beach"/>
        <s v="San Diego"/>
        <s v="Santa Ana"/>
        <s v="Sunnyvale"/>
        <s v="San Francisco"/>
        <s v="Brentwood"/>
        <s v="Fairfield"/>
        <s v="San Jose"/>
        <s v="Edmonds"/>
        <s v="Seattle"/>
        <s v="Longview"/>
      </sharedItems>
    </cacheField>
    <cacheField name="State" numFmtId="0">
      <sharedItems count="5">
        <s v="New York"/>
        <s v="Pennsylvania"/>
        <s v="Texas"/>
        <s v="California"/>
        <s v="Washington"/>
      </sharedItems>
    </cacheField>
    <cacheField name="Postal Code" numFmtId="0">
      <sharedItems containsSemiMixedTypes="0" containsString="0" containsNumber="1" containsInteger="1" minValue="10009" maxValue="98632"/>
    </cacheField>
    <cacheField name="Region" numFmtId="0">
      <sharedItems count="3">
        <s v="East"/>
        <s v="Central"/>
        <s v="West"/>
      </sharedItems>
    </cacheField>
    <cacheField name="Category" numFmtId="0">
      <sharedItems count="3">
        <s v="Technology"/>
        <s v="Office Supplies"/>
        <s v="Furniture"/>
      </sharedItems>
    </cacheField>
    <cacheField name="Sub-Category" numFmtId="0">
      <sharedItems count="13">
        <s v="Accessories"/>
        <s v="Envelopes"/>
        <s v="Paper"/>
        <s v="Furnishings"/>
        <s v="Phones"/>
        <s v="Chairs"/>
        <s v="Labels"/>
        <s v="Fasteners"/>
        <s v="Appliances"/>
        <s v="Machines"/>
        <s v="Bookcases"/>
        <s v="Storage"/>
        <s v="Binders"/>
      </sharedItems>
    </cacheField>
    <cacheField name="Sales" numFmtId="0">
      <sharedItems containsSemiMixedTypes="0" containsString="0" containsNumber="1" minValue="2.286" maxValue="625.99"/>
    </cacheField>
    <cacheField name="Quantity" numFmtId="0">
      <sharedItems containsSemiMixedTypes="0" containsString="0" containsNumber="1" containsInteger="1" minValue="1" maxValue="13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97.72" maxValue="187.797"/>
    </cacheField>
    <cacheField name="Profit Category (Created using the IFS function)" numFmtId="0">
      <sharedItems/>
    </cacheField>
    <cacheField name="Establishment_Date (Created using HLOOKUP)" numFmtId="0">
      <sharedItems containsSemiMixedTypes="0" containsString="0" containsNumber="1" containsInteger="1" minValue="2000" maxValue="20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  <s v="United States"/>
    <x v="0"/>
    <x v="0"/>
    <n v="10009"/>
    <x v="0"/>
    <x v="0"/>
    <x v="0"/>
    <n v="390.75"/>
    <n v="5"/>
    <n v="0"/>
    <n v="171.93"/>
    <s v="Above Average"/>
    <n v="2000"/>
  </r>
  <r>
    <x v="0"/>
    <x v="0"/>
    <s v="United States"/>
    <x v="0"/>
    <x v="0"/>
    <n v="10011"/>
    <x v="0"/>
    <x v="1"/>
    <x v="1"/>
    <n v="16.52"/>
    <n v="4"/>
    <n v="0"/>
    <n v="7.5991999999999997"/>
    <s v="Not Above Average"/>
    <n v="2000"/>
  </r>
  <r>
    <x v="1"/>
    <x v="0"/>
    <s v="United States"/>
    <x v="0"/>
    <x v="0"/>
    <n v="10024"/>
    <x v="0"/>
    <x v="1"/>
    <x v="2"/>
    <n v="19.440000000000001"/>
    <n v="3"/>
    <n v="0"/>
    <n v="9.3312000000000008"/>
    <s v="Not Above Average"/>
    <n v="2000"/>
  </r>
  <r>
    <x v="0"/>
    <x v="1"/>
    <s v="United States"/>
    <x v="0"/>
    <x v="0"/>
    <n v="10035"/>
    <x v="0"/>
    <x v="2"/>
    <x v="3"/>
    <n v="41.96"/>
    <n v="2"/>
    <n v="0"/>
    <n v="10.909599999999999"/>
    <s v="Not Above Average"/>
    <n v="2000"/>
  </r>
  <r>
    <x v="0"/>
    <x v="1"/>
    <s v="United States"/>
    <x v="1"/>
    <x v="0"/>
    <n v="11572"/>
    <x v="0"/>
    <x v="2"/>
    <x v="3"/>
    <n v="68.95"/>
    <n v="5"/>
    <n v="0"/>
    <n v="28.959"/>
    <s v="Above Average"/>
    <n v="2000"/>
  </r>
  <r>
    <x v="2"/>
    <x v="0"/>
    <s v="United States"/>
    <x v="2"/>
    <x v="0"/>
    <n v="12180"/>
    <x v="0"/>
    <x v="0"/>
    <x v="0"/>
    <n v="30"/>
    <n v="2"/>
    <n v="0"/>
    <n v="3.3"/>
    <s v="Not Above Average"/>
    <n v="2000"/>
  </r>
  <r>
    <x v="0"/>
    <x v="0"/>
    <s v="United States"/>
    <x v="3"/>
    <x v="0"/>
    <n v="14609"/>
    <x v="0"/>
    <x v="0"/>
    <x v="4"/>
    <n v="625.99"/>
    <n v="1"/>
    <n v="0"/>
    <n v="187.797"/>
    <s v="Above Average"/>
    <n v="2000"/>
  </r>
  <r>
    <x v="0"/>
    <x v="1"/>
    <s v="United States"/>
    <x v="4"/>
    <x v="0"/>
    <n v="14701"/>
    <x v="0"/>
    <x v="0"/>
    <x v="0"/>
    <n v="159.97999999999999"/>
    <n v="2"/>
    <n v="0"/>
    <n v="57.592799999999997"/>
    <s v="Above Average"/>
    <n v="2000"/>
  </r>
  <r>
    <x v="3"/>
    <x v="1"/>
    <s v="United States"/>
    <x v="5"/>
    <x v="1"/>
    <n v="18018"/>
    <x v="0"/>
    <x v="2"/>
    <x v="5"/>
    <n v="99.372"/>
    <n v="2"/>
    <n v="0.3"/>
    <n v="-7.0979999999999999"/>
    <s v="Not Above Average"/>
    <n v="2005"/>
  </r>
  <r>
    <x v="0"/>
    <x v="0"/>
    <s v="United States"/>
    <x v="6"/>
    <x v="1"/>
    <n v="18103"/>
    <x v="0"/>
    <x v="2"/>
    <x v="3"/>
    <n v="11.648"/>
    <n v="2"/>
    <n v="0.2"/>
    <n v="3.3488000000000002"/>
    <s v="Not Above Average"/>
    <n v="2005"/>
  </r>
  <r>
    <x v="2"/>
    <x v="1"/>
    <s v="United States"/>
    <x v="7"/>
    <x v="1"/>
    <n v="19120"/>
    <x v="0"/>
    <x v="1"/>
    <x v="6"/>
    <n v="20.664000000000001"/>
    <n v="7"/>
    <n v="0.2"/>
    <n v="6.9741"/>
    <s v="Not Above Average"/>
    <n v="2005"/>
  </r>
  <r>
    <x v="0"/>
    <x v="0"/>
    <s v="United States"/>
    <x v="7"/>
    <x v="1"/>
    <n v="19134"/>
    <x v="0"/>
    <x v="1"/>
    <x v="7"/>
    <n v="10.584"/>
    <n v="7"/>
    <n v="0.2"/>
    <n v="-2.3814000000000002"/>
    <s v="Not Above Average"/>
    <n v="2005"/>
  </r>
  <r>
    <x v="0"/>
    <x v="1"/>
    <s v="United States"/>
    <x v="7"/>
    <x v="1"/>
    <n v="19140"/>
    <x v="0"/>
    <x v="1"/>
    <x v="7"/>
    <n v="16.687999999999999"/>
    <n v="7"/>
    <n v="0.2"/>
    <n v="5.4236000000000004"/>
    <s v="Not Above Average"/>
    <n v="2005"/>
  </r>
  <r>
    <x v="0"/>
    <x v="0"/>
    <s v="United States"/>
    <x v="7"/>
    <x v="1"/>
    <n v="19143"/>
    <x v="0"/>
    <x v="0"/>
    <x v="0"/>
    <n v="51.56"/>
    <n v="5"/>
    <n v="0.2"/>
    <n v="-6.4450000000000003"/>
    <s v="Not Above Average"/>
    <n v="2005"/>
  </r>
  <r>
    <x v="0"/>
    <x v="0"/>
    <s v="United States"/>
    <x v="8"/>
    <x v="2"/>
    <n v="75007"/>
    <x v="1"/>
    <x v="1"/>
    <x v="8"/>
    <n v="19.568000000000001"/>
    <n v="2"/>
    <n v="0.8"/>
    <n v="-52.833599999999997"/>
    <s v="Not Above Average"/>
    <n v="2008"/>
  </r>
  <r>
    <x v="0"/>
    <x v="0"/>
    <s v="United States"/>
    <x v="9"/>
    <x v="2"/>
    <n v="75023"/>
    <x v="1"/>
    <x v="0"/>
    <x v="9"/>
    <n v="418.8"/>
    <n v="2"/>
    <n v="0.4"/>
    <n v="-97.72"/>
    <s v="Not Above Average"/>
    <n v="2008"/>
  </r>
  <r>
    <x v="0"/>
    <x v="1"/>
    <s v="United States"/>
    <x v="10"/>
    <x v="2"/>
    <n v="75217"/>
    <x v="1"/>
    <x v="1"/>
    <x v="2"/>
    <n v="41.92"/>
    <n v="4"/>
    <n v="0.2"/>
    <n v="15.196"/>
    <s v="Not Above Average"/>
    <n v="2008"/>
  </r>
  <r>
    <x v="0"/>
    <x v="1"/>
    <s v="United States"/>
    <x v="10"/>
    <x v="2"/>
    <n v="75220"/>
    <x v="1"/>
    <x v="2"/>
    <x v="10"/>
    <n v="205.9992"/>
    <n v="3"/>
    <n v="0.32"/>
    <n v="-27.264600000000002"/>
    <s v="Not Above Average"/>
    <n v="2008"/>
  </r>
  <r>
    <x v="0"/>
    <x v="1"/>
    <s v="United States"/>
    <x v="11"/>
    <x v="2"/>
    <n v="77036"/>
    <x v="1"/>
    <x v="0"/>
    <x v="0"/>
    <n v="79.512"/>
    <n v="3"/>
    <n v="0.2"/>
    <n v="20.8719"/>
    <s v="Not Above Average"/>
    <n v="2008"/>
  </r>
  <r>
    <x v="0"/>
    <x v="0"/>
    <s v="United States"/>
    <x v="11"/>
    <x v="2"/>
    <n v="77041"/>
    <x v="1"/>
    <x v="1"/>
    <x v="11"/>
    <n v="129.56800000000001"/>
    <n v="2"/>
    <n v="0.2"/>
    <n v="-25.913599999999999"/>
    <s v="Not Above Average"/>
    <n v="2008"/>
  </r>
  <r>
    <x v="3"/>
    <x v="2"/>
    <s v="United States"/>
    <x v="11"/>
    <x v="2"/>
    <n v="77070"/>
    <x v="1"/>
    <x v="2"/>
    <x v="3"/>
    <n v="6.984"/>
    <n v="2"/>
    <n v="0.6"/>
    <n v="-4.5396000000000001"/>
    <s v="Not Above Average"/>
    <n v="2008"/>
  </r>
  <r>
    <x v="0"/>
    <x v="0"/>
    <s v="United States"/>
    <x v="11"/>
    <x v="2"/>
    <n v="77095"/>
    <x v="1"/>
    <x v="1"/>
    <x v="1"/>
    <n v="149.352"/>
    <n v="3"/>
    <n v="0.2"/>
    <n v="50.406300000000002"/>
    <s v="Above Average"/>
    <n v="2008"/>
  </r>
  <r>
    <x v="3"/>
    <x v="1"/>
    <s v="United States"/>
    <x v="12"/>
    <x v="2"/>
    <n v="78041"/>
    <x v="1"/>
    <x v="1"/>
    <x v="12"/>
    <n v="2.286"/>
    <n v="3"/>
    <n v="0.8"/>
    <n v="-3.6576"/>
    <s v="Not Above Average"/>
    <n v="2008"/>
  </r>
  <r>
    <x v="0"/>
    <x v="1"/>
    <s v="United States"/>
    <x v="13"/>
    <x v="2"/>
    <n v="79762"/>
    <x v="1"/>
    <x v="1"/>
    <x v="8"/>
    <n v="13.762"/>
    <n v="1"/>
    <n v="0.8"/>
    <n v="-24.771599999999999"/>
    <s v="Not Above Average"/>
    <n v="2008"/>
  </r>
  <r>
    <x v="0"/>
    <x v="0"/>
    <s v="United States"/>
    <x v="14"/>
    <x v="3"/>
    <n v="90004"/>
    <x v="2"/>
    <x v="0"/>
    <x v="4"/>
    <n v="165.6"/>
    <n v="3"/>
    <n v="0.2"/>
    <n v="10.35"/>
    <s v="Not Above Average"/>
    <n v="2009"/>
  </r>
  <r>
    <x v="3"/>
    <x v="0"/>
    <s v="United States"/>
    <x v="14"/>
    <x v="3"/>
    <n v="90008"/>
    <x v="2"/>
    <x v="1"/>
    <x v="12"/>
    <n v="487.98399999999998"/>
    <n v="2"/>
    <n v="0.2"/>
    <n v="152.495"/>
    <s v="Above Average"/>
    <n v="2009"/>
  </r>
  <r>
    <x v="2"/>
    <x v="1"/>
    <s v="United States"/>
    <x v="14"/>
    <x v="3"/>
    <n v="90032"/>
    <x v="2"/>
    <x v="1"/>
    <x v="2"/>
    <n v="11.76"/>
    <n v="2"/>
    <n v="0"/>
    <n v="5.7624000000000004"/>
    <s v="Not Above Average"/>
    <n v="2009"/>
  </r>
  <r>
    <x v="0"/>
    <x v="1"/>
    <s v="United States"/>
    <x v="14"/>
    <x v="3"/>
    <n v="90049"/>
    <x v="2"/>
    <x v="1"/>
    <x v="2"/>
    <n v="64.739999999999995"/>
    <n v="13"/>
    <n v="0"/>
    <n v="30.427800000000001"/>
    <s v="Above Average"/>
    <n v="2009"/>
  </r>
  <r>
    <x v="0"/>
    <x v="0"/>
    <s v="United States"/>
    <x v="15"/>
    <x v="3"/>
    <n v="90805"/>
    <x v="2"/>
    <x v="1"/>
    <x v="6"/>
    <n v="29.6"/>
    <n v="2"/>
    <n v="0"/>
    <n v="14.8"/>
    <s v="Not Above Average"/>
    <n v="2009"/>
  </r>
  <r>
    <x v="2"/>
    <x v="1"/>
    <s v="United States"/>
    <x v="16"/>
    <x v="3"/>
    <n v="92037"/>
    <x v="2"/>
    <x v="1"/>
    <x v="11"/>
    <n v="134.80000000000001"/>
    <n v="10"/>
    <n v="0"/>
    <n v="35.048000000000002"/>
    <s v="Above Average"/>
    <n v="2009"/>
  </r>
  <r>
    <x v="0"/>
    <x v="1"/>
    <s v="United States"/>
    <x v="16"/>
    <x v="3"/>
    <n v="92105"/>
    <x v="2"/>
    <x v="0"/>
    <x v="4"/>
    <n v="311.976"/>
    <n v="3"/>
    <n v="0.2"/>
    <n v="38.997"/>
    <s v="Above Average"/>
    <n v="2009"/>
  </r>
  <r>
    <x v="0"/>
    <x v="0"/>
    <s v="United States"/>
    <x v="17"/>
    <x v="3"/>
    <n v="92704"/>
    <x v="2"/>
    <x v="1"/>
    <x v="7"/>
    <n v="5.94"/>
    <n v="3"/>
    <n v="0"/>
    <n v="0"/>
    <s v="Not Above Average"/>
    <n v="2009"/>
  </r>
  <r>
    <x v="3"/>
    <x v="1"/>
    <s v="United States"/>
    <x v="18"/>
    <x v="3"/>
    <n v="94086"/>
    <x v="2"/>
    <x v="0"/>
    <x v="0"/>
    <n v="189.95"/>
    <n v="5"/>
    <n v="0"/>
    <n v="45.588000000000001"/>
    <s v="Above Average"/>
    <n v="2009"/>
  </r>
  <r>
    <x v="0"/>
    <x v="0"/>
    <s v="United States"/>
    <x v="19"/>
    <x v="3"/>
    <n v="94109"/>
    <x v="2"/>
    <x v="1"/>
    <x v="12"/>
    <n v="38.375999999999998"/>
    <n v="3"/>
    <n v="0.2"/>
    <n v="13.4316"/>
    <s v="Not Above Average"/>
    <n v="2009"/>
  </r>
  <r>
    <x v="0"/>
    <x v="0"/>
    <s v="United States"/>
    <x v="19"/>
    <x v="3"/>
    <n v="94110"/>
    <x v="2"/>
    <x v="1"/>
    <x v="2"/>
    <n v="9.68"/>
    <n v="1"/>
    <n v="0"/>
    <n v="4.6463999999999999"/>
    <s v="Not Above Average"/>
    <n v="2009"/>
  </r>
  <r>
    <x v="2"/>
    <x v="0"/>
    <s v="United States"/>
    <x v="19"/>
    <x v="3"/>
    <n v="94122"/>
    <x v="2"/>
    <x v="2"/>
    <x v="5"/>
    <n v="194.84800000000001"/>
    <n v="4"/>
    <n v="0.2"/>
    <n v="12.178000000000001"/>
    <s v="Not Above Average"/>
    <n v="2009"/>
  </r>
  <r>
    <x v="0"/>
    <x v="1"/>
    <s v="United States"/>
    <x v="20"/>
    <x v="3"/>
    <n v="94513"/>
    <x v="2"/>
    <x v="1"/>
    <x v="2"/>
    <n v="8.56"/>
    <n v="2"/>
    <n v="0"/>
    <n v="3.8519999999999999"/>
    <s v="Not Above Average"/>
    <n v="2009"/>
  </r>
  <r>
    <x v="2"/>
    <x v="1"/>
    <s v="United States"/>
    <x v="21"/>
    <x v="3"/>
    <n v="94533"/>
    <x v="2"/>
    <x v="0"/>
    <x v="9"/>
    <n v="532.72"/>
    <n v="2"/>
    <n v="0.2"/>
    <n v="53.271999999999998"/>
    <s v="Above Average"/>
    <n v="2009"/>
  </r>
  <r>
    <x v="0"/>
    <x v="0"/>
    <s v="United States"/>
    <x v="22"/>
    <x v="3"/>
    <n v="95123"/>
    <x v="2"/>
    <x v="2"/>
    <x v="10"/>
    <n v="102.833"/>
    <n v="1"/>
    <n v="0.15"/>
    <n v="-6.0490000000000004"/>
    <s v="Not Above Average"/>
    <n v="2009"/>
  </r>
  <r>
    <x v="0"/>
    <x v="1"/>
    <s v="United States"/>
    <x v="23"/>
    <x v="4"/>
    <n v="98026"/>
    <x v="2"/>
    <x v="0"/>
    <x v="0"/>
    <n v="179.97"/>
    <n v="3"/>
    <n v="0"/>
    <n v="86.385599999999997"/>
    <s v="Above Average"/>
    <n v="2012"/>
  </r>
  <r>
    <x v="0"/>
    <x v="1"/>
    <s v="United States"/>
    <x v="24"/>
    <x v="4"/>
    <n v="98103"/>
    <x v="2"/>
    <x v="2"/>
    <x v="3"/>
    <n v="7.4"/>
    <n v="2"/>
    <n v="0"/>
    <n v="3.0339999999999998"/>
    <s v="Not Above Average"/>
    <n v="2012"/>
  </r>
  <r>
    <x v="0"/>
    <x v="2"/>
    <s v="United States"/>
    <x v="24"/>
    <x v="4"/>
    <n v="98105"/>
    <x v="2"/>
    <x v="1"/>
    <x v="12"/>
    <n v="99.68"/>
    <n v="5"/>
    <n v="0.2"/>
    <n v="32.396000000000001"/>
    <s v="Above Average"/>
    <n v="2012"/>
  </r>
  <r>
    <x v="1"/>
    <x v="0"/>
    <s v="United States"/>
    <x v="24"/>
    <x v="4"/>
    <n v="98115"/>
    <x v="2"/>
    <x v="0"/>
    <x v="0"/>
    <n v="447.93"/>
    <n v="9"/>
    <n v="0"/>
    <n v="49.272300000000001"/>
    <s v="Above Average"/>
    <n v="2012"/>
  </r>
  <r>
    <x v="3"/>
    <x v="0"/>
    <s v="United States"/>
    <x v="25"/>
    <x v="4"/>
    <n v="98632"/>
    <x v="2"/>
    <x v="1"/>
    <x v="8"/>
    <n v="76.12"/>
    <n v="2"/>
    <n v="0"/>
    <n v="22.0748"/>
    <s v="Above Average"/>
    <n v="20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CFF9-DD4B-4B94-9278-8E9A2D465A3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3:V41" firstHeaderRow="1" firstDataRow="2" firstDataCol="1" rowPageCount="2" colPageCount="1"/>
  <pivotFields count="15">
    <pivotField axis="axisPage" showAll="0">
      <items count="5">
        <item x="2"/>
        <item x="1"/>
        <item x="3"/>
        <item x="0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>
      <items count="27">
        <item x="6"/>
        <item x="5"/>
        <item x="20"/>
        <item x="8"/>
        <item x="10"/>
        <item x="23"/>
        <item x="21"/>
        <item x="11"/>
        <item x="4"/>
        <item x="12"/>
        <item x="15"/>
        <item x="25"/>
        <item x="14"/>
        <item x="0"/>
        <item x="1"/>
        <item x="13"/>
        <item x="7"/>
        <item x="9"/>
        <item x="3"/>
        <item x="16"/>
        <item x="19"/>
        <item x="22"/>
        <item x="17"/>
        <item x="24"/>
        <item x="18"/>
        <item x="2"/>
        <item t="default"/>
      </items>
    </pivotField>
    <pivotField axis="axisCol" showAll="0">
      <items count="6">
        <item x="3"/>
        <item x="0"/>
        <item x="1"/>
        <item x="2"/>
        <item x="4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14">
        <item x="0"/>
        <item x="8"/>
        <item x="12"/>
        <item x="10"/>
        <item x="5"/>
        <item x="1"/>
        <item x="7"/>
        <item x="3"/>
        <item x="6"/>
        <item x="9"/>
        <item x="2"/>
        <item x="4"/>
        <item x="11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2">
    <field x="7"/>
    <field x="8"/>
  </rowFields>
  <rowItems count="17">
    <i>
      <x/>
    </i>
    <i r="1">
      <x v="3"/>
    </i>
    <i r="1">
      <x v="4"/>
    </i>
    <i r="1">
      <x v="7"/>
    </i>
    <i>
      <x v="1"/>
    </i>
    <i r="1">
      <x v="1"/>
    </i>
    <i r="1">
      <x v="2"/>
    </i>
    <i r="1">
      <x v="5"/>
    </i>
    <i r="1">
      <x v="6"/>
    </i>
    <i r="1">
      <x v="8"/>
    </i>
    <i r="1">
      <x v="10"/>
    </i>
    <i r="1">
      <x v="12"/>
    </i>
    <i>
      <x v="2"/>
    </i>
    <i r="1">
      <x/>
    </i>
    <i r="1">
      <x v="9"/>
    </i>
    <i r="1">
      <x v="11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" hier="-1"/>
    <pageField fld="0" hier="-1"/>
  </pageFields>
  <dataFields count="1">
    <dataField name="Sum of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5"/>
  <sheetViews>
    <sheetView tabSelected="1" topLeftCell="N1" zoomScale="78" zoomScaleNormal="100" workbookViewId="0">
      <selection activeCell="AB17" sqref="AB17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2.44140625" bestFit="1" customWidth="1"/>
    <col min="4" max="4" width="11.44140625" bestFit="1" customWidth="1"/>
    <col min="5" max="5" width="10.88671875" bestFit="1" customWidth="1"/>
    <col min="6" max="6" width="6.88671875" bestFit="1" customWidth="1"/>
    <col min="7" max="7" width="13.109375" bestFit="1" customWidth="1"/>
    <col min="8" max="8" width="12.44140625" bestFit="1" customWidth="1"/>
    <col min="9" max="9" width="9" bestFit="1" customWidth="1"/>
    <col min="10" max="11" width="8.33203125" bestFit="1" customWidth="1"/>
    <col min="12" max="12" width="9.6640625" bestFit="1" customWidth="1"/>
    <col min="13" max="13" width="42.33203125" customWidth="1"/>
    <col min="14" max="14" width="41.109375" customWidth="1"/>
    <col min="15" max="15" width="3.77734375" customWidth="1"/>
    <col min="16" max="16" width="15.88671875" bestFit="1" customWidth="1"/>
    <col min="17" max="17" width="15.6640625" bestFit="1" customWidth="1"/>
    <col min="18" max="18" width="9.21875" bestFit="1" customWidth="1"/>
    <col min="19" max="19" width="12.21875" bestFit="1" customWidth="1"/>
    <col min="20" max="20" width="10.21875" bestFit="1" customWidth="1"/>
    <col min="21" max="21" width="11.33203125" bestFit="1" customWidth="1"/>
    <col min="22" max="22" width="11.21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78</v>
      </c>
      <c r="N1" s="12" t="s">
        <v>79</v>
      </c>
    </row>
    <row r="2" spans="1:34" ht="18" x14ac:dyDescent="0.35">
      <c r="A2" t="s">
        <v>12</v>
      </c>
      <c r="B2" t="s">
        <v>23</v>
      </c>
      <c r="C2" t="s">
        <v>42</v>
      </c>
      <c r="D2" t="s">
        <v>43</v>
      </c>
      <c r="E2">
        <v>10009</v>
      </c>
      <c r="F2" t="s">
        <v>44</v>
      </c>
      <c r="G2" t="s">
        <v>17</v>
      </c>
      <c r="H2" t="s">
        <v>21</v>
      </c>
      <c r="I2">
        <v>390.75</v>
      </c>
      <c r="J2">
        <v>5</v>
      </c>
      <c r="K2">
        <v>0</v>
      </c>
      <c r="L2">
        <v>171.93</v>
      </c>
      <c r="M2" t="str" cm="1">
        <f t="array" ref="M2:M45">_xlfn.IFS(Profit &gt; AVERAGE(Profit),  "Above Average", Profit &lt; AVERAGE(Profit), "Not Above Average", Profit = AVERAGE(Profit), "Average")</f>
        <v>Above Average</v>
      </c>
      <c r="N2" s="5">
        <f t="shared" ref="N2:N45" si="0">HLOOKUP(State, Establishment_Table, 2, FALSE)</f>
        <v>2000</v>
      </c>
      <c r="P2" s="13" t="s">
        <v>80</v>
      </c>
      <c r="Q2" s="10"/>
      <c r="R2" s="10"/>
      <c r="S2" s="10"/>
      <c r="T2" s="10"/>
      <c r="U2" s="10"/>
      <c r="V2" s="10"/>
      <c r="W2" s="10"/>
      <c r="X2" s="10"/>
      <c r="Y2" s="10"/>
    </row>
    <row r="3" spans="1:34" x14ac:dyDescent="0.3">
      <c r="A3" t="s">
        <v>12</v>
      </c>
      <c r="B3" t="s">
        <v>23</v>
      </c>
      <c r="C3" t="s">
        <v>42</v>
      </c>
      <c r="D3" t="s">
        <v>43</v>
      </c>
      <c r="E3">
        <v>10011</v>
      </c>
      <c r="F3" t="s">
        <v>44</v>
      </c>
      <c r="G3" t="s">
        <v>27</v>
      </c>
      <c r="H3" t="s">
        <v>47</v>
      </c>
      <c r="I3">
        <v>16.52</v>
      </c>
      <c r="J3">
        <v>4</v>
      </c>
      <c r="K3">
        <v>0</v>
      </c>
      <c r="L3">
        <v>7.5991999999999997</v>
      </c>
      <c r="M3" t="str">
        <v>Not Above Average</v>
      </c>
      <c r="N3" s="5">
        <f t="shared" si="0"/>
        <v>2000</v>
      </c>
    </row>
    <row r="4" spans="1:34" ht="18" x14ac:dyDescent="0.35">
      <c r="A4" t="s">
        <v>38</v>
      </c>
      <c r="B4" t="s">
        <v>23</v>
      </c>
      <c r="C4" t="s">
        <v>42</v>
      </c>
      <c r="D4" t="s">
        <v>43</v>
      </c>
      <c r="E4">
        <v>10024</v>
      </c>
      <c r="F4" t="s">
        <v>44</v>
      </c>
      <c r="G4" t="s">
        <v>27</v>
      </c>
      <c r="H4" t="s">
        <v>28</v>
      </c>
      <c r="I4">
        <v>19.440000000000001</v>
      </c>
      <c r="J4">
        <v>3</v>
      </c>
      <c r="K4">
        <v>0</v>
      </c>
      <c r="L4">
        <v>9.3312000000000008</v>
      </c>
      <c r="M4" t="str">
        <v>Not Above Average</v>
      </c>
      <c r="N4" s="5">
        <f t="shared" si="0"/>
        <v>2000</v>
      </c>
      <c r="P4" s="9" t="s">
        <v>81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4" x14ac:dyDescent="0.3">
      <c r="A5" t="s">
        <v>12</v>
      </c>
      <c r="B5" t="s">
        <v>13</v>
      </c>
      <c r="C5" t="s">
        <v>42</v>
      </c>
      <c r="D5" t="s">
        <v>43</v>
      </c>
      <c r="E5">
        <v>10035</v>
      </c>
      <c r="F5" t="s">
        <v>44</v>
      </c>
      <c r="G5" t="s">
        <v>25</v>
      </c>
      <c r="H5" t="s">
        <v>45</v>
      </c>
      <c r="I5">
        <v>41.96</v>
      </c>
      <c r="J5">
        <v>2</v>
      </c>
      <c r="K5">
        <v>0</v>
      </c>
      <c r="L5">
        <v>10.909599999999999</v>
      </c>
      <c r="M5" t="str">
        <v>Not Above Average</v>
      </c>
      <c r="N5" s="5">
        <f t="shared" si="0"/>
        <v>2000</v>
      </c>
      <c r="P5" s="4" t="s">
        <v>4</v>
      </c>
      <c r="Q5" s="4" t="s">
        <v>69</v>
      </c>
    </row>
    <row r="6" spans="1:34" x14ac:dyDescent="0.3">
      <c r="A6" t="s">
        <v>12</v>
      </c>
      <c r="B6" t="s">
        <v>13</v>
      </c>
      <c r="C6" t="s">
        <v>49</v>
      </c>
      <c r="D6" t="s">
        <v>43</v>
      </c>
      <c r="E6">
        <v>11572</v>
      </c>
      <c r="F6" t="s">
        <v>44</v>
      </c>
      <c r="G6" t="s">
        <v>25</v>
      </c>
      <c r="H6" t="s">
        <v>45</v>
      </c>
      <c r="I6">
        <v>68.95</v>
      </c>
      <c r="J6">
        <v>5</v>
      </c>
      <c r="K6">
        <v>0</v>
      </c>
      <c r="L6">
        <v>28.959</v>
      </c>
      <c r="M6" t="str">
        <v>Above Average</v>
      </c>
      <c r="N6" s="5">
        <f t="shared" si="0"/>
        <v>2000</v>
      </c>
      <c r="P6" s="3">
        <v>14701</v>
      </c>
      <c r="Q6" s="5">
        <f>VLOOKUP(P6, E1:I45, 5, FALSE)</f>
        <v>159.97999999999999</v>
      </c>
    </row>
    <row r="7" spans="1:34" x14ac:dyDescent="0.3">
      <c r="A7" t="s">
        <v>22</v>
      </c>
      <c r="B7" t="s">
        <v>23</v>
      </c>
      <c r="C7" t="s">
        <v>50</v>
      </c>
      <c r="D7" t="s">
        <v>43</v>
      </c>
      <c r="E7">
        <v>12180</v>
      </c>
      <c r="F7" t="s">
        <v>44</v>
      </c>
      <c r="G7" t="s">
        <v>17</v>
      </c>
      <c r="H7" t="s">
        <v>21</v>
      </c>
      <c r="I7">
        <v>30</v>
      </c>
      <c r="J7">
        <v>2</v>
      </c>
      <c r="K7">
        <v>0</v>
      </c>
      <c r="L7">
        <v>3.3</v>
      </c>
      <c r="M7" t="str">
        <v>Not Above Average</v>
      </c>
      <c r="N7" s="5">
        <f t="shared" si="0"/>
        <v>2000</v>
      </c>
    </row>
    <row r="8" spans="1:34" x14ac:dyDescent="0.3">
      <c r="A8" t="s">
        <v>12</v>
      </c>
      <c r="B8" t="s">
        <v>23</v>
      </c>
      <c r="C8" t="s">
        <v>51</v>
      </c>
      <c r="D8" t="s">
        <v>43</v>
      </c>
      <c r="E8">
        <v>14609</v>
      </c>
      <c r="F8" t="s">
        <v>44</v>
      </c>
      <c r="G8" t="s">
        <v>17</v>
      </c>
      <c r="H8" t="s">
        <v>18</v>
      </c>
      <c r="I8">
        <v>625.99</v>
      </c>
      <c r="J8">
        <v>1</v>
      </c>
      <c r="K8">
        <v>0</v>
      </c>
      <c r="L8">
        <v>187.797</v>
      </c>
      <c r="M8" t="str">
        <v>Above Average</v>
      </c>
      <c r="N8" s="5">
        <f t="shared" si="0"/>
        <v>2000</v>
      </c>
    </row>
    <row r="9" spans="1:34" ht="18" x14ac:dyDescent="0.35">
      <c r="A9" t="s">
        <v>12</v>
      </c>
      <c r="B9" t="s">
        <v>13</v>
      </c>
      <c r="C9" t="s">
        <v>52</v>
      </c>
      <c r="D9" t="s">
        <v>43</v>
      </c>
      <c r="E9">
        <v>14701</v>
      </c>
      <c r="F9" t="s">
        <v>44</v>
      </c>
      <c r="G9" t="s">
        <v>17</v>
      </c>
      <c r="H9" t="s">
        <v>21</v>
      </c>
      <c r="I9">
        <v>159.97999999999999</v>
      </c>
      <c r="J9">
        <v>2</v>
      </c>
      <c r="K9">
        <v>0</v>
      </c>
      <c r="L9">
        <v>57.592799999999997</v>
      </c>
      <c r="M9" t="str">
        <v>Above Average</v>
      </c>
      <c r="N9" s="5">
        <f t="shared" si="0"/>
        <v>2000</v>
      </c>
      <c r="P9" s="9" t="s">
        <v>71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A10" t="s">
        <v>19</v>
      </c>
      <c r="B10" t="s">
        <v>13</v>
      </c>
      <c r="C10" t="s">
        <v>56</v>
      </c>
      <c r="D10" t="s">
        <v>54</v>
      </c>
      <c r="E10">
        <v>18018</v>
      </c>
      <c r="F10" t="s">
        <v>44</v>
      </c>
      <c r="G10" t="s">
        <v>25</v>
      </c>
      <c r="H10" t="s">
        <v>26</v>
      </c>
      <c r="I10">
        <v>99.372</v>
      </c>
      <c r="J10">
        <v>2</v>
      </c>
      <c r="K10">
        <v>0.3</v>
      </c>
      <c r="L10">
        <v>-7.0979999999999999</v>
      </c>
      <c r="M10" t="str">
        <v>Not Above Average</v>
      </c>
      <c r="N10" s="5">
        <f t="shared" si="0"/>
        <v>2005</v>
      </c>
      <c r="P10" s="4" t="s">
        <v>3</v>
      </c>
      <c r="Q10" s="3" t="s">
        <v>43</v>
      </c>
      <c r="R10" s="3" t="s">
        <v>54</v>
      </c>
      <c r="S10" s="3" t="s">
        <v>58</v>
      </c>
      <c r="T10" s="3" t="s">
        <v>15</v>
      </c>
      <c r="U10" s="3" t="s">
        <v>66</v>
      </c>
    </row>
    <row r="11" spans="1:34" x14ac:dyDescent="0.3">
      <c r="A11" t="s">
        <v>12</v>
      </c>
      <c r="B11" t="s">
        <v>23</v>
      </c>
      <c r="C11" t="s">
        <v>55</v>
      </c>
      <c r="D11" t="s">
        <v>54</v>
      </c>
      <c r="E11">
        <v>18103</v>
      </c>
      <c r="F11" t="s">
        <v>44</v>
      </c>
      <c r="G11" t="s">
        <v>25</v>
      </c>
      <c r="H11" t="s">
        <v>45</v>
      </c>
      <c r="I11">
        <v>11.648</v>
      </c>
      <c r="J11">
        <v>2</v>
      </c>
      <c r="K11">
        <v>0.2</v>
      </c>
      <c r="L11">
        <v>3.3488000000000002</v>
      </c>
      <c r="M11" t="str">
        <v>Not Above Average</v>
      </c>
      <c r="N11" s="5">
        <f t="shared" si="0"/>
        <v>2005</v>
      </c>
      <c r="P11" s="4" t="s">
        <v>70</v>
      </c>
      <c r="Q11" s="3">
        <v>2000</v>
      </c>
      <c r="R11" s="3">
        <v>2005</v>
      </c>
      <c r="S11" s="3">
        <v>2008</v>
      </c>
      <c r="T11" s="3">
        <v>2009</v>
      </c>
      <c r="U11" s="3">
        <v>2012</v>
      </c>
    </row>
    <row r="12" spans="1:34" x14ac:dyDescent="0.3">
      <c r="A12" t="s">
        <v>22</v>
      </c>
      <c r="B12" t="s">
        <v>13</v>
      </c>
      <c r="C12" t="s">
        <v>53</v>
      </c>
      <c r="D12" t="s">
        <v>54</v>
      </c>
      <c r="E12">
        <v>19120</v>
      </c>
      <c r="F12" t="s">
        <v>44</v>
      </c>
      <c r="G12" t="s">
        <v>27</v>
      </c>
      <c r="H12" t="s">
        <v>41</v>
      </c>
      <c r="I12">
        <v>20.664000000000001</v>
      </c>
      <c r="J12">
        <v>7</v>
      </c>
      <c r="K12">
        <v>0.2</v>
      </c>
      <c r="L12">
        <v>6.9741</v>
      </c>
      <c r="M12" t="str">
        <v>Not Above Average</v>
      </c>
      <c r="N12" s="5">
        <f t="shared" si="0"/>
        <v>2005</v>
      </c>
    </row>
    <row r="13" spans="1:34" ht="18" x14ac:dyDescent="0.35">
      <c r="A13" t="s">
        <v>12</v>
      </c>
      <c r="B13" t="s">
        <v>23</v>
      </c>
      <c r="C13" t="s">
        <v>53</v>
      </c>
      <c r="D13" t="s">
        <v>54</v>
      </c>
      <c r="E13">
        <v>19134</v>
      </c>
      <c r="F13" t="s">
        <v>44</v>
      </c>
      <c r="G13" t="s">
        <v>27</v>
      </c>
      <c r="H13" t="s">
        <v>36</v>
      </c>
      <c r="I13">
        <v>10.584</v>
      </c>
      <c r="J13">
        <v>7</v>
      </c>
      <c r="K13">
        <v>0.2</v>
      </c>
      <c r="L13">
        <v>-2.3814000000000002</v>
      </c>
      <c r="M13" t="str">
        <v>Not Above Average</v>
      </c>
      <c r="N13" s="5">
        <f t="shared" si="0"/>
        <v>2005</v>
      </c>
      <c r="P13" s="9" t="s">
        <v>82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A14" t="s">
        <v>12</v>
      </c>
      <c r="B14" t="s">
        <v>13</v>
      </c>
      <c r="C14" t="s">
        <v>53</v>
      </c>
      <c r="D14" t="s">
        <v>54</v>
      </c>
      <c r="E14">
        <v>19140</v>
      </c>
      <c r="F14" t="s">
        <v>44</v>
      </c>
      <c r="G14" t="s">
        <v>27</v>
      </c>
      <c r="H14" t="s">
        <v>36</v>
      </c>
      <c r="I14">
        <v>16.687999999999999</v>
      </c>
      <c r="J14">
        <v>7</v>
      </c>
      <c r="K14">
        <v>0.2</v>
      </c>
      <c r="L14">
        <v>5.4236000000000004</v>
      </c>
      <c r="M14" t="str">
        <v>Not Above Average</v>
      </c>
      <c r="N14" s="5">
        <f t="shared" si="0"/>
        <v>2005</v>
      </c>
      <c r="P14" s="3" t="s">
        <v>4</v>
      </c>
      <c r="Q14" s="3" t="s">
        <v>69</v>
      </c>
    </row>
    <row r="15" spans="1:34" x14ac:dyDescent="0.3">
      <c r="A15" t="s">
        <v>12</v>
      </c>
      <c r="B15" t="s">
        <v>23</v>
      </c>
      <c r="C15" t="s">
        <v>53</v>
      </c>
      <c r="D15" t="s">
        <v>54</v>
      </c>
      <c r="E15">
        <v>19143</v>
      </c>
      <c r="F15" t="s">
        <v>44</v>
      </c>
      <c r="G15" t="s">
        <v>17</v>
      </c>
      <c r="H15" t="s">
        <v>21</v>
      </c>
      <c r="I15">
        <v>51.56</v>
      </c>
      <c r="J15">
        <v>5</v>
      </c>
      <c r="K15">
        <v>0.2</v>
      </c>
      <c r="L15">
        <v>-6.4450000000000003</v>
      </c>
      <c r="M15" t="str">
        <v>Not Above Average</v>
      </c>
      <c r="N15" s="5">
        <f t="shared" si="0"/>
        <v>2005</v>
      </c>
      <c r="P15" s="3">
        <v>90032</v>
      </c>
      <c r="Q15" s="5">
        <f>_xlfn.XLOOKUP(P15, Postal_Code, Sales, , 0)</f>
        <v>11.76</v>
      </c>
    </row>
    <row r="16" spans="1:34" x14ac:dyDescent="0.3">
      <c r="A16" t="s">
        <v>12</v>
      </c>
      <c r="B16" t="s">
        <v>23</v>
      </c>
      <c r="C16" t="s">
        <v>60</v>
      </c>
      <c r="D16" t="s">
        <v>58</v>
      </c>
      <c r="E16">
        <v>75007</v>
      </c>
      <c r="F16" t="s">
        <v>59</v>
      </c>
      <c r="G16" t="s">
        <v>27</v>
      </c>
      <c r="H16" t="s">
        <v>46</v>
      </c>
      <c r="I16">
        <v>19.568000000000001</v>
      </c>
      <c r="J16">
        <v>2</v>
      </c>
      <c r="K16">
        <v>0.8</v>
      </c>
      <c r="L16">
        <v>-52.833599999999997</v>
      </c>
      <c r="M16" t="str">
        <v>Not Above Average</v>
      </c>
      <c r="N16" s="5">
        <f t="shared" si="0"/>
        <v>2008</v>
      </c>
    </row>
    <row r="17" spans="1:39" x14ac:dyDescent="0.3">
      <c r="A17" t="s">
        <v>12</v>
      </c>
      <c r="B17" t="s">
        <v>23</v>
      </c>
      <c r="C17" t="s">
        <v>62</v>
      </c>
      <c r="D17" t="s">
        <v>58</v>
      </c>
      <c r="E17">
        <v>75023</v>
      </c>
      <c r="F17" t="s">
        <v>59</v>
      </c>
      <c r="G17" t="s">
        <v>17</v>
      </c>
      <c r="H17" t="s">
        <v>32</v>
      </c>
      <c r="I17">
        <v>418.8</v>
      </c>
      <c r="J17">
        <v>2</v>
      </c>
      <c r="K17">
        <v>0.4</v>
      </c>
      <c r="L17">
        <v>-97.72</v>
      </c>
      <c r="M17" t="str">
        <v>Not Above Average</v>
      </c>
      <c r="N17" s="5">
        <f t="shared" si="0"/>
        <v>2008</v>
      </c>
    </row>
    <row r="18" spans="1:39" ht="18" x14ac:dyDescent="0.35">
      <c r="A18" t="s">
        <v>12</v>
      </c>
      <c r="B18" t="s">
        <v>13</v>
      </c>
      <c r="C18" t="s">
        <v>57</v>
      </c>
      <c r="D18" t="s">
        <v>58</v>
      </c>
      <c r="E18">
        <v>75217</v>
      </c>
      <c r="F18" t="s">
        <v>59</v>
      </c>
      <c r="G18" t="s">
        <v>27</v>
      </c>
      <c r="H18" t="s">
        <v>28</v>
      </c>
      <c r="I18">
        <v>41.92</v>
      </c>
      <c r="J18">
        <v>4</v>
      </c>
      <c r="K18">
        <v>0.2</v>
      </c>
      <c r="L18">
        <v>15.196</v>
      </c>
      <c r="M18" t="str">
        <v>Not Above Average</v>
      </c>
      <c r="N18" s="5">
        <f t="shared" si="0"/>
        <v>2008</v>
      </c>
      <c r="P18" s="9" t="s">
        <v>77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3">
      <c r="A19" t="s">
        <v>12</v>
      </c>
      <c r="B19" t="s">
        <v>13</v>
      </c>
      <c r="C19" t="s">
        <v>57</v>
      </c>
      <c r="D19" t="s">
        <v>58</v>
      </c>
      <c r="E19">
        <v>75220</v>
      </c>
      <c r="F19" t="s">
        <v>59</v>
      </c>
      <c r="G19" t="s">
        <v>25</v>
      </c>
      <c r="H19" t="s">
        <v>30</v>
      </c>
      <c r="I19">
        <v>205.9992</v>
      </c>
      <c r="J19">
        <v>3</v>
      </c>
      <c r="K19">
        <v>0.32</v>
      </c>
      <c r="L19">
        <v>-27.264600000000002</v>
      </c>
      <c r="M19" t="str">
        <v>Not Above Average</v>
      </c>
      <c r="N19" s="5">
        <f t="shared" si="0"/>
        <v>2008</v>
      </c>
    </row>
    <row r="20" spans="1:39" x14ac:dyDescent="0.3">
      <c r="A20" t="s">
        <v>12</v>
      </c>
      <c r="B20" t="s">
        <v>13</v>
      </c>
      <c r="C20" t="s">
        <v>61</v>
      </c>
      <c r="D20" t="s">
        <v>58</v>
      </c>
      <c r="E20">
        <v>77036</v>
      </c>
      <c r="F20" t="s">
        <v>59</v>
      </c>
      <c r="G20" t="s">
        <v>17</v>
      </c>
      <c r="H20" t="s">
        <v>21</v>
      </c>
      <c r="I20">
        <v>79.512</v>
      </c>
      <c r="J20">
        <v>3</v>
      </c>
      <c r="K20">
        <v>0.2</v>
      </c>
      <c r="L20">
        <v>20.8719</v>
      </c>
      <c r="M20" t="str">
        <v>Not Above Average</v>
      </c>
      <c r="N20" s="5">
        <f t="shared" si="0"/>
        <v>2008</v>
      </c>
      <c r="P20" s="6" t="s">
        <v>1</v>
      </c>
      <c r="Q20" t="s">
        <v>76</v>
      </c>
    </row>
    <row r="21" spans="1:39" x14ac:dyDescent="0.3">
      <c r="A21" t="s">
        <v>12</v>
      </c>
      <c r="B21" t="s">
        <v>23</v>
      </c>
      <c r="C21" t="s">
        <v>61</v>
      </c>
      <c r="D21" t="s">
        <v>58</v>
      </c>
      <c r="E21">
        <v>77041</v>
      </c>
      <c r="F21" t="s">
        <v>59</v>
      </c>
      <c r="G21" t="s">
        <v>27</v>
      </c>
      <c r="H21" t="s">
        <v>39</v>
      </c>
      <c r="I21">
        <v>129.56800000000001</v>
      </c>
      <c r="J21">
        <v>2</v>
      </c>
      <c r="K21">
        <v>0.2</v>
      </c>
      <c r="L21">
        <v>-25.913599999999999</v>
      </c>
      <c r="M21" t="str">
        <v>Not Above Average</v>
      </c>
      <c r="N21" s="5">
        <f t="shared" si="0"/>
        <v>2008</v>
      </c>
      <c r="P21" s="6" t="s">
        <v>0</v>
      </c>
      <c r="Q21" t="s">
        <v>76</v>
      </c>
    </row>
    <row r="22" spans="1:39" x14ac:dyDescent="0.3">
      <c r="A22" t="s">
        <v>19</v>
      </c>
      <c r="B22" t="s">
        <v>48</v>
      </c>
      <c r="C22" t="s">
        <v>61</v>
      </c>
      <c r="D22" t="s">
        <v>58</v>
      </c>
      <c r="E22">
        <v>77070</v>
      </c>
      <c r="F22" t="s">
        <v>59</v>
      </c>
      <c r="G22" t="s">
        <v>25</v>
      </c>
      <c r="H22" t="s">
        <v>45</v>
      </c>
      <c r="I22">
        <v>6.984</v>
      </c>
      <c r="J22">
        <v>2</v>
      </c>
      <c r="K22">
        <v>0.6</v>
      </c>
      <c r="L22">
        <v>-4.5396000000000001</v>
      </c>
      <c r="M22" t="str">
        <v>Not Above Average</v>
      </c>
      <c r="N22" s="5">
        <f t="shared" si="0"/>
        <v>2008</v>
      </c>
    </row>
    <row r="23" spans="1:39" x14ac:dyDescent="0.3">
      <c r="A23" t="s">
        <v>12</v>
      </c>
      <c r="B23" t="s">
        <v>23</v>
      </c>
      <c r="C23" t="s">
        <v>61</v>
      </c>
      <c r="D23" t="s">
        <v>58</v>
      </c>
      <c r="E23">
        <v>77095</v>
      </c>
      <c r="F23" t="s">
        <v>59</v>
      </c>
      <c r="G23" t="s">
        <v>27</v>
      </c>
      <c r="H23" t="s">
        <v>47</v>
      </c>
      <c r="I23">
        <v>149.352</v>
      </c>
      <c r="J23">
        <v>3</v>
      </c>
      <c r="K23">
        <v>0.2</v>
      </c>
      <c r="L23">
        <v>50.406300000000002</v>
      </c>
      <c r="M23" t="str">
        <v>Above Average</v>
      </c>
      <c r="N23" s="5">
        <f t="shared" si="0"/>
        <v>2008</v>
      </c>
      <c r="P23" s="6" t="s">
        <v>74</v>
      </c>
      <c r="Q23" s="6" t="s">
        <v>75</v>
      </c>
    </row>
    <row r="24" spans="1:39" x14ac:dyDescent="0.3">
      <c r="A24" t="s">
        <v>19</v>
      </c>
      <c r="B24" t="s">
        <v>13</v>
      </c>
      <c r="C24" t="s">
        <v>64</v>
      </c>
      <c r="D24" t="s">
        <v>58</v>
      </c>
      <c r="E24">
        <v>78041</v>
      </c>
      <c r="F24" t="s">
        <v>59</v>
      </c>
      <c r="G24" t="s">
        <v>27</v>
      </c>
      <c r="H24" t="s">
        <v>33</v>
      </c>
      <c r="I24">
        <v>2.286</v>
      </c>
      <c r="J24">
        <v>3</v>
      </c>
      <c r="K24">
        <v>0.8</v>
      </c>
      <c r="L24">
        <v>-3.6576</v>
      </c>
      <c r="M24" t="str">
        <v>Not Above Average</v>
      </c>
      <c r="N24" s="5">
        <f t="shared" si="0"/>
        <v>2008</v>
      </c>
      <c r="P24" s="6" t="s">
        <v>72</v>
      </c>
      <c r="Q24" t="s">
        <v>15</v>
      </c>
      <c r="R24" t="s">
        <v>43</v>
      </c>
      <c r="S24" t="s">
        <v>54</v>
      </c>
      <c r="T24" t="s">
        <v>58</v>
      </c>
      <c r="U24" t="s">
        <v>66</v>
      </c>
      <c r="V24" t="s">
        <v>73</v>
      </c>
    </row>
    <row r="25" spans="1:39" x14ac:dyDescent="0.3">
      <c r="A25" t="s">
        <v>12</v>
      </c>
      <c r="B25" t="s">
        <v>13</v>
      </c>
      <c r="C25" t="s">
        <v>63</v>
      </c>
      <c r="D25" t="s">
        <v>58</v>
      </c>
      <c r="E25">
        <v>79762</v>
      </c>
      <c r="F25" t="s">
        <v>59</v>
      </c>
      <c r="G25" t="s">
        <v>27</v>
      </c>
      <c r="H25" t="s">
        <v>46</v>
      </c>
      <c r="I25">
        <v>13.762</v>
      </c>
      <c r="J25">
        <v>1</v>
      </c>
      <c r="K25">
        <v>0.8</v>
      </c>
      <c r="L25">
        <v>-24.771599999999999</v>
      </c>
      <c r="M25" t="str">
        <v>Not Above Average</v>
      </c>
      <c r="N25" s="5">
        <f t="shared" si="0"/>
        <v>2008</v>
      </c>
      <c r="P25" s="7" t="s">
        <v>25</v>
      </c>
      <c r="Q25">
        <v>297.68100000000004</v>
      </c>
      <c r="R25">
        <v>110.91</v>
      </c>
      <c r="S25">
        <v>111.02</v>
      </c>
      <c r="T25">
        <v>212.98320000000001</v>
      </c>
      <c r="U25">
        <v>7.4</v>
      </c>
      <c r="V25">
        <v>739.99420000000009</v>
      </c>
    </row>
    <row r="26" spans="1:39" x14ac:dyDescent="0.3">
      <c r="A26" t="s">
        <v>12</v>
      </c>
      <c r="B26" t="s">
        <v>23</v>
      </c>
      <c r="C26" t="s">
        <v>34</v>
      </c>
      <c r="D26" t="s">
        <v>15</v>
      </c>
      <c r="E26">
        <v>90004</v>
      </c>
      <c r="F26" t="s">
        <v>16</v>
      </c>
      <c r="G26" t="s">
        <v>17</v>
      </c>
      <c r="H26" t="s">
        <v>18</v>
      </c>
      <c r="I26">
        <v>165.6</v>
      </c>
      <c r="J26">
        <v>3</v>
      </c>
      <c r="K26">
        <v>0.2</v>
      </c>
      <c r="L26">
        <v>10.35</v>
      </c>
      <c r="M26" t="str">
        <v>Not Above Average</v>
      </c>
      <c r="N26" s="5">
        <f t="shared" si="0"/>
        <v>2009</v>
      </c>
      <c r="P26" s="8" t="s">
        <v>30</v>
      </c>
      <c r="Q26">
        <v>102.833</v>
      </c>
      <c r="T26">
        <v>205.9992</v>
      </c>
      <c r="V26">
        <v>308.8322</v>
      </c>
    </row>
    <row r="27" spans="1:39" x14ac:dyDescent="0.3">
      <c r="A27" t="s">
        <v>19</v>
      </c>
      <c r="B27" t="s">
        <v>23</v>
      </c>
      <c r="C27" t="s">
        <v>34</v>
      </c>
      <c r="D27" t="s">
        <v>15</v>
      </c>
      <c r="E27">
        <v>90008</v>
      </c>
      <c r="F27" t="s">
        <v>16</v>
      </c>
      <c r="G27" t="s">
        <v>27</v>
      </c>
      <c r="H27" t="s">
        <v>33</v>
      </c>
      <c r="I27">
        <v>487.98399999999998</v>
      </c>
      <c r="J27">
        <v>2</v>
      </c>
      <c r="K27">
        <v>0.2</v>
      </c>
      <c r="L27">
        <v>152.495</v>
      </c>
      <c r="M27" t="str">
        <v>Above Average</v>
      </c>
      <c r="N27" s="5">
        <f t="shared" si="0"/>
        <v>2009</v>
      </c>
      <c r="P27" s="8" t="s">
        <v>26</v>
      </c>
      <c r="Q27">
        <v>194.84800000000001</v>
      </c>
      <c r="S27">
        <v>99.372</v>
      </c>
      <c r="V27">
        <v>294.22000000000003</v>
      </c>
    </row>
    <row r="28" spans="1:39" x14ac:dyDescent="0.3">
      <c r="A28" t="s">
        <v>22</v>
      </c>
      <c r="B28" t="s">
        <v>13</v>
      </c>
      <c r="C28" t="s">
        <v>34</v>
      </c>
      <c r="D28" t="s">
        <v>15</v>
      </c>
      <c r="E28">
        <v>90032</v>
      </c>
      <c r="F28" t="s">
        <v>16</v>
      </c>
      <c r="G28" t="s">
        <v>27</v>
      </c>
      <c r="H28" t="s">
        <v>28</v>
      </c>
      <c r="I28">
        <v>11.76</v>
      </c>
      <c r="J28">
        <v>2</v>
      </c>
      <c r="K28">
        <v>0</v>
      </c>
      <c r="L28">
        <v>5.7624000000000004</v>
      </c>
      <c r="M28" t="str">
        <v>Not Above Average</v>
      </c>
      <c r="N28" s="5">
        <f t="shared" si="0"/>
        <v>2009</v>
      </c>
      <c r="P28" s="8" t="s">
        <v>45</v>
      </c>
      <c r="R28">
        <v>110.91</v>
      </c>
      <c r="S28">
        <v>11.648</v>
      </c>
      <c r="T28">
        <v>6.984</v>
      </c>
      <c r="U28">
        <v>7.4</v>
      </c>
      <c r="V28">
        <v>136.94200000000001</v>
      </c>
    </row>
    <row r="29" spans="1:39" x14ac:dyDescent="0.3">
      <c r="A29" t="s">
        <v>12</v>
      </c>
      <c r="B29" t="s">
        <v>13</v>
      </c>
      <c r="C29" t="s">
        <v>34</v>
      </c>
      <c r="D29" t="s">
        <v>15</v>
      </c>
      <c r="E29">
        <v>90049</v>
      </c>
      <c r="F29" t="s">
        <v>16</v>
      </c>
      <c r="G29" t="s">
        <v>27</v>
      </c>
      <c r="H29" t="s">
        <v>28</v>
      </c>
      <c r="I29">
        <v>64.739999999999995</v>
      </c>
      <c r="J29">
        <v>13</v>
      </c>
      <c r="K29">
        <v>0</v>
      </c>
      <c r="L29">
        <v>30.427800000000001</v>
      </c>
      <c r="M29" t="str">
        <v>Above Average</v>
      </c>
      <c r="N29" s="5">
        <f t="shared" si="0"/>
        <v>2009</v>
      </c>
      <c r="P29" s="7" t="s">
        <v>27</v>
      </c>
      <c r="Q29">
        <v>791.44</v>
      </c>
      <c r="R29">
        <v>35.96</v>
      </c>
      <c r="S29">
        <v>47.936</v>
      </c>
      <c r="T29">
        <v>356.45600000000002</v>
      </c>
      <c r="U29">
        <v>175.8</v>
      </c>
      <c r="V29">
        <v>1407.5920000000001</v>
      </c>
    </row>
    <row r="30" spans="1:39" x14ac:dyDescent="0.3">
      <c r="A30" t="s">
        <v>12</v>
      </c>
      <c r="B30" t="s">
        <v>23</v>
      </c>
      <c r="C30" t="s">
        <v>40</v>
      </c>
      <c r="D30" t="s">
        <v>15</v>
      </c>
      <c r="E30">
        <v>90805</v>
      </c>
      <c r="F30" t="s">
        <v>16</v>
      </c>
      <c r="G30" t="s">
        <v>27</v>
      </c>
      <c r="H30" t="s">
        <v>41</v>
      </c>
      <c r="I30">
        <v>29.6</v>
      </c>
      <c r="J30">
        <v>2</v>
      </c>
      <c r="K30">
        <v>0</v>
      </c>
      <c r="L30">
        <v>14.8</v>
      </c>
      <c r="M30" t="str">
        <v>Not Above Average</v>
      </c>
      <c r="N30" s="5">
        <f t="shared" si="0"/>
        <v>2009</v>
      </c>
      <c r="P30" s="8" t="s">
        <v>46</v>
      </c>
      <c r="T30">
        <v>33.33</v>
      </c>
      <c r="U30">
        <v>76.12</v>
      </c>
      <c r="V30">
        <v>109.45</v>
      </c>
    </row>
    <row r="31" spans="1:39" x14ac:dyDescent="0.3">
      <c r="A31" t="s">
        <v>22</v>
      </c>
      <c r="B31" t="s">
        <v>13</v>
      </c>
      <c r="C31" t="s">
        <v>14</v>
      </c>
      <c r="D31" t="s">
        <v>15</v>
      </c>
      <c r="E31">
        <v>92037</v>
      </c>
      <c r="F31" t="s">
        <v>16</v>
      </c>
      <c r="G31" t="s">
        <v>27</v>
      </c>
      <c r="H31" t="s">
        <v>39</v>
      </c>
      <c r="I31">
        <v>134.80000000000001</v>
      </c>
      <c r="J31">
        <v>10</v>
      </c>
      <c r="K31">
        <v>0</v>
      </c>
      <c r="L31">
        <v>35.048000000000002</v>
      </c>
      <c r="M31" t="str">
        <v>Above Average</v>
      </c>
      <c r="N31" s="5">
        <f t="shared" si="0"/>
        <v>2009</v>
      </c>
      <c r="P31" s="8" t="s">
        <v>33</v>
      </c>
      <c r="Q31">
        <v>526.36</v>
      </c>
      <c r="T31">
        <v>2.286</v>
      </c>
      <c r="U31">
        <v>99.68</v>
      </c>
      <c r="V31">
        <v>628.32600000000002</v>
      </c>
    </row>
    <row r="32" spans="1:39" x14ac:dyDescent="0.3">
      <c r="A32" t="s">
        <v>12</v>
      </c>
      <c r="B32" t="s">
        <v>13</v>
      </c>
      <c r="C32" t="s">
        <v>14</v>
      </c>
      <c r="D32" t="s">
        <v>15</v>
      </c>
      <c r="E32">
        <v>92105</v>
      </c>
      <c r="F32" t="s">
        <v>16</v>
      </c>
      <c r="G32" t="s">
        <v>17</v>
      </c>
      <c r="H32" t="s">
        <v>18</v>
      </c>
      <c r="I32">
        <v>311.976</v>
      </c>
      <c r="J32">
        <v>3</v>
      </c>
      <c r="K32">
        <v>0.2</v>
      </c>
      <c r="L32">
        <v>38.997</v>
      </c>
      <c r="M32" t="str">
        <v>Above Average</v>
      </c>
      <c r="N32" s="5">
        <f t="shared" si="0"/>
        <v>2009</v>
      </c>
      <c r="P32" s="8" t="s">
        <v>47</v>
      </c>
      <c r="R32">
        <v>16.52</v>
      </c>
      <c r="T32">
        <v>149.352</v>
      </c>
      <c r="V32">
        <v>165.87200000000001</v>
      </c>
    </row>
    <row r="33" spans="1:22" x14ac:dyDescent="0.3">
      <c r="A33" t="s">
        <v>12</v>
      </c>
      <c r="B33" t="s">
        <v>23</v>
      </c>
      <c r="C33" t="s">
        <v>35</v>
      </c>
      <c r="D33" t="s">
        <v>15</v>
      </c>
      <c r="E33">
        <v>92704</v>
      </c>
      <c r="F33" t="s">
        <v>16</v>
      </c>
      <c r="G33" t="s">
        <v>27</v>
      </c>
      <c r="H33" t="s">
        <v>36</v>
      </c>
      <c r="I33">
        <v>5.94</v>
      </c>
      <c r="J33">
        <v>3</v>
      </c>
      <c r="K33">
        <v>0</v>
      </c>
      <c r="L33">
        <v>0</v>
      </c>
      <c r="M33" t="str">
        <v>Not Above Average</v>
      </c>
      <c r="N33" s="5">
        <f t="shared" si="0"/>
        <v>2009</v>
      </c>
      <c r="P33" s="8" t="s">
        <v>36</v>
      </c>
      <c r="Q33">
        <v>5.94</v>
      </c>
      <c r="S33">
        <v>27.271999999999998</v>
      </c>
      <c r="V33">
        <v>33.211999999999996</v>
      </c>
    </row>
    <row r="34" spans="1:22" x14ac:dyDescent="0.3">
      <c r="A34" t="s">
        <v>19</v>
      </c>
      <c r="B34" t="s">
        <v>13</v>
      </c>
      <c r="C34" t="s">
        <v>20</v>
      </c>
      <c r="D34" t="s">
        <v>15</v>
      </c>
      <c r="E34">
        <v>94086</v>
      </c>
      <c r="F34" t="s">
        <v>16</v>
      </c>
      <c r="G34" t="s">
        <v>17</v>
      </c>
      <c r="H34" t="s">
        <v>21</v>
      </c>
      <c r="I34">
        <v>189.95</v>
      </c>
      <c r="J34">
        <v>5</v>
      </c>
      <c r="K34">
        <v>0</v>
      </c>
      <c r="L34">
        <v>45.588000000000001</v>
      </c>
      <c r="M34" t="str">
        <v>Above Average</v>
      </c>
      <c r="N34" s="5">
        <f t="shared" si="0"/>
        <v>2009</v>
      </c>
      <c r="P34" s="8" t="s">
        <v>41</v>
      </c>
      <c r="Q34">
        <v>29.6</v>
      </c>
      <c r="S34">
        <v>20.664000000000001</v>
      </c>
      <c r="V34">
        <v>50.264000000000003</v>
      </c>
    </row>
    <row r="35" spans="1:22" x14ac:dyDescent="0.3">
      <c r="A35" t="s">
        <v>12</v>
      </c>
      <c r="B35" t="s">
        <v>23</v>
      </c>
      <c r="C35" t="s">
        <v>24</v>
      </c>
      <c r="D35" t="s">
        <v>15</v>
      </c>
      <c r="E35">
        <v>94109</v>
      </c>
      <c r="F35" t="s">
        <v>16</v>
      </c>
      <c r="G35" t="s">
        <v>27</v>
      </c>
      <c r="H35" t="s">
        <v>33</v>
      </c>
      <c r="I35">
        <v>38.375999999999998</v>
      </c>
      <c r="J35">
        <v>3</v>
      </c>
      <c r="K35">
        <v>0.2</v>
      </c>
      <c r="L35">
        <v>13.4316</v>
      </c>
      <c r="M35" t="str">
        <v>Not Above Average</v>
      </c>
      <c r="N35" s="5">
        <f t="shared" si="0"/>
        <v>2009</v>
      </c>
      <c r="P35" s="8" t="s">
        <v>28</v>
      </c>
      <c r="Q35">
        <v>94.740000000000009</v>
      </c>
      <c r="R35">
        <v>19.440000000000001</v>
      </c>
      <c r="T35">
        <v>41.92</v>
      </c>
      <c r="V35">
        <v>156.10000000000002</v>
      </c>
    </row>
    <row r="36" spans="1:22" x14ac:dyDescent="0.3">
      <c r="A36" t="s">
        <v>12</v>
      </c>
      <c r="B36" t="s">
        <v>23</v>
      </c>
      <c r="C36" t="s">
        <v>24</v>
      </c>
      <c r="D36" t="s">
        <v>15</v>
      </c>
      <c r="E36">
        <v>94110</v>
      </c>
      <c r="F36" t="s">
        <v>16</v>
      </c>
      <c r="G36" t="s">
        <v>27</v>
      </c>
      <c r="H36" t="s">
        <v>28</v>
      </c>
      <c r="I36">
        <v>9.68</v>
      </c>
      <c r="J36">
        <v>1</v>
      </c>
      <c r="K36">
        <v>0</v>
      </c>
      <c r="L36">
        <v>4.6463999999999999</v>
      </c>
      <c r="M36" t="str">
        <v>Not Above Average</v>
      </c>
      <c r="N36" s="5">
        <f t="shared" si="0"/>
        <v>2009</v>
      </c>
      <c r="P36" s="8" t="s">
        <v>39</v>
      </c>
      <c r="Q36">
        <v>134.80000000000001</v>
      </c>
      <c r="T36">
        <v>129.56800000000001</v>
      </c>
      <c r="V36">
        <v>264.36800000000005</v>
      </c>
    </row>
    <row r="37" spans="1:22" x14ac:dyDescent="0.3">
      <c r="A37" t="s">
        <v>22</v>
      </c>
      <c r="B37" t="s">
        <v>23</v>
      </c>
      <c r="C37" t="s">
        <v>24</v>
      </c>
      <c r="D37" t="s">
        <v>15</v>
      </c>
      <c r="E37">
        <v>94122</v>
      </c>
      <c r="F37" t="s">
        <v>16</v>
      </c>
      <c r="G37" t="s">
        <v>25</v>
      </c>
      <c r="H37" t="s">
        <v>26</v>
      </c>
      <c r="I37">
        <v>194.84800000000001</v>
      </c>
      <c r="J37">
        <v>4</v>
      </c>
      <c r="K37">
        <v>0.2</v>
      </c>
      <c r="L37">
        <v>12.178000000000001</v>
      </c>
      <c r="M37" t="str">
        <v>Not Above Average</v>
      </c>
      <c r="N37" s="5">
        <f t="shared" si="0"/>
        <v>2009</v>
      </c>
      <c r="P37" s="7" t="s">
        <v>17</v>
      </c>
      <c r="Q37">
        <v>1200.2460000000001</v>
      </c>
      <c r="R37">
        <v>1206.72</v>
      </c>
      <c r="S37">
        <v>51.56</v>
      </c>
      <c r="T37">
        <v>498.31200000000001</v>
      </c>
      <c r="U37">
        <v>627.9</v>
      </c>
      <c r="V37">
        <v>3584.7380000000003</v>
      </c>
    </row>
    <row r="38" spans="1:22" x14ac:dyDescent="0.3">
      <c r="A38" t="s">
        <v>12</v>
      </c>
      <c r="B38" t="s">
        <v>13</v>
      </c>
      <c r="C38" t="s">
        <v>37</v>
      </c>
      <c r="D38" t="s">
        <v>15</v>
      </c>
      <c r="E38">
        <v>94513</v>
      </c>
      <c r="F38" t="s">
        <v>16</v>
      </c>
      <c r="G38" t="s">
        <v>27</v>
      </c>
      <c r="H38" t="s">
        <v>28</v>
      </c>
      <c r="I38">
        <v>8.56</v>
      </c>
      <c r="J38">
        <v>2</v>
      </c>
      <c r="K38">
        <v>0</v>
      </c>
      <c r="L38">
        <v>3.8519999999999999</v>
      </c>
      <c r="M38" t="str">
        <v>Not Above Average</v>
      </c>
      <c r="N38" s="5">
        <f t="shared" si="0"/>
        <v>2009</v>
      </c>
      <c r="P38" s="8" t="s">
        <v>21</v>
      </c>
      <c r="Q38">
        <v>189.95</v>
      </c>
      <c r="R38">
        <v>580.73</v>
      </c>
      <c r="S38">
        <v>51.56</v>
      </c>
      <c r="T38">
        <v>79.512</v>
      </c>
      <c r="U38">
        <v>627.9</v>
      </c>
      <c r="V38">
        <v>1529.652</v>
      </c>
    </row>
    <row r="39" spans="1:22" x14ac:dyDescent="0.3">
      <c r="A39" t="s">
        <v>22</v>
      </c>
      <c r="B39" t="s">
        <v>13</v>
      </c>
      <c r="C39" t="s">
        <v>31</v>
      </c>
      <c r="D39" t="s">
        <v>15</v>
      </c>
      <c r="E39">
        <v>94533</v>
      </c>
      <c r="F39" t="s">
        <v>16</v>
      </c>
      <c r="G39" t="s">
        <v>17</v>
      </c>
      <c r="H39" t="s">
        <v>32</v>
      </c>
      <c r="I39">
        <v>532.72</v>
      </c>
      <c r="J39">
        <v>2</v>
      </c>
      <c r="K39">
        <v>0.2</v>
      </c>
      <c r="L39">
        <v>53.271999999999998</v>
      </c>
      <c r="M39" t="str">
        <v>Above Average</v>
      </c>
      <c r="N39" s="5">
        <f t="shared" si="0"/>
        <v>2009</v>
      </c>
      <c r="P39" s="8" t="s">
        <v>32</v>
      </c>
      <c r="Q39">
        <v>532.72</v>
      </c>
      <c r="T39">
        <v>418.8</v>
      </c>
      <c r="V39">
        <v>951.52</v>
      </c>
    </row>
    <row r="40" spans="1:22" x14ac:dyDescent="0.3">
      <c r="A40" t="s">
        <v>12</v>
      </c>
      <c r="B40" t="s">
        <v>23</v>
      </c>
      <c r="C40" t="s">
        <v>29</v>
      </c>
      <c r="D40" t="s">
        <v>15</v>
      </c>
      <c r="E40">
        <v>95123</v>
      </c>
      <c r="F40" t="s">
        <v>16</v>
      </c>
      <c r="G40" t="s">
        <v>25</v>
      </c>
      <c r="H40" t="s">
        <v>30</v>
      </c>
      <c r="I40">
        <v>102.833</v>
      </c>
      <c r="J40">
        <v>1</v>
      </c>
      <c r="K40">
        <v>0.15</v>
      </c>
      <c r="L40">
        <v>-6.0490000000000004</v>
      </c>
      <c r="M40" t="str">
        <v>Not Above Average</v>
      </c>
      <c r="N40" s="5">
        <f t="shared" si="0"/>
        <v>2009</v>
      </c>
      <c r="P40" s="8" t="s">
        <v>18</v>
      </c>
      <c r="Q40">
        <v>477.57600000000002</v>
      </c>
      <c r="R40">
        <v>625.99</v>
      </c>
      <c r="V40">
        <v>1103.566</v>
      </c>
    </row>
    <row r="41" spans="1:22" x14ac:dyDescent="0.3">
      <c r="A41" t="s">
        <v>12</v>
      </c>
      <c r="B41" t="s">
        <v>13</v>
      </c>
      <c r="C41" t="s">
        <v>67</v>
      </c>
      <c r="D41" t="s">
        <v>66</v>
      </c>
      <c r="E41">
        <v>98026</v>
      </c>
      <c r="F41" t="s">
        <v>16</v>
      </c>
      <c r="G41" t="s">
        <v>17</v>
      </c>
      <c r="H41" t="s">
        <v>21</v>
      </c>
      <c r="I41">
        <v>179.97</v>
      </c>
      <c r="J41">
        <v>3</v>
      </c>
      <c r="K41">
        <v>0</v>
      </c>
      <c r="L41">
        <v>86.385599999999997</v>
      </c>
      <c r="M41" t="str">
        <v>Above Average</v>
      </c>
      <c r="N41" s="5">
        <f t="shared" si="0"/>
        <v>2012</v>
      </c>
      <c r="P41" s="7" t="s">
        <v>73</v>
      </c>
      <c r="Q41">
        <v>2289.3670000000002</v>
      </c>
      <c r="R41">
        <v>1353.5900000000001</v>
      </c>
      <c r="S41">
        <v>210.51600000000002</v>
      </c>
      <c r="T41">
        <v>1067.7511999999999</v>
      </c>
      <c r="U41">
        <v>811.1</v>
      </c>
      <c r="V41">
        <v>5732.3242</v>
      </c>
    </row>
    <row r="42" spans="1:22" x14ac:dyDescent="0.3">
      <c r="A42" t="s">
        <v>12</v>
      </c>
      <c r="B42" t="s">
        <v>13</v>
      </c>
      <c r="C42" t="s">
        <v>65</v>
      </c>
      <c r="D42" t="s">
        <v>66</v>
      </c>
      <c r="E42">
        <v>98103</v>
      </c>
      <c r="F42" t="s">
        <v>16</v>
      </c>
      <c r="G42" t="s">
        <v>25</v>
      </c>
      <c r="H42" t="s">
        <v>45</v>
      </c>
      <c r="I42">
        <v>7.4</v>
      </c>
      <c r="J42">
        <v>2</v>
      </c>
      <c r="K42">
        <v>0</v>
      </c>
      <c r="L42">
        <v>3.0339999999999998</v>
      </c>
      <c r="M42" t="str">
        <v>Not Above Average</v>
      </c>
      <c r="N42" s="5">
        <f t="shared" si="0"/>
        <v>2012</v>
      </c>
    </row>
    <row r="43" spans="1:22" x14ac:dyDescent="0.3">
      <c r="A43" t="s">
        <v>12</v>
      </c>
      <c r="B43" t="s">
        <v>48</v>
      </c>
      <c r="C43" t="s">
        <v>65</v>
      </c>
      <c r="D43" t="s">
        <v>66</v>
      </c>
      <c r="E43">
        <v>98105</v>
      </c>
      <c r="F43" t="s">
        <v>16</v>
      </c>
      <c r="G43" t="s">
        <v>27</v>
      </c>
      <c r="H43" t="s">
        <v>33</v>
      </c>
      <c r="I43">
        <v>99.68</v>
      </c>
      <c r="J43">
        <v>5</v>
      </c>
      <c r="K43">
        <v>0.2</v>
      </c>
      <c r="L43">
        <v>32.396000000000001</v>
      </c>
      <c r="M43" t="str">
        <v>Above Average</v>
      </c>
      <c r="N43" s="5">
        <f t="shared" si="0"/>
        <v>2012</v>
      </c>
    </row>
    <row r="44" spans="1:22" x14ac:dyDescent="0.3">
      <c r="A44" t="s">
        <v>38</v>
      </c>
      <c r="B44" t="s">
        <v>23</v>
      </c>
      <c r="C44" t="s">
        <v>65</v>
      </c>
      <c r="D44" t="s">
        <v>66</v>
      </c>
      <c r="E44">
        <v>98115</v>
      </c>
      <c r="F44" t="s">
        <v>16</v>
      </c>
      <c r="G44" t="s">
        <v>17</v>
      </c>
      <c r="H44" t="s">
        <v>21</v>
      </c>
      <c r="I44">
        <v>447.93</v>
      </c>
      <c r="J44">
        <v>9</v>
      </c>
      <c r="K44">
        <v>0</v>
      </c>
      <c r="L44">
        <v>49.272300000000001</v>
      </c>
      <c r="M44" t="str">
        <v>Above Average</v>
      </c>
      <c r="N44" s="5">
        <f t="shared" si="0"/>
        <v>2012</v>
      </c>
    </row>
    <row r="45" spans="1:22" x14ac:dyDescent="0.3">
      <c r="A45" t="s">
        <v>19</v>
      </c>
      <c r="B45" t="s">
        <v>23</v>
      </c>
      <c r="C45" t="s">
        <v>68</v>
      </c>
      <c r="D45" t="s">
        <v>66</v>
      </c>
      <c r="E45">
        <v>98632</v>
      </c>
      <c r="F45" t="s">
        <v>16</v>
      </c>
      <c r="G45" t="s">
        <v>27</v>
      </c>
      <c r="H45" t="s">
        <v>46</v>
      </c>
      <c r="I45">
        <v>76.12</v>
      </c>
      <c r="J45">
        <v>2</v>
      </c>
      <c r="K45">
        <v>0</v>
      </c>
      <c r="L45">
        <v>22.0748</v>
      </c>
      <c r="M45" t="str">
        <v>Above Average</v>
      </c>
      <c r="N45" s="5">
        <f t="shared" si="0"/>
        <v>2012</v>
      </c>
    </row>
  </sheetData>
  <sortState xmlns:xlrd2="http://schemas.microsoft.com/office/spreadsheetml/2017/richdata2" ref="A2:L45">
    <sortCondition ref="E2:E45"/>
  </sortState>
  <conditionalFormatting sqref="L2:L45">
    <cfRule type="aboveAverage" dxfId="1" priority="6"/>
  </conditionalFormatting>
  <conditionalFormatting sqref="M2:M45">
    <cfRule type="cellIs" dxfId="0" priority="1" operator="equal">
      <formula>"Above Average"</formula>
    </cfRule>
  </conditionalFormatting>
  <pageMargins left="0.75" right="0.75" top="1" bottom="1" header="0.5" footer="0.5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6723bf-6506-4531-9546-392943b4fb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AE0D4496F2E7479B69C43216960739" ma:contentTypeVersion="13" ma:contentTypeDescription="Create a new document." ma:contentTypeScope="" ma:versionID="71b0043b32beb29bdfdf924343c782e9">
  <xsd:schema xmlns:xsd="http://www.w3.org/2001/XMLSchema" xmlns:xs="http://www.w3.org/2001/XMLSchema" xmlns:p="http://schemas.microsoft.com/office/2006/metadata/properties" xmlns:ns3="05f871d9-3d6b-4450-9260-27da1fe3a55b" xmlns:ns4="0c6723bf-6506-4531-9546-392943b4fb1d" targetNamespace="http://schemas.microsoft.com/office/2006/metadata/properties" ma:root="true" ma:fieldsID="8e16e184e52b2a58f4071fbd73a58401" ns3:_="" ns4:_="">
    <xsd:import namespace="05f871d9-3d6b-4450-9260-27da1fe3a55b"/>
    <xsd:import namespace="0c6723bf-6506-4531-9546-392943b4fb1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871d9-3d6b-4450-9260-27da1fe3a55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723bf-6506-4531-9546-392943b4fb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3A0DD1-B649-4938-8A33-735AAB5BF0C0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0c6723bf-6506-4531-9546-392943b4fb1d"/>
    <ds:schemaRef ds:uri="http://schemas.openxmlformats.org/package/2006/metadata/core-properties"/>
    <ds:schemaRef ds:uri="05f871d9-3d6b-4450-9260-27da1fe3a55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614F34-71BC-4970-8BB2-9271F137EB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03470-486F-475D-9A2A-37CE0B994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871d9-3d6b-4450-9260-27da1fe3a55b"/>
    <ds:schemaRef ds:uri="0c6723bf-6506-4531-9546-392943b4fb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Establishment_Table</vt:lpstr>
      <vt:lpstr>Postal_Code</vt:lpstr>
      <vt:lpstr>Profit</vt:lpstr>
      <vt:lpstr>Sales</vt:lpstr>
      <vt:lpstr>State</vt:lpstr>
      <vt:lpstr>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Yatin Pratap Singh</cp:lastModifiedBy>
  <dcterms:created xsi:type="dcterms:W3CDTF">2024-01-08T02:11:49Z</dcterms:created>
  <dcterms:modified xsi:type="dcterms:W3CDTF">2024-01-08T12:19:13Z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0x01010026AE0D4496F2E7479B69C43216960739</vt:lpwstr>
  </property>
</Properties>
</file>