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ingleton\Box\Research\MPC-559 Travel behavior air quality\Analysis\Travel behavior\"/>
    </mc:Choice>
  </mc:AlternateContent>
  <xr:revisionPtr revIDLastSave="0" documentId="13_ncr:1_{C9DC2D5F-08EA-4AB2-9FA9-8D6A89E0FE36}" xr6:coauthVersionLast="47" xr6:coauthVersionMax="47" xr10:uidLastSave="{00000000-0000-0000-0000-000000000000}"/>
  <bookViews>
    <workbookView xWindow="28680" yWindow="-120" windowWidth="29040" windowHeight="15840" tabRatio="590" activeTab="2" xr2:uid="{00000000-000D-0000-FFFF-FFFF00000000}"/>
  </bookViews>
  <sheets>
    <sheet name="Mods1" sheetId="6" r:id="rId1"/>
    <sheet name="Mods2" sheetId="7" r:id="rId2"/>
    <sheet name="AQ Res" sheetId="8" r:id="rId3"/>
    <sheet name="DS DVs" sheetId="12" r:id="rId4"/>
    <sheet name="DS IVs" sheetId="13" r:id="rId5"/>
    <sheet name="tabdes_dvs" sheetId="10" r:id="rId6"/>
    <sheet name="tabdes_ivs" sheetId="11" r:id="rId7"/>
    <sheet name="weighting" sheetId="9" r:id="rId8"/>
    <sheet name="M0a" sheetId="1" r:id="rId9"/>
    <sheet name="M0b" sheetId="2" r:id="rId10"/>
    <sheet name="M0c" sheetId="3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46" i="13" l="1"/>
  <c r="G46" i="13"/>
  <c r="H46" i="13"/>
  <c r="C46" i="13"/>
  <c r="C45" i="13"/>
  <c r="D45" i="13"/>
  <c r="E45" i="13"/>
  <c r="F45" i="13"/>
  <c r="C35" i="13"/>
  <c r="D35" i="13"/>
  <c r="E35" i="13"/>
  <c r="F35" i="13"/>
  <c r="C36" i="13"/>
  <c r="D36" i="13"/>
  <c r="E36" i="13"/>
  <c r="F36" i="13"/>
  <c r="C37" i="13"/>
  <c r="D37" i="13"/>
  <c r="E37" i="13"/>
  <c r="F37" i="13"/>
  <c r="C38" i="13"/>
  <c r="D38" i="13"/>
  <c r="E38" i="13"/>
  <c r="F38" i="13"/>
  <c r="C39" i="13"/>
  <c r="D39" i="13"/>
  <c r="E39" i="13"/>
  <c r="F39" i="13"/>
  <c r="C14" i="13"/>
  <c r="D14" i="13"/>
  <c r="G14" i="13"/>
  <c r="H14" i="13"/>
  <c r="C15" i="13"/>
  <c r="D15" i="13"/>
  <c r="G15" i="13"/>
  <c r="H15" i="13"/>
  <c r="C16" i="13"/>
  <c r="D16" i="13"/>
  <c r="G16" i="13"/>
  <c r="H16" i="13"/>
  <c r="C17" i="13"/>
  <c r="D17" i="13"/>
  <c r="G17" i="13"/>
  <c r="H17" i="13"/>
  <c r="C8" i="13"/>
  <c r="D8" i="13"/>
  <c r="E8" i="13"/>
  <c r="F8" i="13"/>
  <c r="C9" i="13"/>
  <c r="D9" i="13"/>
  <c r="E9" i="13"/>
  <c r="F9" i="13"/>
  <c r="C11" i="13"/>
  <c r="D11" i="13"/>
  <c r="E11" i="13"/>
  <c r="F11" i="13"/>
  <c r="C10" i="13"/>
  <c r="D10" i="13"/>
  <c r="E10" i="13"/>
  <c r="F10" i="13"/>
  <c r="C12" i="13"/>
  <c r="D12" i="13"/>
  <c r="E12" i="13"/>
  <c r="F12" i="13"/>
  <c r="C13" i="13"/>
  <c r="D13" i="13"/>
  <c r="E13" i="13"/>
  <c r="F13" i="13"/>
  <c r="C21" i="13"/>
  <c r="D21" i="13"/>
  <c r="E21" i="13"/>
  <c r="F21" i="13"/>
  <c r="C22" i="13"/>
  <c r="D22" i="13"/>
  <c r="E22" i="13"/>
  <c r="F22" i="13"/>
  <c r="C23" i="13"/>
  <c r="D23" i="13"/>
  <c r="E23" i="13"/>
  <c r="F23" i="13"/>
  <c r="C24" i="13"/>
  <c r="D24" i="13"/>
  <c r="E24" i="13"/>
  <c r="F24" i="13"/>
  <c r="C25" i="13"/>
  <c r="D25" i="13"/>
  <c r="E25" i="13"/>
  <c r="F25" i="13"/>
  <c r="C26" i="13"/>
  <c r="D26" i="13"/>
  <c r="E26" i="13"/>
  <c r="F26" i="13"/>
  <c r="C27" i="13"/>
  <c r="D27" i="13"/>
  <c r="E27" i="13"/>
  <c r="F27" i="13"/>
  <c r="C29" i="13"/>
  <c r="D29" i="13"/>
  <c r="E29" i="13"/>
  <c r="F29" i="13"/>
  <c r="C28" i="13"/>
  <c r="D28" i="13"/>
  <c r="E28" i="13"/>
  <c r="F28" i="13"/>
  <c r="C30" i="13"/>
  <c r="D30" i="13"/>
  <c r="E30" i="13"/>
  <c r="F30" i="13"/>
  <c r="C31" i="13"/>
  <c r="D31" i="13"/>
  <c r="E31" i="13"/>
  <c r="F31" i="13"/>
  <c r="C32" i="13"/>
  <c r="D32" i="13"/>
  <c r="E32" i="13"/>
  <c r="F32" i="13"/>
  <c r="C33" i="13"/>
  <c r="D33" i="13"/>
  <c r="E33" i="13"/>
  <c r="F33" i="13"/>
  <c r="C18" i="13"/>
  <c r="D18" i="13"/>
  <c r="E18" i="13"/>
  <c r="F18" i="13"/>
  <c r="C19" i="13"/>
  <c r="D19" i="13"/>
  <c r="E19" i="13"/>
  <c r="F19" i="13"/>
  <c r="C42" i="13"/>
  <c r="D42" i="13"/>
  <c r="G42" i="13"/>
  <c r="H42" i="13"/>
  <c r="C40" i="13"/>
  <c r="D40" i="13"/>
  <c r="G40" i="13"/>
  <c r="H40" i="13"/>
  <c r="C43" i="13"/>
  <c r="D43" i="13"/>
  <c r="E43" i="13"/>
  <c r="F43" i="13"/>
  <c r="C44" i="13"/>
  <c r="D44" i="13"/>
  <c r="E44" i="13"/>
  <c r="F44" i="13"/>
  <c r="D6" i="13"/>
  <c r="E6" i="13"/>
  <c r="F6" i="13"/>
  <c r="G6" i="13"/>
  <c r="H6" i="13"/>
  <c r="C6" i="13"/>
  <c r="G24" i="12"/>
  <c r="G23" i="12"/>
  <c r="G22" i="12"/>
  <c r="G21" i="12"/>
  <c r="G20" i="12"/>
  <c r="G19" i="12"/>
  <c r="G8" i="12"/>
  <c r="G7" i="12"/>
  <c r="C5" i="12"/>
  <c r="C7" i="12"/>
  <c r="C10" i="12"/>
  <c r="C11" i="12"/>
  <c r="C12" i="12"/>
  <c r="C13" i="12"/>
  <c r="C15" i="12"/>
  <c r="C16" i="12"/>
  <c r="C17" i="12"/>
  <c r="C20" i="12"/>
  <c r="C22" i="12"/>
  <c r="C24" i="12"/>
  <c r="C26" i="12"/>
  <c r="C27" i="12"/>
  <c r="C28" i="12"/>
  <c r="C30" i="12"/>
  <c r="C31" i="12"/>
  <c r="C32" i="12"/>
  <c r="C34" i="12"/>
  <c r="C35" i="12"/>
  <c r="C36" i="12"/>
  <c r="E10" i="12"/>
  <c r="D9" i="12" s="1"/>
  <c r="H10" i="12"/>
  <c r="I10" i="12"/>
  <c r="E11" i="12"/>
  <c r="H11" i="12"/>
  <c r="I11" i="12"/>
  <c r="E12" i="12"/>
  <c r="H12" i="12"/>
  <c r="I12" i="12"/>
  <c r="E13" i="12"/>
  <c r="H13" i="12"/>
  <c r="I13" i="12"/>
  <c r="E15" i="12"/>
  <c r="D14" i="12" s="1"/>
  <c r="H15" i="12"/>
  <c r="I15" i="12"/>
  <c r="E26" i="12"/>
  <c r="D25" i="12" s="1"/>
  <c r="H26" i="12"/>
  <c r="I26" i="12"/>
  <c r="E30" i="12"/>
  <c r="D29" i="12" s="1"/>
  <c r="H30" i="12"/>
  <c r="I30" i="12"/>
  <c r="E34" i="12"/>
  <c r="D33" i="12" s="1"/>
  <c r="H34" i="12"/>
  <c r="I34" i="12"/>
  <c r="E16" i="12"/>
  <c r="H16" i="12"/>
  <c r="I16" i="12"/>
  <c r="E27" i="12"/>
  <c r="H27" i="12"/>
  <c r="I27" i="12"/>
  <c r="E31" i="12"/>
  <c r="H31" i="12"/>
  <c r="I31" i="12"/>
  <c r="E35" i="12"/>
  <c r="H35" i="12"/>
  <c r="I35" i="12"/>
  <c r="E17" i="12"/>
  <c r="H17" i="12"/>
  <c r="I17" i="12"/>
  <c r="E28" i="12"/>
  <c r="H28" i="12"/>
  <c r="I28" i="12"/>
  <c r="E32" i="12"/>
  <c r="H32" i="12"/>
  <c r="I32" i="12"/>
  <c r="E36" i="12"/>
  <c r="H36" i="12"/>
  <c r="I36" i="12"/>
  <c r="E7" i="12"/>
  <c r="D6" i="12" s="1"/>
  <c r="F7" i="12"/>
  <c r="E20" i="12"/>
  <c r="D18" i="12" s="1"/>
  <c r="F20" i="12"/>
  <c r="E22" i="12"/>
  <c r="F22" i="12"/>
  <c r="E24" i="12"/>
  <c r="F24" i="12"/>
  <c r="E5" i="12"/>
  <c r="F5" i="12"/>
  <c r="G5" i="12"/>
  <c r="H5" i="12"/>
  <c r="I5" i="12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B22" i="7"/>
  <c r="B23" i="7"/>
  <c r="B24" i="7"/>
  <c r="AN42" i="8"/>
  <c r="AN36" i="8"/>
  <c r="AJ34" i="8"/>
  <c r="AN11" i="8"/>
  <c r="AJ10" i="8"/>
  <c r="AJ22" i="8"/>
  <c r="AH9" i="8"/>
  <c r="AD51" i="8"/>
  <c r="AC51" i="8"/>
  <c r="AB51" i="8"/>
  <c r="AA51" i="8"/>
  <c r="AD50" i="8"/>
  <c r="AC50" i="8"/>
  <c r="AB50" i="8"/>
  <c r="AA50" i="8"/>
  <c r="AD49" i="8"/>
  <c r="AC49" i="8"/>
  <c r="AB49" i="8"/>
  <c r="AA49" i="8"/>
  <c r="AD48" i="8"/>
  <c r="AC48" i="8"/>
  <c r="AB48" i="8"/>
  <c r="AA48" i="8"/>
  <c r="AD47" i="8"/>
  <c r="AC47" i="8"/>
  <c r="AB47" i="8"/>
  <c r="AA47" i="8"/>
  <c r="AD46" i="8"/>
  <c r="AC46" i="8"/>
  <c r="AB46" i="8"/>
  <c r="AA46" i="8"/>
  <c r="AD45" i="8"/>
  <c r="AC45" i="8"/>
  <c r="AB45" i="8"/>
  <c r="AA45" i="8"/>
  <c r="AD44" i="8"/>
  <c r="AC44" i="8"/>
  <c r="AB44" i="8"/>
  <c r="AA44" i="8"/>
  <c r="AD43" i="8"/>
  <c r="AC43" i="8"/>
  <c r="AB43" i="8"/>
  <c r="AA43" i="8"/>
  <c r="AD42" i="8"/>
  <c r="AC42" i="8"/>
  <c r="AB42" i="8"/>
  <c r="AA42" i="8"/>
  <c r="AD41" i="8"/>
  <c r="AC41" i="8"/>
  <c r="AB41" i="8"/>
  <c r="AA41" i="8"/>
  <c r="AD40" i="8"/>
  <c r="AC40" i="8"/>
  <c r="AB40" i="8"/>
  <c r="AA40" i="8"/>
  <c r="AD39" i="8"/>
  <c r="AC39" i="8"/>
  <c r="AB39" i="8"/>
  <c r="AA39" i="8"/>
  <c r="AD38" i="8"/>
  <c r="AC38" i="8"/>
  <c r="AB38" i="8"/>
  <c r="AA38" i="8"/>
  <c r="AD37" i="8"/>
  <c r="AC37" i="8"/>
  <c r="AB37" i="8"/>
  <c r="AA37" i="8"/>
  <c r="AD36" i="8"/>
  <c r="AC36" i="8"/>
  <c r="AB36" i="8"/>
  <c r="AA36" i="8"/>
  <c r="AD35" i="8"/>
  <c r="AC35" i="8"/>
  <c r="AB35" i="8"/>
  <c r="AA35" i="8"/>
  <c r="AD34" i="8"/>
  <c r="AC34" i="8"/>
  <c r="AB34" i="8"/>
  <c r="AA34" i="8"/>
  <c r="AD33" i="8"/>
  <c r="AC33" i="8"/>
  <c r="AB33" i="8"/>
  <c r="AA33" i="8"/>
  <c r="AD32" i="8"/>
  <c r="AC32" i="8"/>
  <c r="AB32" i="8"/>
  <c r="AA32" i="8"/>
  <c r="AD24" i="8"/>
  <c r="AC24" i="8"/>
  <c r="AB24" i="8"/>
  <c r="AA24" i="8"/>
  <c r="AD23" i="8"/>
  <c r="AC23" i="8"/>
  <c r="AB23" i="8"/>
  <c r="AA23" i="8"/>
  <c r="AD22" i="8"/>
  <c r="AC22" i="8"/>
  <c r="AB22" i="8"/>
  <c r="AA22" i="8"/>
  <c r="AD21" i="8"/>
  <c r="AC21" i="8"/>
  <c r="AB21" i="8"/>
  <c r="AA21" i="8"/>
  <c r="AD20" i="8"/>
  <c r="AC20" i="8"/>
  <c r="AB20" i="8"/>
  <c r="AA20" i="8"/>
  <c r="AD19" i="8"/>
  <c r="AC19" i="8"/>
  <c r="AB19" i="8"/>
  <c r="AA19" i="8"/>
  <c r="AD18" i="8"/>
  <c r="AC18" i="8"/>
  <c r="AB18" i="8"/>
  <c r="AA18" i="8"/>
  <c r="AD17" i="8"/>
  <c r="AC17" i="8"/>
  <c r="AB17" i="8"/>
  <c r="AA17" i="8"/>
  <c r="AD16" i="8"/>
  <c r="AC16" i="8"/>
  <c r="AB16" i="8"/>
  <c r="AA16" i="8"/>
  <c r="AD15" i="8"/>
  <c r="AC15" i="8"/>
  <c r="AB15" i="8"/>
  <c r="AA15" i="8"/>
  <c r="AD14" i="8"/>
  <c r="AC14" i="8"/>
  <c r="AB14" i="8"/>
  <c r="AA14" i="8"/>
  <c r="AD13" i="8"/>
  <c r="AC13" i="8"/>
  <c r="AB13" i="8"/>
  <c r="AA13" i="8"/>
  <c r="AD12" i="8"/>
  <c r="AC12" i="8"/>
  <c r="AB12" i="8"/>
  <c r="AA12" i="8"/>
  <c r="AD11" i="8"/>
  <c r="AC11" i="8"/>
  <c r="AB11" i="8"/>
  <c r="AA11" i="8"/>
  <c r="AD10" i="8"/>
  <c r="AC10" i="8"/>
  <c r="AB10" i="8"/>
  <c r="AA10" i="8"/>
  <c r="AD9" i="8"/>
  <c r="AC9" i="8"/>
  <c r="AB9" i="8"/>
  <c r="AA9" i="8"/>
  <c r="AD8" i="8"/>
  <c r="AC8" i="8"/>
  <c r="AB8" i="8"/>
  <c r="AA8" i="8"/>
  <c r="AD7" i="8"/>
  <c r="AC7" i="8"/>
  <c r="AB7" i="8"/>
  <c r="AA7" i="8"/>
  <c r="AD6" i="8"/>
  <c r="AC6" i="8"/>
  <c r="AB6" i="8"/>
  <c r="AA6" i="8"/>
  <c r="AD5" i="8"/>
  <c r="AC5" i="8"/>
  <c r="AB5" i="8"/>
  <c r="AA5" i="8"/>
  <c r="Z51" i="8"/>
  <c r="Z24" i="8"/>
  <c r="Z47" i="8"/>
  <c r="Z20" i="8"/>
  <c r="Z43" i="8"/>
  <c r="Z16" i="8"/>
  <c r="Z50" i="8"/>
  <c r="Z23" i="8"/>
  <c r="Z46" i="8"/>
  <c r="Z19" i="8"/>
  <c r="Z42" i="8"/>
  <c r="Z15" i="8"/>
  <c r="Z49" i="8"/>
  <c r="Z22" i="8"/>
  <c r="Z45" i="8"/>
  <c r="Z18" i="8"/>
  <c r="Z41" i="8"/>
  <c r="Z14" i="8"/>
  <c r="Z48" i="8"/>
  <c r="Z21" i="8"/>
  <c r="Z44" i="8"/>
  <c r="Z17" i="8"/>
  <c r="Z40" i="8"/>
  <c r="Z13" i="8"/>
  <c r="Z39" i="8"/>
  <c r="Z12" i="8"/>
  <c r="Z38" i="8"/>
  <c r="Z11" i="8"/>
  <c r="Z37" i="8"/>
  <c r="Z10" i="8"/>
  <c r="Z36" i="8"/>
  <c r="Z9" i="8"/>
  <c r="Z35" i="8"/>
  <c r="Z8" i="8"/>
  <c r="Z34" i="8"/>
  <c r="Z7" i="8"/>
  <c r="Z33" i="8"/>
  <c r="Z6" i="8"/>
  <c r="Z32" i="8"/>
  <c r="Z5" i="8"/>
  <c r="P24" i="8"/>
  <c r="O24" i="8"/>
  <c r="N24" i="8"/>
  <c r="M24" i="8"/>
  <c r="P23" i="8"/>
  <c r="O23" i="8"/>
  <c r="N23" i="8"/>
  <c r="M23" i="8"/>
  <c r="P22" i="8"/>
  <c r="O22" i="8"/>
  <c r="N22" i="8"/>
  <c r="M22" i="8"/>
  <c r="P21" i="8"/>
  <c r="O21" i="8"/>
  <c r="N21" i="8"/>
  <c r="M21" i="8"/>
  <c r="P20" i="8"/>
  <c r="O20" i="8"/>
  <c r="N20" i="8"/>
  <c r="M20" i="8"/>
  <c r="P19" i="8"/>
  <c r="O19" i="8"/>
  <c r="N19" i="8"/>
  <c r="M19" i="8"/>
  <c r="P18" i="8"/>
  <c r="O18" i="8"/>
  <c r="N18" i="8"/>
  <c r="M18" i="8"/>
  <c r="P17" i="8"/>
  <c r="O17" i="8"/>
  <c r="N17" i="8"/>
  <c r="M17" i="8"/>
  <c r="P16" i="8"/>
  <c r="O16" i="8"/>
  <c r="N16" i="8"/>
  <c r="M16" i="8"/>
  <c r="P15" i="8"/>
  <c r="O15" i="8"/>
  <c r="N15" i="8"/>
  <c r="M15" i="8"/>
  <c r="P14" i="8"/>
  <c r="O14" i="8"/>
  <c r="N14" i="8"/>
  <c r="M14" i="8"/>
  <c r="P13" i="8"/>
  <c r="O13" i="8"/>
  <c r="N13" i="8"/>
  <c r="M13" i="8"/>
  <c r="P12" i="8"/>
  <c r="O12" i="8"/>
  <c r="N12" i="8"/>
  <c r="M12" i="8"/>
  <c r="P11" i="8"/>
  <c r="O11" i="8"/>
  <c r="N11" i="8"/>
  <c r="M11" i="8"/>
  <c r="P10" i="8"/>
  <c r="O10" i="8"/>
  <c r="N10" i="8"/>
  <c r="M10" i="8"/>
  <c r="P9" i="8"/>
  <c r="O9" i="8"/>
  <c r="N9" i="8"/>
  <c r="M9" i="8"/>
  <c r="P8" i="8"/>
  <c r="O8" i="8"/>
  <c r="N8" i="8"/>
  <c r="M8" i="8"/>
  <c r="P7" i="8"/>
  <c r="O7" i="8"/>
  <c r="N7" i="8"/>
  <c r="M7" i="8"/>
  <c r="P6" i="8"/>
  <c r="O6" i="8"/>
  <c r="N6" i="8"/>
  <c r="M6" i="8"/>
  <c r="P5" i="8"/>
  <c r="O5" i="8"/>
  <c r="N5" i="8"/>
  <c r="M5" i="8"/>
  <c r="W24" i="8"/>
  <c r="V24" i="8"/>
  <c r="U24" i="8"/>
  <c r="T24" i="8"/>
  <c r="W23" i="8"/>
  <c r="V23" i="8"/>
  <c r="U23" i="8"/>
  <c r="T23" i="8"/>
  <c r="W22" i="8"/>
  <c r="V22" i="8"/>
  <c r="U22" i="8"/>
  <c r="T22" i="8"/>
  <c r="W21" i="8"/>
  <c r="V21" i="8"/>
  <c r="U21" i="8"/>
  <c r="T21" i="8"/>
  <c r="W20" i="8"/>
  <c r="V20" i="8"/>
  <c r="U20" i="8"/>
  <c r="T20" i="8"/>
  <c r="W19" i="8"/>
  <c r="V19" i="8"/>
  <c r="U19" i="8"/>
  <c r="T19" i="8"/>
  <c r="W18" i="8"/>
  <c r="V18" i="8"/>
  <c r="U18" i="8"/>
  <c r="T18" i="8"/>
  <c r="W17" i="8"/>
  <c r="V17" i="8"/>
  <c r="U17" i="8"/>
  <c r="T17" i="8"/>
  <c r="W16" i="8"/>
  <c r="V16" i="8"/>
  <c r="U16" i="8"/>
  <c r="T16" i="8"/>
  <c r="W15" i="8"/>
  <c r="V15" i="8"/>
  <c r="U15" i="8"/>
  <c r="T15" i="8"/>
  <c r="W14" i="8"/>
  <c r="V14" i="8"/>
  <c r="U14" i="8"/>
  <c r="T14" i="8"/>
  <c r="W13" i="8"/>
  <c r="V13" i="8"/>
  <c r="U13" i="8"/>
  <c r="T13" i="8"/>
  <c r="W12" i="8"/>
  <c r="V12" i="8"/>
  <c r="U12" i="8"/>
  <c r="T12" i="8"/>
  <c r="W11" i="8"/>
  <c r="V11" i="8"/>
  <c r="U11" i="8"/>
  <c r="T11" i="8"/>
  <c r="W10" i="8"/>
  <c r="V10" i="8"/>
  <c r="U10" i="8"/>
  <c r="T10" i="8"/>
  <c r="W9" i="8"/>
  <c r="V9" i="8"/>
  <c r="U9" i="8"/>
  <c r="T9" i="8"/>
  <c r="W8" i="8"/>
  <c r="V8" i="8"/>
  <c r="U8" i="8"/>
  <c r="T8" i="8"/>
  <c r="W7" i="8"/>
  <c r="V7" i="8"/>
  <c r="U7" i="8"/>
  <c r="T7" i="8"/>
  <c r="W6" i="8"/>
  <c r="V6" i="8"/>
  <c r="U6" i="8"/>
  <c r="T6" i="8"/>
  <c r="W5" i="8"/>
  <c r="V5" i="8"/>
  <c r="U5" i="8"/>
  <c r="T5" i="8"/>
  <c r="W51" i="8"/>
  <c r="V51" i="8"/>
  <c r="U51" i="8"/>
  <c r="T51" i="8"/>
  <c r="W50" i="8"/>
  <c r="V50" i="8"/>
  <c r="U50" i="8"/>
  <c r="T50" i="8"/>
  <c r="W49" i="8"/>
  <c r="V49" i="8"/>
  <c r="U49" i="8"/>
  <c r="T49" i="8"/>
  <c r="W48" i="8"/>
  <c r="V48" i="8"/>
  <c r="U48" i="8"/>
  <c r="T48" i="8"/>
  <c r="W47" i="8"/>
  <c r="V47" i="8"/>
  <c r="U47" i="8"/>
  <c r="T47" i="8"/>
  <c r="W46" i="8"/>
  <c r="V46" i="8"/>
  <c r="U46" i="8"/>
  <c r="T46" i="8"/>
  <c r="W45" i="8"/>
  <c r="V45" i="8"/>
  <c r="U45" i="8"/>
  <c r="T45" i="8"/>
  <c r="W44" i="8"/>
  <c r="V44" i="8"/>
  <c r="U44" i="8"/>
  <c r="T44" i="8"/>
  <c r="W43" i="8"/>
  <c r="V43" i="8"/>
  <c r="U43" i="8"/>
  <c r="T43" i="8"/>
  <c r="W42" i="8"/>
  <c r="V42" i="8"/>
  <c r="U42" i="8"/>
  <c r="T42" i="8"/>
  <c r="W41" i="8"/>
  <c r="V41" i="8"/>
  <c r="U41" i="8"/>
  <c r="T41" i="8"/>
  <c r="W40" i="8"/>
  <c r="V40" i="8"/>
  <c r="U40" i="8"/>
  <c r="T40" i="8"/>
  <c r="W39" i="8"/>
  <c r="V39" i="8"/>
  <c r="U39" i="8"/>
  <c r="T39" i="8"/>
  <c r="W38" i="8"/>
  <c r="V38" i="8"/>
  <c r="U38" i="8"/>
  <c r="T38" i="8"/>
  <c r="W37" i="8"/>
  <c r="V37" i="8"/>
  <c r="U37" i="8"/>
  <c r="T37" i="8"/>
  <c r="W36" i="8"/>
  <c r="V36" i="8"/>
  <c r="U36" i="8"/>
  <c r="T36" i="8"/>
  <c r="W35" i="8"/>
  <c r="V35" i="8"/>
  <c r="U35" i="8"/>
  <c r="T35" i="8"/>
  <c r="W34" i="8"/>
  <c r="V34" i="8"/>
  <c r="U34" i="8"/>
  <c r="T34" i="8"/>
  <c r="W33" i="8"/>
  <c r="V33" i="8"/>
  <c r="U33" i="8"/>
  <c r="T33" i="8"/>
  <c r="W32" i="8"/>
  <c r="V32" i="8"/>
  <c r="U32" i="8"/>
  <c r="T32" i="8"/>
  <c r="P51" i="8"/>
  <c r="O51" i="8"/>
  <c r="N51" i="8"/>
  <c r="M51" i="8"/>
  <c r="P50" i="8"/>
  <c r="O50" i="8"/>
  <c r="N50" i="8"/>
  <c r="M50" i="8"/>
  <c r="P49" i="8"/>
  <c r="O49" i="8"/>
  <c r="N49" i="8"/>
  <c r="M49" i="8"/>
  <c r="P48" i="8"/>
  <c r="O48" i="8"/>
  <c r="N48" i="8"/>
  <c r="M48" i="8"/>
  <c r="P47" i="8"/>
  <c r="O47" i="8"/>
  <c r="N47" i="8"/>
  <c r="M47" i="8"/>
  <c r="P46" i="8"/>
  <c r="O46" i="8"/>
  <c r="N46" i="8"/>
  <c r="M46" i="8"/>
  <c r="P45" i="8"/>
  <c r="O45" i="8"/>
  <c r="N45" i="8"/>
  <c r="M45" i="8"/>
  <c r="P44" i="8"/>
  <c r="O44" i="8"/>
  <c r="N44" i="8"/>
  <c r="M44" i="8"/>
  <c r="P43" i="8"/>
  <c r="O43" i="8"/>
  <c r="N43" i="8"/>
  <c r="M43" i="8"/>
  <c r="P42" i="8"/>
  <c r="O42" i="8"/>
  <c r="N42" i="8"/>
  <c r="M42" i="8"/>
  <c r="P41" i="8"/>
  <c r="O41" i="8"/>
  <c r="N41" i="8"/>
  <c r="M41" i="8"/>
  <c r="P40" i="8"/>
  <c r="O40" i="8"/>
  <c r="N40" i="8"/>
  <c r="M40" i="8"/>
  <c r="P39" i="8"/>
  <c r="O39" i="8"/>
  <c r="N39" i="8"/>
  <c r="M39" i="8"/>
  <c r="P38" i="8"/>
  <c r="O38" i="8"/>
  <c r="N38" i="8"/>
  <c r="M38" i="8"/>
  <c r="P37" i="8"/>
  <c r="O37" i="8"/>
  <c r="N37" i="8"/>
  <c r="M37" i="8"/>
  <c r="P36" i="8"/>
  <c r="O36" i="8"/>
  <c r="N36" i="8"/>
  <c r="M36" i="8"/>
  <c r="P35" i="8"/>
  <c r="O35" i="8"/>
  <c r="N35" i="8"/>
  <c r="M35" i="8"/>
  <c r="P34" i="8"/>
  <c r="O34" i="8"/>
  <c r="N34" i="8"/>
  <c r="M34" i="8"/>
  <c r="P33" i="8"/>
  <c r="O33" i="8"/>
  <c r="N33" i="8"/>
  <c r="M33" i="8"/>
  <c r="P32" i="8"/>
  <c r="O32" i="8"/>
  <c r="N32" i="8"/>
  <c r="M32" i="8"/>
  <c r="S51" i="8"/>
  <c r="S24" i="8"/>
  <c r="L51" i="8"/>
  <c r="L24" i="8"/>
  <c r="S47" i="8"/>
  <c r="S20" i="8"/>
  <c r="L47" i="8"/>
  <c r="L20" i="8"/>
  <c r="S43" i="8"/>
  <c r="S16" i="8"/>
  <c r="L43" i="8"/>
  <c r="L16" i="8"/>
  <c r="S50" i="8"/>
  <c r="S23" i="8"/>
  <c r="L50" i="8"/>
  <c r="L23" i="8"/>
  <c r="S46" i="8"/>
  <c r="S19" i="8"/>
  <c r="L46" i="8"/>
  <c r="L19" i="8"/>
  <c r="S42" i="8"/>
  <c r="S15" i="8"/>
  <c r="L42" i="8"/>
  <c r="L15" i="8"/>
  <c r="S49" i="8"/>
  <c r="S22" i="8"/>
  <c r="L49" i="8"/>
  <c r="L22" i="8"/>
  <c r="S45" i="8"/>
  <c r="S18" i="8"/>
  <c r="L45" i="8"/>
  <c r="L18" i="8"/>
  <c r="S41" i="8"/>
  <c r="S14" i="8"/>
  <c r="L41" i="8"/>
  <c r="L14" i="8"/>
  <c r="S48" i="8"/>
  <c r="S21" i="8"/>
  <c r="L48" i="8"/>
  <c r="L21" i="8"/>
  <c r="S44" i="8"/>
  <c r="S17" i="8"/>
  <c r="L44" i="8"/>
  <c r="L17" i="8"/>
  <c r="S40" i="8"/>
  <c r="S13" i="8"/>
  <c r="L40" i="8"/>
  <c r="L13" i="8"/>
  <c r="S39" i="8"/>
  <c r="S12" i="8"/>
  <c r="L39" i="8"/>
  <c r="L12" i="8"/>
  <c r="S38" i="8"/>
  <c r="S11" i="8"/>
  <c r="L38" i="8"/>
  <c r="L11" i="8"/>
  <c r="S37" i="8"/>
  <c r="S10" i="8"/>
  <c r="L37" i="8"/>
  <c r="L10" i="8"/>
  <c r="S36" i="8"/>
  <c r="S9" i="8"/>
  <c r="L36" i="8"/>
  <c r="L9" i="8"/>
  <c r="S35" i="8"/>
  <c r="S8" i="8"/>
  <c r="L35" i="8"/>
  <c r="L8" i="8"/>
  <c r="S34" i="8"/>
  <c r="S7" i="8"/>
  <c r="L34" i="8"/>
  <c r="L7" i="8"/>
  <c r="S33" i="8"/>
  <c r="S6" i="8"/>
  <c r="L33" i="8"/>
  <c r="L6" i="8"/>
  <c r="S32" i="8"/>
  <c r="S5" i="8"/>
  <c r="L32" i="8"/>
  <c r="L5" i="8"/>
  <c r="F21" i="12" l="1"/>
  <c r="F19" i="12"/>
  <c r="F23" i="12"/>
  <c r="F8" i="12"/>
  <c r="I51" i="8"/>
  <c r="H51" i="8"/>
  <c r="G51" i="8"/>
  <c r="F51" i="8"/>
  <c r="I50" i="8"/>
  <c r="H50" i="8"/>
  <c r="G50" i="8"/>
  <c r="F50" i="8"/>
  <c r="I49" i="8"/>
  <c r="H49" i="8"/>
  <c r="G49" i="8"/>
  <c r="F49" i="8"/>
  <c r="I48" i="8"/>
  <c r="H48" i="8"/>
  <c r="G48" i="8"/>
  <c r="F48" i="8"/>
  <c r="I47" i="8"/>
  <c r="H47" i="8"/>
  <c r="G47" i="8"/>
  <c r="F47" i="8"/>
  <c r="I46" i="8"/>
  <c r="H46" i="8"/>
  <c r="G46" i="8"/>
  <c r="F46" i="8"/>
  <c r="I45" i="8"/>
  <c r="H45" i="8"/>
  <c r="G45" i="8"/>
  <c r="F45" i="8"/>
  <c r="I44" i="8"/>
  <c r="H44" i="8"/>
  <c r="G44" i="8"/>
  <c r="F44" i="8"/>
  <c r="I43" i="8"/>
  <c r="H43" i="8"/>
  <c r="G43" i="8"/>
  <c r="F43" i="8"/>
  <c r="I42" i="8"/>
  <c r="H42" i="8"/>
  <c r="G42" i="8"/>
  <c r="F42" i="8"/>
  <c r="I41" i="8"/>
  <c r="H41" i="8"/>
  <c r="G41" i="8"/>
  <c r="F41" i="8"/>
  <c r="I40" i="8"/>
  <c r="H40" i="8"/>
  <c r="G40" i="8"/>
  <c r="F40" i="8"/>
  <c r="I39" i="8"/>
  <c r="H39" i="8"/>
  <c r="G39" i="8"/>
  <c r="F39" i="8"/>
  <c r="I38" i="8"/>
  <c r="H38" i="8"/>
  <c r="G38" i="8"/>
  <c r="F38" i="8"/>
  <c r="I37" i="8"/>
  <c r="H37" i="8"/>
  <c r="G37" i="8"/>
  <c r="F37" i="8"/>
  <c r="I36" i="8"/>
  <c r="H36" i="8"/>
  <c r="G36" i="8"/>
  <c r="F36" i="8"/>
  <c r="I35" i="8"/>
  <c r="H35" i="8"/>
  <c r="G35" i="8"/>
  <c r="F35" i="8"/>
  <c r="I34" i="8"/>
  <c r="H34" i="8"/>
  <c r="G34" i="8"/>
  <c r="F34" i="8"/>
  <c r="I33" i="8"/>
  <c r="H33" i="8"/>
  <c r="G33" i="8"/>
  <c r="F33" i="8"/>
  <c r="I32" i="8"/>
  <c r="H32" i="8"/>
  <c r="G32" i="8"/>
  <c r="F32" i="8"/>
  <c r="I24" i="8"/>
  <c r="J24" i="8" s="1"/>
  <c r="H24" i="8"/>
  <c r="G24" i="8"/>
  <c r="F24" i="8"/>
  <c r="I23" i="8"/>
  <c r="J23" i="8" s="1"/>
  <c r="H23" i="8"/>
  <c r="G23" i="8"/>
  <c r="F23" i="8"/>
  <c r="I22" i="8"/>
  <c r="H22" i="8"/>
  <c r="G22" i="8"/>
  <c r="F22" i="8"/>
  <c r="I21" i="8"/>
  <c r="H21" i="8"/>
  <c r="G21" i="8"/>
  <c r="F21" i="8"/>
  <c r="I20" i="8"/>
  <c r="H20" i="8"/>
  <c r="G20" i="8"/>
  <c r="F20" i="8"/>
  <c r="I19" i="8"/>
  <c r="H19" i="8"/>
  <c r="G19" i="8"/>
  <c r="F19" i="8"/>
  <c r="I18" i="8"/>
  <c r="H18" i="8"/>
  <c r="G18" i="8"/>
  <c r="F18" i="8"/>
  <c r="I17" i="8"/>
  <c r="H17" i="8"/>
  <c r="G17" i="8"/>
  <c r="F17" i="8"/>
  <c r="I16" i="8"/>
  <c r="H16" i="8"/>
  <c r="G16" i="8"/>
  <c r="F16" i="8"/>
  <c r="I15" i="8"/>
  <c r="H15" i="8"/>
  <c r="G15" i="8"/>
  <c r="F15" i="8"/>
  <c r="I14" i="8"/>
  <c r="H14" i="8"/>
  <c r="G14" i="8"/>
  <c r="F14" i="8"/>
  <c r="I13" i="8"/>
  <c r="H13" i="8"/>
  <c r="G13" i="8"/>
  <c r="F13" i="8"/>
  <c r="I12" i="8"/>
  <c r="H12" i="8"/>
  <c r="G12" i="8"/>
  <c r="F12" i="8"/>
  <c r="I11" i="8"/>
  <c r="H11" i="8"/>
  <c r="G11" i="8"/>
  <c r="F11" i="8"/>
  <c r="I10" i="8"/>
  <c r="H10" i="8"/>
  <c r="G10" i="8"/>
  <c r="F10" i="8"/>
  <c r="I9" i="8"/>
  <c r="H9" i="8"/>
  <c r="G9" i="8"/>
  <c r="F9" i="8"/>
  <c r="I8" i="8"/>
  <c r="H8" i="8"/>
  <c r="G8" i="8"/>
  <c r="F8" i="8"/>
  <c r="I7" i="8"/>
  <c r="H7" i="8"/>
  <c r="G7" i="8"/>
  <c r="F7" i="8"/>
  <c r="I6" i="8"/>
  <c r="H6" i="8"/>
  <c r="G6" i="8"/>
  <c r="F6" i="8"/>
  <c r="I5" i="8"/>
  <c r="H5" i="8"/>
  <c r="G5" i="8"/>
  <c r="F5" i="8"/>
  <c r="E51" i="8"/>
  <c r="E24" i="8"/>
  <c r="E47" i="8"/>
  <c r="E20" i="8"/>
  <c r="E43" i="8"/>
  <c r="E16" i="8"/>
  <c r="E50" i="8"/>
  <c r="E23" i="8"/>
  <c r="E46" i="8"/>
  <c r="E19" i="8"/>
  <c r="E42" i="8"/>
  <c r="E15" i="8"/>
  <c r="E49" i="8"/>
  <c r="E22" i="8"/>
  <c r="E45" i="8"/>
  <c r="E18" i="8"/>
  <c r="E41" i="8"/>
  <c r="E14" i="8"/>
  <c r="E48" i="8"/>
  <c r="E21" i="8"/>
  <c r="E44" i="8"/>
  <c r="E17" i="8"/>
  <c r="E40" i="8"/>
  <c r="E13" i="8"/>
  <c r="E39" i="8"/>
  <c r="E12" i="8"/>
  <c r="E38" i="8"/>
  <c r="E11" i="8"/>
  <c r="E37" i="8"/>
  <c r="E10" i="8"/>
  <c r="E36" i="8"/>
  <c r="E9" i="8"/>
  <c r="E35" i="8"/>
  <c r="E8" i="8"/>
  <c r="E34" i="8"/>
  <c r="E7" i="8"/>
  <c r="E33" i="8"/>
  <c r="E6" i="8"/>
  <c r="E32" i="8"/>
  <c r="E5" i="8"/>
  <c r="J8" i="8"/>
  <c r="J9" i="8"/>
  <c r="Q8" i="8"/>
  <c r="Q9" i="8"/>
  <c r="Q14" i="8"/>
  <c r="Q16" i="8"/>
  <c r="Q19" i="8"/>
  <c r="Q24" i="8"/>
  <c r="X8" i="8"/>
  <c r="X9" i="8"/>
  <c r="X14" i="8"/>
  <c r="X19" i="8"/>
  <c r="X24" i="8"/>
  <c r="G127" i="6"/>
  <c r="F127" i="6"/>
  <c r="E127" i="6"/>
  <c r="D127" i="6"/>
  <c r="C127" i="6"/>
  <c r="G126" i="6"/>
  <c r="F126" i="6"/>
  <c r="E126" i="6"/>
  <c r="D126" i="6"/>
  <c r="C126" i="6"/>
  <c r="G125" i="6"/>
  <c r="F125" i="6"/>
  <c r="E125" i="6"/>
  <c r="D125" i="6"/>
  <c r="C125" i="6"/>
  <c r="G124" i="6"/>
  <c r="F124" i="6"/>
  <c r="E124" i="6"/>
  <c r="D124" i="6"/>
  <c r="C124" i="6"/>
  <c r="G123" i="6"/>
  <c r="F123" i="6"/>
  <c r="E123" i="6"/>
  <c r="D123" i="6"/>
  <c r="C123" i="6"/>
  <c r="G122" i="6"/>
  <c r="F122" i="6"/>
  <c r="E122" i="6"/>
  <c r="D122" i="6"/>
  <c r="C122" i="6"/>
  <c r="G121" i="6"/>
  <c r="F121" i="6"/>
  <c r="E121" i="6"/>
  <c r="D121" i="6"/>
  <c r="C121" i="6"/>
  <c r="G120" i="6"/>
  <c r="F120" i="6"/>
  <c r="E120" i="6"/>
  <c r="D120" i="6"/>
  <c r="C120" i="6"/>
  <c r="G119" i="6"/>
  <c r="F119" i="6"/>
  <c r="E119" i="6"/>
  <c r="D119" i="6"/>
  <c r="C119" i="6"/>
  <c r="G118" i="6"/>
  <c r="F118" i="6"/>
  <c r="E118" i="6"/>
  <c r="D118" i="6"/>
  <c r="C118" i="6"/>
  <c r="G117" i="6"/>
  <c r="F117" i="6"/>
  <c r="E117" i="6"/>
  <c r="D117" i="6"/>
  <c r="C117" i="6"/>
  <c r="G116" i="6"/>
  <c r="F116" i="6"/>
  <c r="E116" i="6"/>
  <c r="D116" i="6"/>
  <c r="C116" i="6"/>
  <c r="G115" i="6"/>
  <c r="F115" i="6"/>
  <c r="E115" i="6"/>
  <c r="D115" i="6"/>
  <c r="C115" i="6"/>
  <c r="G114" i="6"/>
  <c r="F114" i="6"/>
  <c r="E114" i="6"/>
  <c r="D114" i="6"/>
  <c r="C114" i="6"/>
  <c r="G113" i="6"/>
  <c r="F113" i="6"/>
  <c r="E113" i="6"/>
  <c r="D113" i="6"/>
  <c r="C113" i="6"/>
  <c r="G112" i="6"/>
  <c r="F112" i="6"/>
  <c r="E112" i="6"/>
  <c r="D112" i="6"/>
  <c r="C112" i="6"/>
  <c r="G111" i="6"/>
  <c r="F111" i="6"/>
  <c r="E111" i="6"/>
  <c r="D111" i="6"/>
  <c r="C111" i="6"/>
  <c r="G110" i="6"/>
  <c r="F110" i="6"/>
  <c r="E110" i="6"/>
  <c r="D110" i="6"/>
  <c r="C110" i="6"/>
  <c r="G109" i="6"/>
  <c r="F109" i="6"/>
  <c r="E109" i="6"/>
  <c r="D109" i="6"/>
  <c r="C109" i="6"/>
  <c r="G108" i="6"/>
  <c r="F108" i="6"/>
  <c r="E108" i="6"/>
  <c r="D108" i="6"/>
  <c r="C108" i="6"/>
  <c r="G107" i="6"/>
  <c r="F107" i="6"/>
  <c r="E107" i="6"/>
  <c r="D107" i="6"/>
  <c r="C107" i="6"/>
  <c r="G106" i="6"/>
  <c r="F106" i="6"/>
  <c r="E106" i="6"/>
  <c r="D106" i="6"/>
  <c r="C106" i="6"/>
  <c r="G105" i="6"/>
  <c r="F105" i="6"/>
  <c r="E105" i="6"/>
  <c r="D105" i="6"/>
  <c r="G102" i="6"/>
  <c r="F102" i="6"/>
  <c r="E102" i="6"/>
  <c r="D102" i="6"/>
  <c r="C102" i="6"/>
  <c r="G101" i="6"/>
  <c r="F101" i="6"/>
  <c r="E101" i="6"/>
  <c r="D101" i="6"/>
  <c r="C101" i="6"/>
  <c r="G100" i="6"/>
  <c r="F100" i="6"/>
  <c r="E100" i="6"/>
  <c r="D100" i="6"/>
  <c r="C100" i="6"/>
  <c r="G99" i="6"/>
  <c r="F99" i="6"/>
  <c r="E99" i="6"/>
  <c r="D99" i="6"/>
  <c r="C99" i="6"/>
  <c r="G98" i="6"/>
  <c r="F98" i="6"/>
  <c r="E98" i="6"/>
  <c r="D98" i="6"/>
  <c r="C98" i="6"/>
  <c r="G97" i="6"/>
  <c r="F97" i="6"/>
  <c r="E97" i="6"/>
  <c r="D97" i="6"/>
  <c r="C97" i="6"/>
  <c r="G96" i="6"/>
  <c r="F96" i="6"/>
  <c r="E96" i="6"/>
  <c r="D96" i="6"/>
  <c r="C96" i="6"/>
  <c r="G95" i="6"/>
  <c r="F95" i="6"/>
  <c r="E95" i="6"/>
  <c r="D95" i="6"/>
  <c r="C95" i="6"/>
  <c r="G94" i="6"/>
  <c r="F94" i="6"/>
  <c r="E94" i="6"/>
  <c r="D94" i="6"/>
  <c r="C94" i="6"/>
  <c r="G93" i="6"/>
  <c r="F93" i="6"/>
  <c r="E93" i="6"/>
  <c r="D93" i="6"/>
  <c r="C93" i="6"/>
  <c r="G92" i="6"/>
  <c r="F92" i="6"/>
  <c r="E92" i="6"/>
  <c r="D92" i="6"/>
  <c r="C92" i="6"/>
  <c r="G91" i="6"/>
  <c r="F91" i="6"/>
  <c r="E91" i="6"/>
  <c r="D91" i="6"/>
  <c r="C91" i="6"/>
  <c r="G90" i="6"/>
  <c r="F90" i="6"/>
  <c r="E90" i="6"/>
  <c r="D90" i="6"/>
  <c r="C90" i="6"/>
  <c r="G89" i="6"/>
  <c r="F89" i="6"/>
  <c r="E89" i="6"/>
  <c r="D89" i="6"/>
  <c r="C89" i="6"/>
  <c r="G88" i="6"/>
  <c r="F88" i="6"/>
  <c r="E88" i="6"/>
  <c r="D88" i="6"/>
  <c r="C88" i="6"/>
  <c r="G87" i="6"/>
  <c r="F87" i="6"/>
  <c r="E87" i="6"/>
  <c r="D87" i="6"/>
  <c r="C87" i="6"/>
  <c r="G86" i="6"/>
  <c r="F86" i="6"/>
  <c r="E86" i="6"/>
  <c r="D86" i="6"/>
  <c r="C86" i="6"/>
  <c r="G85" i="6"/>
  <c r="H85" i="6" s="1"/>
  <c r="F85" i="6"/>
  <c r="E85" i="6"/>
  <c r="D85" i="6"/>
  <c r="C85" i="6"/>
  <c r="G84" i="6"/>
  <c r="F84" i="6"/>
  <c r="E84" i="6"/>
  <c r="D84" i="6"/>
  <c r="C84" i="6"/>
  <c r="G83" i="6"/>
  <c r="F83" i="6"/>
  <c r="E83" i="6"/>
  <c r="D83" i="6"/>
  <c r="C83" i="6"/>
  <c r="G82" i="6"/>
  <c r="F82" i="6"/>
  <c r="E82" i="6"/>
  <c r="D82" i="6"/>
  <c r="C82" i="6"/>
  <c r="G81" i="6"/>
  <c r="F81" i="6"/>
  <c r="E81" i="6"/>
  <c r="D81" i="6"/>
  <c r="C81" i="6"/>
  <c r="G80" i="6"/>
  <c r="F80" i="6"/>
  <c r="E80" i="6"/>
  <c r="D80" i="6"/>
  <c r="S102" i="6"/>
  <c r="R102" i="6"/>
  <c r="Q102" i="6"/>
  <c r="P102" i="6"/>
  <c r="O102" i="6"/>
  <c r="S101" i="6"/>
  <c r="R101" i="6"/>
  <c r="Q101" i="6"/>
  <c r="P101" i="6"/>
  <c r="O101" i="6"/>
  <c r="S100" i="6"/>
  <c r="R100" i="6"/>
  <c r="Q100" i="6"/>
  <c r="P100" i="6"/>
  <c r="O100" i="6"/>
  <c r="S99" i="6"/>
  <c r="R99" i="6"/>
  <c r="Q99" i="6"/>
  <c r="P99" i="6"/>
  <c r="O99" i="6"/>
  <c r="S98" i="6"/>
  <c r="R98" i="6"/>
  <c r="Q98" i="6"/>
  <c r="P98" i="6"/>
  <c r="O98" i="6"/>
  <c r="S97" i="6"/>
  <c r="R97" i="6"/>
  <c r="Q97" i="6"/>
  <c r="P97" i="6"/>
  <c r="O97" i="6"/>
  <c r="S96" i="6"/>
  <c r="R96" i="6"/>
  <c r="Q96" i="6"/>
  <c r="P96" i="6"/>
  <c r="O96" i="6"/>
  <c r="S95" i="6"/>
  <c r="R95" i="6"/>
  <c r="Q95" i="6"/>
  <c r="P95" i="6"/>
  <c r="O95" i="6"/>
  <c r="S94" i="6"/>
  <c r="R94" i="6"/>
  <c r="Q94" i="6"/>
  <c r="P94" i="6"/>
  <c r="O94" i="6"/>
  <c r="S93" i="6"/>
  <c r="R93" i="6"/>
  <c r="Q93" i="6"/>
  <c r="P93" i="6"/>
  <c r="O93" i="6"/>
  <c r="S92" i="6"/>
  <c r="R92" i="6"/>
  <c r="Q92" i="6"/>
  <c r="P92" i="6"/>
  <c r="O92" i="6"/>
  <c r="S91" i="6"/>
  <c r="T91" i="6" s="1"/>
  <c r="R91" i="6"/>
  <c r="Q91" i="6"/>
  <c r="P91" i="6"/>
  <c r="O91" i="6"/>
  <c r="S90" i="6"/>
  <c r="R90" i="6"/>
  <c r="Q90" i="6"/>
  <c r="P90" i="6"/>
  <c r="O90" i="6"/>
  <c r="S89" i="6"/>
  <c r="R89" i="6"/>
  <c r="Q89" i="6"/>
  <c r="P89" i="6"/>
  <c r="O89" i="6"/>
  <c r="S88" i="6"/>
  <c r="R88" i="6"/>
  <c r="Q88" i="6"/>
  <c r="P88" i="6"/>
  <c r="O88" i="6"/>
  <c r="S87" i="6"/>
  <c r="R87" i="6"/>
  <c r="Q87" i="6"/>
  <c r="P87" i="6"/>
  <c r="O87" i="6"/>
  <c r="S86" i="6"/>
  <c r="R86" i="6"/>
  <c r="Q86" i="6"/>
  <c r="P86" i="6"/>
  <c r="O86" i="6"/>
  <c r="S85" i="6"/>
  <c r="R85" i="6"/>
  <c r="Q85" i="6"/>
  <c r="P85" i="6"/>
  <c r="O85" i="6"/>
  <c r="S84" i="6"/>
  <c r="R84" i="6"/>
  <c r="Q84" i="6"/>
  <c r="P84" i="6"/>
  <c r="O84" i="6"/>
  <c r="S83" i="6"/>
  <c r="R83" i="6"/>
  <c r="Q83" i="6"/>
  <c r="P83" i="6"/>
  <c r="O83" i="6"/>
  <c r="S82" i="6"/>
  <c r="R82" i="6"/>
  <c r="Q82" i="6"/>
  <c r="P82" i="6"/>
  <c r="O82" i="6"/>
  <c r="S81" i="6"/>
  <c r="R81" i="6"/>
  <c r="Q81" i="6"/>
  <c r="P81" i="6"/>
  <c r="O81" i="6"/>
  <c r="S80" i="6"/>
  <c r="R80" i="6"/>
  <c r="Q80" i="6"/>
  <c r="P80" i="6"/>
  <c r="M102" i="6"/>
  <c r="L102" i="6"/>
  <c r="K102" i="6"/>
  <c r="J102" i="6"/>
  <c r="I102" i="6"/>
  <c r="M101" i="6"/>
  <c r="N101" i="6" s="1"/>
  <c r="L101" i="6"/>
  <c r="K101" i="6"/>
  <c r="J101" i="6"/>
  <c r="I101" i="6"/>
  <c r="M100" i="6"/>
  <c r="L100" i="6"/>
  <c r="K100" i="6"/>
  <c r="J100" i="6"/>
  <c r="I100" i="6"/>
  <c r="M99" i="6"/>
  <c r="L99" i="6"/>
  <c r="K99" i="6"/>
  <c r="J99" i="6"/>
  <c r="I99" i="6"/>
  <c r="M98" i="6"/>
  <c r="L98" i="6"/>
  <c r="K98" i="6"/>
  <c r="J98" i="6"/>
  <c r="I98" i="6"/>
  <c r="M97" i="6"/>
  <c r="L97" i="6"/>
  <c r="K97" i="6"/>
  <c r="J97" i="6"/>
  <c r="I97" i="6"/>
  <c r="M96" i="6"/>
  <c r="L96" i="6"/>
  <c r="K96" i="6"/>
  <c r="J96" i="6"/>
  <c r="I96" i="6"/>
  <c r="M95" i="6"/>
  <c r="L95" i="6"/>
  <c r="K95" i="6"/>
  <c r="J95" i="6"/>
  <c r="I95" i="6"/>
  <c r="M94" i="6"/>
  <c r="L94" i="6"/>
  <c r="K94" i="6"/>
  <c r="J94" i="6"/>
  <c r="I94" i="6"/>
  <c r="M93" i="6"/>
  <c r="N93" i="6" s="1"/>
  <c r="L93" i="6"/>
  <c r="K93" i="6"/>
  <c r="J93" i="6"/>
  <c r="I93" i="6"/>
  <c r="M92" i="6"/>
  <c r="L92" i="6"/>
  <c r="K92" i="6"/>
  <c r="J92" i="6"/>
  <c r="I92" i="6"/>
  <c r="M91" i="6"/>
  <c r="L91" i="6"/>
  <c r="K91" i="6"/>
  <c r="J91" i="6"/>
  <c r="I91" i="6"/>
  <c r="M90" i="6"/>
  <c r="L90" i="6"/>
  <c r="K90" i="6"/>
  <c r="J90" i="6"/>
  <c r="I90" i="6"/>
  <c r="M89" i="6"/>
  <c r="N89" i="6" s="1"/>
  <c r="L89" i="6"/>
  <c r="K89" i="6"/>
  <c r="J89" i="6"/>
  <c r="I89" i="6"/>
  <c r="M88" i="6"/>
  <c r="L88" i="6"/>
  <c r="K88" i="6"/>
  <c r="J88" i="6"/>
  <c r="I88" i="6"/>
  <c r="M87" i="6"/>
  <c r="L87" i="6"/>
  <c r="K87" i="6"/>
  <c r="J87" i="6"/>
  <c r="I87" i="6"/>
  <c r="M86" i="6"/>
  <c r="L86" i="6"/>
  <c r="K86" i="6"/>
  <c r="J86" i="6"/>
  <c r="I86" i="6"/>
  <c r="M85" i="6"/>
  <c r="N85" i="6" s="1"/>
  <c r="L85" i="6"/>
  <c r="K85" i="6"/>
  <c r="J85" i="6"/>
  <c r="I85" i="6"/>
  <c r="M84" i="6"/>
  <c r="L84" i="6"/>
  <c r="K84" i="6"/>
  <c r="J84" i="6"/>
  <c r="I84" i="6"/>
  <c r="M83" i="6"/>
  <c r="L83" i="6"/>
  <c r="K83" i="6"/>
  <c r="J83" i="6"/>
  <c r="I83" i="6"/>
  <c r="M82" i="6"/>
  <c r="L82" i="6"/>
  <c r="K82" i="6"/>
  <c r="J82" i="6"/>
  <c r="I82" i="6"/>
  <c r="M81" i="6"/>
  <c r="N81" i="6" s="1"/>
  <c r="L81" i="6"/>
  <c r="K81" i="6"/>
  <c r="J81" i="6"/>
  <c r="I81" i="6"/>
  <c r="M80" i="6"/>
  <c r="L80" i="6"/>
  <c r="K80" i="6"/>
  <c r="J80" i="6"/>
  <c r="M127" i="6"/>
  <c r="L127" i="6"/>
  <c r="K127" i="6"/>
  <c r="J127" i="6"/>
  <c r="I127" i="6"/>
  <c r="M126" i="6"/>
  <c r="L126" i="6"/>
  <c r="K126" i="6"/>
  <c r="J126" i="6"/>
  <c r="I126" i="6"/>
  <c r="M125" i="6"/>
  <c r="L125" i="6"/>
  <c r="K125" i="6"/>
  <c r="J125" i="6"/>
  <c r="I125" i="6"/>
  <c r="M124" i="6"/>
  <c r="N124" i="6" s="1"/>
  <c r="L124" i="6"/>
  <c r="K124" i="6"/>
  <c r="J124" i="6"/>
  <c r="I124" i="6"/>
  <c r="M123" i="6"/>
  <c r="L123" i="6"/>
  <c r="K123" i="6"/>
  <c r="J123" i="6"/>
  <c r="I123" i="6"/>
  <c r="M122" i="6"/>
  <c r="L122" i="6"/>
  <c r="K122" i="6"/>
  <c r="J122" i="6"/>
  <c r="I122" i="6"/>
  <c r="M121" i="6"/>
  <c r="L121" i="6"/>
  <c r="K121" i="6"/>
  <c r="J121" i="6"/>
  <c r="I121" i="6"/>
  <c r="M120" i="6"/>
  <c r="L120" i="6"/>
  <c r="K120" i="6"/>
  <c r="J120" i="6"/>
  <c r="I120" i="6"/>
  <c r="M119" i="6"/>
  <c r="L119" i="6"/>
  <c r="K119" i="6"/>
  <c r="J119" i="6"/>
  <c r="I119" i="6"/>
  <c r="M118" i="6"/>
  <c r="L118" i="6"/>
  <c r="K118" i="6"/>
  <c r="J118" i="6"/>
  <c r="I118" i="6"/>
  <c r="M117" i="6"/>
  <c r="L117" i="6"/>
  <c r="K117" i="6"/>
  <c r="J117" i="6"/>
  <c r="I117" i="6"/>
  <c r="M116" i="6"/>
  <c r="N116" i="6" s="1"/>
  <c r="L116" i="6"/>
  <c r="K116" i="6"/>
  <c r="J116" i="6"/>
  <c r="I116" i="6"/>
  <c r="M115" i="6"/>
  <c r="L115" i="6"/>
  <c r="K115" i="6"/>
  <c r="J115" i="6"/>
  <c r="I115" i="6"/>
  <c r="M114" i="6"/>
  <c r="L114" i="6"/>
  <c r="K114" i="6"/>
  <c r="J114" i="6"/>
  <c r="I114" i="6"/>
  <c r="M113" i="6"/>
  <c r="L113" i="6"/>
  <c r="K113" i="6"/>
  <c r="J113" i="6"/>
  <c r="I113" i="6"/>
  <c r="M112" i="6"/>
  <c r="L112" i="6"/>
  <c r="K112" i="6"/>
  <c r="J112" i="6"/>
  <c r="I112" i="6"/>
  <c r="M111" i="6"/>
  <c r="L111" i="6"/>
  <c r="K111" i="6"/>
  <c r="J111" i="6"/>
  <c r="I111" i="6"/>
  <c r="M110" i="6"/>
  <c r="L110" i="6"/>
  <c r="K110" i="6"/>
  <c r="J110" i="6"/>
  <c r="I110" i="6"/>
  <c r="M109" i="6"/>
  <c r="L109" i="6"/>
  <c r="K109" i="6"/>
  <c r="J109" i="6"/>
  <c r="I109" i="6"/>
  <c r="M108" i="6"/>
  <c r="L108" i="6"/>
  <c r="K108" i="6"/>
  <c r="J108" i="6"/>
  <c r="I108" i="6"/>
  <c r="M107" i="6"/>
  <c r="L107" i="6"/>
  <c r="K107" i="6"/>
  <c r="J107" i="6"/>
  <c r="I107" i="6"/>
  <c r="M106" i="6"/>
  <c r="L106" i="6"/>
  <c r="K106" i="6"/>
  <c r="J106" i="6"/>
  <c r="I106" i="6"/>
  <c r="M105" i="6"/>
  <c r="L105" i="6"/>
  <c r="K105" i="6"/>
  <c r="J105" i="6"/>
  <c r="S127" i="6"/>
  <c r="R127" i="6"/>
  <c r="Q127" i="6"/>
  <c r="P127" i="6"/>
  <c r="O127" i="6"/>
  <c r="S126" i="6"/>
  <c r="R126" i="6"/>
  <c r="Q126" i="6"/>
  <c r="P126" i="6"/>
  <c r="O126" i="6"/>
  <c r="S125" i="6"/>
  <c r="R125" i="6"/>
  <c r="Q125" i="6"/>
  <c r="P125" i="6"/>
  <c r="O125" i="6"/>
  <c r="S124" i="6"/>
  <c r="R124" i="6"/>
  <c r="Q124" i="6"/>
  <c r="P124" i="6"/>
  <c r="O124" i="6"/>
  <c r="S123" i="6"/>
  <c r="R123" i="6"/>
  <c r="Q123" i="6"/>
  <c r="P123" i="6"/>
  <c r="O123" i="6"/>
  <c r="S122" i="6"/>
  <c r="R122" i="6"/>
  <c r="Q122" i="6"/>
  <c r="P122" i="6"/>
  <c r="O122" i="6"/>
  <c r="S121" i="6"/>
  <c r="R121" i="6"/>
  <c r="Q121" i="6"/>
  <c r="P121" i="6"/>
  <c r="O121" i="6"/>
  <c r="S120" i="6"/>
  <c r="R120" i="6"/>
  <c r="Q120" i="6"/>
  <c r="P120" i="6"/>
  <c r="O120" i="6"/>
  <c r="S119" i="6"/>
  <c r="R119" i="6"/>
  <c r="Q119" i="6"/>
  <c r="P119" i="6"/>
  <c r="O119" i="6"/>
  <c r="S118" i="6"/>
  <c r="R118" i="6"/>
  <c r="Q118" i="6"/>
  <c r="P118" i="6"/>
  <c r="O118" i="6"/>
  <c r="S117" i="6"/>
  <c r="R117" i="6"/>
  <c r="Q117" i="6"/>
  <c r="P117" i="6"/>
  <c r="O117" i="6"/>
  <c r="S116" i="6"/>
  <c r="R116" i="6"/>
  <c r="Q116" i="6"/>
  <c r="P116" i="6"/>
  <c r="O116" i="6"/>
  <c r="S115" i="6"/>
  <c r="R115" i="6"/>
  <c r="Q115" i="6"/>
  <c r="P115" i="6"/>
  <c r="O115" i="6"/>
  <c r="S114" i="6"/>
  <c r="R114" i="6"/>
  <c r="Q114" i="6"/>
  <c r="P114" i="6"/>
  <c r="O114" i="6"/>
  <c r="S113" i="6"/>
  <c r="T113" i="6" s="1"/>
  <c r="R113" i="6"/>
  <c r="Q113" i="6"/>
  <c r="P113" i="6"/>
  <c r="O113" i="6"/>
  <c r="S112" i="6"/>
  <c r="T112" i="6" s="1"/>
  <c r="R112" i="6"/>
  <c r="Q112" i="6"/>
  <c r="P112" i="6"/>
  <c r="O112" i="6"/>
  <c r="S111" i="6"/>
  <c r="R111" i="6"/>
  <c r="Q111" i="6"/>
  <c r="P111" i="6"/>
  <c r="O111" i="6"/>
  <c r="S110" i="6"/>
  <c r="R110" i="6"/>
  <c r="Q110" i="6"/>
  <c r="P110" i="6"/>
  <c r="O110" i="6"/>
  <c r="S109" i="6"/>
  <c r="R109" i="6"/>
  <c r="Q109" i="6"/>
  <c r="P109" i="6"/>
  <c r="O109" i="6"/>
  <c r="S108" i="6"/>
  <c r="T108" i="6" s="1"/>
  <c r="R108" i="6"/>
  <c r="Q108" i="6"/>
  <c r="P108" i="6"/>
  <c r="O108" i="6"/>
  <c r="S107" i="6"/>
  <c r="R107" i="6"/>
  <c r="Q107" i="6"/>
  <c r="P107" i="6"/>
  <c r="O107" i="6"/>
  <c r="S106" i="6"/>
  <c r="R106" i="6"/>
  <c r="Q106" i="6"/>
  <c r="P106" i="6"/>
  <c r="O106" i="6"/>
  <c r="S105" i="6"/>
  <c r="R105" i="6"/>
  <c r="Q105" i="6"/>
  <c r="P105" i="6"/>
  <c r="Y127" i="6"/>
  <c r="X127" i="6"/>
  <c r="W127" i="6"/>
  <c r="V127" i="6"/>
  <c r="U127" i="6"/>
  <c r="Y126" i="6"/>
  <c r="X126" i="6"/>
  <c r="W126" i="6"/>
  <c r="V126" i="6"/>
  <c r="U126" i="6"/>
  <c r="Y125" i="6"/>
  <c r="X125" i="6"/>
  <c r="W125" i="6"/>
  <c r="V125" i="6"/>
  <c r="U125" i="6"/>
  <c r="Y124" i="6"/>
  <c r="X124" i="6"/>
  <c r="W124" i="6"/>
  <c r="V124" i="6"/>
  <c r="U124" i="6"/>
  <c r="Y123" i="6"/>
  <c r="X123" i="6"/>
  <c r="W123" i="6"/>
  <c r="V123" i="6"/>
  <c r="U123" i="6"/>
  <c r="Y122" i="6"/>
  <c r="X122" i="6"/>
  <c r="W122" i="6"/>
  <c r="V122" i="6"/>
  <c r="U122" i="6"/>
  <c r="Y121" i="6"/>
  <c r="X121" i="6"/>
  <c r="W121" i="6"/>
  <c r="V121" i="6"/>
  <c r="U121" i="6"/>
  <c r="Y120" i="6"/>
  <c r="X120" i="6"/>
  <c r="W120" i="6"/>
  <c r="V120" i="6"/>
  <c r="U120" i="6"/>
  <c r="Y119" i="6"/>
  <c r="X119" i="6"/>
  <c r="W119" i="6"/>
  <c r="V119" i="6"/>
  <c r="U119" i="6"/>
  <c r="Y118" i="6"/>
  <c r="X118" i="6"/>
  <c r="W118" i="6"/>
  <c r="V118" i="6"/>
  <c r="U118" i="6"/>
  <c r="Y117" i="6"/>
  <c r="X117" i="6"/>
  <c r="W117" i="6"/>
  <c r="V117" i="6"/>
  <c r="U117" i="6"/>
  <c r="Y116" i="6"/>
  <c r="X116" i="6"/>
  <c r="W116" i="6"/>
  <c r="V116" i="6"/>
  <c r="U116" i="6"/>
  <c r="Y115" i="6"/>
  <c r="X115" i="6"/>
  <c r="W115" i="6"/>
  <c r="V115" i="6"/>
  <c r="U115" i="6"/>
  <c r="Y114" i="6"/>
  <c r="X114" i="6"/>
  <c r="W114" i="6"/>
  <c r="V114" i="6"/>
  <c r="U114" i="6"/>
  <c r="Y113" i="6"/>
  <c r="X113" i="6"/>
  <c r="W113" i="6"/>
  <c r="V113" i="6"/>
  <c r="U113" i="6"/>
  <c r="Y112" i="6"/>
  <c r="X112" i="6"/>
  <c r="W112" i="6"/>
  <c r="V112" i="6"/>
  <c r="U112" i="6"/>
  <c r="Y111" i="6"/>
  <c r="X111" i="6"/>
  <c r="W111" i="6"/>
  <c r="V111" i="6"/>
  <c r="U111" i="6"/>
  <c r="Y110" i="6"/>
  <c r="X110" i="6"/>
  <c r="W110" i="6"/>
  <c r="V110" i="6"/>
  <c r="U110" i="6"/>
  <c r="Y109" i="6"/>
  <c r="X109" i="6"/>
  <c r="W109" i="6"/>
  <c r="V109" i="6"/>
  <c r="U109" i="6"/>
  <c r="Y108" i="6"/>
  <c r="X108" i="6"/>
  <c r="W108" i="6"/>
  <c r="V108" i="6"/>
  <c r="U108" i="6"/>
  <c r="Y107" i="6"/>
  <c r="X107" i="6"/>
  <c r="W107" i="6"/>
  <c r="V107" i="6"/>
  <c r="U107" i="6"/>
  <c r="Y106" i="6"/>
  <c r="X106" i="6"/>
  <c r="W106" i="6"/>
  <c r="V106" i="6"/>
  <c r="U106" i="6"/>
  <c r="Y105" i="6"/>
  <c r="X105" i="6"/>
  <c r="W105" i="6"/>
  <c r="V105" i="6"/>
  <c r="Y102" i="6"/>
  <c r="X102" i="6"/>
  <c r="W102" i="6"/>
  <c r="V102" i="6"/>
  <c r="U102" i="6"/>
  <c r="Y101" i="6"/>
  <c r="X101" i="6"/>
  <c r="W101" i="6"/>
  <c r="V101" i="6"/>
  <c r="U101" i="6"/>
  <c r="Y100" i="6"/>
  <c r="X100" i="6"/>
  <c r="W100" i="6"/>
  <c r="V100" i="6"/>
  <c r="U100" i="6"/>
  <c r="Y99" i="6"/>
  <c r="X99" i="6"/>
  <c r="W99" i="6"/>
  <c r="V99" i="6"/>
  <c r="U99" i="6"/>
  <c r="Y98" i="6"/>
  <c r="X98" i="6"/>
  <c r="W98" i="6"/>
  <c r="V98" i="6"/>
  <c r="U98" i="6"/>
  <c r="Y97" i="6"/>
  <c r="X97" i="6"/>
  <c r="W97" i="6"/>
  <c r="V97" i="6"/>
  <c r="U97" i="6"/>
  <c r="Y96" i="6"/>
  <c r="X96" i="6"/>
  <c r="W96" i="6"/>
  <c r="V96" i="6"/>
  <c r="U96" i="6"/>
  <c r="Y95" i="6"/>
  <c r="Z95" i="6" s="1"/>
  <c r="X95" i="6"/>
  <c r="W95" i="6"/>
  <c r="V95" i="6"/>
  <c r="U95" i="6"/>
  <c r="Y94" i="6"/>
  <c r="X94" i="6"/>
  <c r="W94" i="6"/>
  <c r="V94" i="6"/>
  <c r="U94" i="6"/>
  <c r="Y93" i="6"/>
  <c r="X93" i="6"/>
  <c r="W93" i="6"/>
  <c r="V93" i="6"/>
  <c r="U93" i="6"/>
  <c r="Y92" i="6"/>
  <c r="X92" i="6"/>
  <c r="W92" i="6"/>
  <c r="V92" i="6"/>
  <c r="U92" i="6"/>
  <c r="Y91" i="6"/>
  <c r="X91" i="6"/>
  <c r="W91" i="6"/>
  <c r="V91" i="6"/>
  <c r="U91" i="6"/>
  <c r="Y90" i="6"/>
  <c r="X90" i="6"/>
  <c r="W90" i="6"/>
  <c r="V90" i="6"/>
  <c r="U90" i="6"/>
  <c r="Y89" i="6"/>
  <c r="X89" i="6"/>
  <c r="W89" i="6"/>
  <c r="V89" i="6"/>
  <c r="U89" i="6"/>
  <c r="Y88" i="6"/>
  <c r="X88" i="6"/>
  <c r="W88" i="6"/>
  <c r="V88" i="6"/>
  <c r="U88" i="6"/>
  <c r="Y87" i="6"/>
  <c r="X87" i="6"/>
  <c r="W87" i="6"/>
  <c r="V87" i="6"/>
  <c r="U87" i="6"/>
  <c r="Y86" i="6"/>
  <c r="X86" i="6"/>
  <c r="W86" i="6"/>
  <c r="V86" i="6"/>
  <c r="U86" i="6"/>
  <c r="Y85" i="6"/>
  <c r="X85" i="6"/>
  <c r="W85" i="6"/>
  <c r="V85" i="6"/>
  <c r="U85" i="6"/>
  <c r="Y84" i="6"/>
  <c r="X84" i="6"/>
  <c r="W84" i="6"/>
  <c r="V84" i="6"/>
  <c r="U84" i="6"/>
  <c r="Y83" i="6"/>
  <c r="X83" i="6"/>
  <c r="W83" i="6"/>
  <c r="V83" i="6"/>
  <c r="U83" i="6"/>
  <c r="Y82" i="6"/>
  <c r="X82" i="6"/>
  <c r="W82" i="6"/>
  <c r="V82" i="6"/>
  <c r="U82" i="6"/>
  <c r="Y81" i="6"/>
  <c r="X81" i="6"/>
  <c r="W81" i="6"/>
  <c r="V81" i="6"/>
  <c r="U81" i="6"/>
  <c r="Y80" i="6"/>
  <c r="X80" i="6"/>
  <c r="W80" i="6"/>
  <c r="V80" i="6"/>
  <c r="Y77" i="6"/>
  <c r="X77" i="6"/>
  <c r="W77" i="6"/>
  <c r="V77" i="6"/>
  <c r="U77" i="6"/>
  <c r="Y76" i="6"/>
  <c r="X76" i="6"/>
  <c r="W76" i="6"/>
  <c r="V76" i="6"/>
  <c r="U76" i="6"/>
  <c r="Y75" i="6"/>
  <c r="X75" i="6"/>
  <c r="W75" i="6"/>
  <c r="V75" i="6"/>
  <c r="U75" i="6"/>
  <c r="Y74" i="6"/>
  <c r="X74" i="6"/>
  <c r="W74" i="6"/>
  <c r="V74" i="6"/>
  <c r="U74" i="6"/>
  <c r="Y73" i="6"/>
  <c r="X73" i="6"/>
  <c r="W73" i="6"/>
  <c r="V73" i="6"/>
  <c r="U73" i="6"/>
  <c r="Y72" i="6"/>
  <c r="X72" i="6"/>
  <c r="W72" i="6"/>
  <c r="V72" i="6"/>
  <c r="U72" i="6"/>
  <c r="Y71" i="6"/>
  <c r="X71" i="6"/>
  <c r="W71" i="6"/>
  <c r="V71" i="6"/>
  <c r="U71" i="6"/>
  <c r="Y70" i="6"/>
  <c r="Z70" i="6" s="1"/>
  <c r="X70" i="6"/>
  <c r="W70" i="6"/>
  <c r="V70" i="6"/>
  <c r="U70" i="6"/>
  <c r="Y69" i="6"/>
  <c r="X69" i="6"/>
  <c r="W69" i="6"/>
  <c r="V69" i="6"/>
  <c r="U69" i="6"/>
  <c r="Y68" i="6"/>
  <c r="X68" i="6"/>
  <c r="W68" i="6"/>
  <c r="V68" i="6"/>
  <c r="U68" i="6"/>
  <c r="Y67" i="6"/>
  <c r="X67" i="6"/>
  <c r="W67" i="6"/>
  <c r="V67" i="6"/>
  <c r="U67" i="6"/>
  <c r="Y66" i="6"/>
  <c r="Z66" i="6" s="1"/>
  <c r="X66" i="6"/>
  <c r="W66" i="6"/>
  <c r="V66" i="6"/>
  <c r="U66" i="6"/>
  <c r="Y65" i="6"/>
  <c r="X65" i="6"/>
  <c r="W65" i="6"/>
  <c r="V65" i="6"/>
  <c r="U65" i="6"/>
  <c r="Y64" i="6"/>
  <c r="X64" i="6"/>
  <c r="W64" i="6"/>
  <c r="V64" i="6"/>
  <c r="U64" i="6"/>
  <c r="Y63" i="6"/>
  <c r="X63" i="6"/>
  <c r="W63" i="6"/>
  <c r="V63" i="6"/>
  <c r="U63" i="6"/>
  <c r="Y62" i="6"/>
  <c r="Z62" i="6" s="1"/>
  <c r="X62" i="6"/>
  <c r="W62" i="6"/>
  <c r="V62" i="6"/>
  <c r="U62" i="6"/>
  <c r="Y61" i="6"/>
  <c r="X61" i="6"/>
  <c r="W61" i="6"/>
  <c r="V61" i="6"/>
  <c r="U61" i="6"/>
  <c r="Y60" i="6"/>
  <c r="Z60" i="6" s="1"/>
  <c r="X60" i="6"/>
  <c r="W60" i="6"/>
  <c r="V60" i="6"/>
  <c r="U60" i="6"/>
  <c r="Y59" i="6"/>
  <c r="X59" i="6"/>
  <c r="W59" i="6"/>
  <c r="V59" i="6"/>
  <c r="U59" i="6"/>
  <c r="Y58" i="6"/>
  <c r="Z58" i="6" s="1"/>
  <c r="X58" i="6"/>
  <c r="W58" i="6"/>
  <c r="V58" i="6"/>
  <c r="U58" i="6"/>
  <c r="Y57" i="6"/>
  <c r="X57" i="6"/>
  <c r="W57" i="6"/>
  <c r="V57" i="6"/>
  <c r="U57" i="6"/>
  <c r="Y56" i="6"/>
  <c r="X56" i="6"/>
  <c r="W56" i="6"/>
  <c r="V56" i="6"/>
  <c r="U56" i="6"/>
  <c r="Y55" i="6"/>
  <c r="X55" i="6"/>
  <c r="W55" i="6"/>
  <c r="V55" i="6"/>
  <c r="S77" i="6"/>
  <c r="R77" i="6"/>
  <c r="Q77" i="6"/>
  <c r="P77" i="6"/>
  <c r="O77" i="6"/>
  <c r="S76" i="6"/>
  <c r="T76" i="6" s="1"/>
  <c r="R76" i="6"/>
  <c r="Q76" i="6"/>
  <c r="P76" i="6"/>
  <c r="O76" i="6"/>
  <c r="S75" i="6"/>
  <c r="R75" i="6"/>
  <c r="Q75" i="6"/>
  <c r="P75" i="6"/>
  <c r="O75" i="6"/>
  <c r="S74" i="6"/>
  <c r="R74" i="6"/>
  <c r="Q74" i="6"/>
  <c r="P74" i="6"/>
  <c r="O74" i="6"/>
  <c r="S73" i="6"/>
  <c r="R73" i="6"/>
  <c r="Q73" i="6"/>
  <c r="P73" i="6"/>
  <c r="O73" i="6"/>
  <c r="S72" i="6"/>
  <c r="R72" i="6"/>
  <c r="Q72" i="6"/>
  <c r="P72" i="6"/>
  <c r="O72" i="6"/>
  <c r="S71" i="6"/>
  <c r="R71" i="6"/>
  <c r="Q71" i="6"/>
  <c r="P71" i="6"/>
  <c r="O71" i="6"/>
  <c r="S70" i="6"/>
  <c r="T70" i="6" s="1"/>
  <c r="R70" i="6"/>
  <c r="Q70" i="6"/>
  <c r="P70" i="6"/>
  <c r="O70" i="6"/>
  <c r="S69" i="6"/>
  <c r="R69" i="6"/>
  <c r="Q69" i="6"/>
  <c r="P69" i="6"/>
  <c r="O69" i="6"/>
  <c r="S68" i="6"/>
  <c r="T68" i="6" s="1"/>
  <c r="R68" i="6"/>
  <c r="Q68" i="6"/>
  <c r="P68" i="6"/>
  <c r="O68" i="6"/>
  <c r="S67" i="6"/>
  <c r="R67" i="6"/>
  <c r="Q67" i="6"/>
  <c r="P67" i="6"/>
  <c r="O67" i="6"/>
  <c r="S66" i="6"/>
  <c r="R66" i="6"/>
  <c r="Q66" i="6"/>
  <c r="P66" i="6"/>
  <c r="O66" i="6"/>
  <c r="S65" i="6"/>
  <c r="R65" i="6"/>
  <c r="Q65" i="6"/>
  <c r="P65" i="6"/>
  <c r="O65" i="6"/>
  <c r="S64" i="6"/>
  <c r="R64" i="6"/>
  <c r="Q64" i="6"/>
  <c r="P64" i="6"/>
  <c r="O64" i="6"/>
  <c r="S63" i="6"/>
  <c r="R63" i="6"/>
  <c r="Q63" i="6"/>
  <c r="P63" i="6"/>
  <c r="O63" i="6"/>
  <c r="S62" i="6"/>
  <c r="R62" i="6"/>
  <c r="Q62" i="6"/>
  <c r="P62" i="6"/>
  <c r="O62" i="6"/>
  <c r="S61" i="6"/>
  <c r="R61" i="6"/>
  <c r="Q61" i="6"/>
  <c r="P61" i="6"/>
  <c r="O61" i="6"/>
  <c r="S60" i="6"/>
  <c r="R60" i="6"/>
  <c r="Q60" i="6"/>
  <c r="P60" i="6"/>
  <c r="O60" i="6"/>
  <c r="S59" i="6"/>
  <c r="R59" i="6"/>
  <c r="Q59" i="6"/>
  <c r="P59" i="6"/>
  <c r="O59" i="6"/>
  <c r="S58" i="6"/>
  <c r="T58" i="6" s="1"/>
  <c r="R58" i="6"/>
  <c r="Q58" i="6"/>
  <c r="P58" i="6"/>
  <c r="O58" i="6"/>
  <c r="S57" i="6"/>
  <c r="R57" i="6"/>
  <c r="Q57" i="6"/>
  <c r="P57" i="6"/>
  <c r="O57" i="6"/>
  <c r="S56" i="6"/>
  <c r="T56" i="6" s="1"/>
  <c r="R56" i="6"/>
  <c r="Q56" i="6"/>
  <c r="P56" i="6"/>
  <c r="O56" i="6"/>
  <c r="S55" i="6"/>
  <c r="R55" i="6"/>
  <c r="Q55" i="6"/>
  <c r="P55" i="6"/>
  <c r="O55" i="6"/>
  <c r="T57" i="6"/>
  <c r="T59" i="6"/>
  <c r="T62" i="6"/>
  <c r="T63" i="6"/>
  <c r="T64" i="6"/>
  <c r="T77" i="6"/>
  <c r="M77" i="6"/>
  <c r="L77" i="6"/>
  <c r="K77" i="6"/>
  <c r="J77" i="6"/>
  <c r="I77" i="6"/>
  <c r="M76" i="6"/>
  <c r="L76" i="6"/>
  <c r="K76" i="6"/>
  <c r="J76" i="6"/>
  <c r="I76" i="6"/>
  <c r="M75" i="6"/>
  <c r="L75" i="6"/>
  <c r="K75" i="6"/>
  <c r="J75" i="6"/>
  <c r="I75" i="6"/>
  <c r="M74" i="6"/>
  <c r="L74" i="6"/>
  <c r="K74" i="6"/>
  <c r="J74" i="6"/>
  <c r="I74" i="6"/>
  <c r="M73" i="6"/>
  <c r="L73" i="6"/>
  <c r="K73" i="6"/>
  <c r="J73" i="6"/>
  <c r="I73" i="6"/>
  <c r="M72" i="6"/>
  <c r="L72" i="6"/>
  <c r="K72" i="6"/>
  <c r="J72" i="6"/>
  <c r="I72" i="6"/>
  <c r="M71" i="6"/>
  <c r="N71" i="6" s="1"/>
  <c r="L71" i="6"/>
  <c r="K71" i="6"/>
  <c r="J71" i="6"/>
  <c r="I71" i="6"/>
  <c r="M70" i="6"/>
  <c r="N70" i="6" s="1"/>
  <c r="L70" i="6"/>
  <c r="K70" i="6"/>
  <c r="J70" i="6"/>
  <c r="I70" i="6"/>
  <c r="M69" i="6"/>
  <c r="L69" i="6"/>
  <c r="K69" i="6"/>
  <c r="J69" i="6"/>
  <c r="I69" i="6"/>
  <c r="M68" i="6"/>
  <c r="L68" i="6"/>
  <c r="K68" i="6"/>
  <c r="J68" i="6"/>
  <c r="I68" i="6"/>
  <c r="M67" i="6"/>
  <c r="N67" i="6" s="1"/>
  <c r="L67" i="6"/>
  <c r="K67" i="6"/>
  <c r="J67" i="6"/>
  <c r="I67" i="6"/>
  <c r="M66" i="6"/>
  <c r="N66" i="6" s="1"/>
  <c r="L66" i="6"/>
  <c r="K66" i="6"/>
  <c r="J66" i="6"/>
  <c r="I66" i="6"/>
  <c r="M65" i="6"/>
  <c r="L65" i="6"/>
  <c r="K65" i="6"/>
  <c r="J65" i="6"/>
  <c r="I65" i="6"/>
  <c r="M64" i="6"/>
  <c r="L64" i="6"/>
  <c r="K64" i="6"/>
  <c r="J64" i="6"/>
  <c r="I64" i="6"/>
  <c r="M63" i="6"/>
  <c r="L63" i="6"/>
  <c r="K63" i="6"/>
  <c r="J63" i="6"/>
  <c r="I63" i="6"/>
  <c r="M62" i="6"/>
  <c r="L62" i="6"/>
  <c r="K62" i="6"/>
  <c r="J62" i="6"/>
  <c r="I62" i="6"/>
  <c r="M61" i="6"/>
  <c r="L61" i="6"/>
  <c r="K61" i="6"/>
  <c r="J61" i="6"/>
  <c r="I61" i="6"/>
  <c r="M60" i="6"/>
  <c r="L60" i="6"/>
  <c r="K60" i="6"/>
  <c r="J60" i="6"/>
  <c r="I60" i="6"/>
  <c r="M59" i="6"/>
  <c r="L59" i="6"/>
  <c r="K59" i="6"/>
  <c r="J59" i="6"/>
  <c r="I59" i="6"/>
  <c r="M58" i="6"/>
  <c r="L58" i="6"/>
  <c r="K58" i="6"/>
  <c r="J58" i="6"/>
  <c r="I58" i="6"/>
  <c r="M57" i="6"/>
  <c r="L57" i="6"/>
  <c r="K57" i="6"/>
  <c r="J57" i="6"/>
  <c r="I57" i="6"/>
  <c r="M56" i="6"/>
  <c r="L56" i="6"/>
  <c r="K56" i="6"/>
  <c r="J56" i="6"/>
  <c r="I56" i="6"/>
  <c r="M55" i="6"/>
  <c r="L55" i="6"/>
  <c r="K55" i="6"/>
  <c r="J55" i="6"/>
  <c r="G77" i="6"/>
  <c r="F77" i="6"/>
  <c r="E77" i="6"/>
  <c r="D77" i="6"/>
  <c r="C77" i="6"/>
  <c r="G76" i="6"/>
  <c r="F76" i="6"/>
  <c r="E76" i="6"/>
  <c r="D76" i="6"/>
  <c r="C76" i="6"/>
  <c r="G75" i="6"/>
  <c r="F75" i="6"/>
  <c r="E75" i="6"/>
  <c r="D75" i="6"/>
  <c r="C75" i="6"/>
  <c r="G74" i="6"/>
  <c r="F74" i="6"/>
  <c r="E74" i="6"/>
  <c r="D74" i="6"/>
  <c r="C74" i="6"/>
  <c r="G73" i="6"/>
  <c r="F73" i="6"/>
  <c r="E73" i="6"/>
  <c r="D73" i="6"/>
  <c r="C73" i="6"/>
  <c r="G72" i="6"/>
  <c r="F72" i="6"/>
  <c r="E72" i="6"/>
  <c r="D72" i="6"/>
  <c r="C72" i="6"/>
  <c r="G71" i="6"/>
  <c r="F71" i="6"/>
  <c r="E71" i="6"/>
  <c r="D71" i="6"/>
  <c r="C71" i="6"/>
  <c r="G70" i="6"/>
  <c r="F70" i="6"/>
  <c r="E70" i="6"/>
  <c r="D70" i="6"/>
  <c r="C70" i="6"/>
  <c r="G69" i="6"/>
  <c r="F69" i="6"/>
  <c r="E69" i="6"/>
  <c r="D69" i="6"/>
  <c r="C69" i="6"/>
  <c r="G68" i="6"/>
  <c r="F68" i="6"/>
  <c r="E68" i="6"/>
  <c r="D68" i="6"/>
  <c r="C68" i="6"/>
  <c r="G67" i="6"/>
  <c r="F67" i="6"/>
  <c r="E67" i="6"/>
  <c r="D67" i="6"/>
  <c r="C67" i="6"/>
  <c r="G66" i="6"/>
  <c r="F66" i="6"/>
  <c r="E66" i="6"/>
  <c r="D66" i="6"/>
  <c r="C66" i="6"/>
  <c r="G65" i="6"/>
  <c r="F65" i="6"/>
  <c r="E65" i="6"/>
  <c r="D65" i="6"/>
  <c r="C65" i="6"/>
  <c r="G64" i="6"/>
  <c r="F64" i="6"/>
  <c r="E64" i="6"/>
  <c r="D64" i="6"/>
  <c r="C64" i="6"/>
  <c r="G63" i="6"/>
  <c r="F63" i="6"/>
  <c r="E63" i="6"/>
  <c r="D63" i="6"/>
  <c r="C63" i="6"/>
  <c r="G62" i="6"/>
  <c r="F62" i="6"/>
  <c r="E62" i="6"/>
  <c r="D62" i="6"/>
  <c r="C62" i="6"/>
  <c r="G61" i="6"/>
  <c r="F61" i="6"/>
  <c r="E61" i="6"/>
  <c r="D61" i="6"/>
  <c r="C61" i="6"/>
  <c r="G60" i="6"/>
  <c r="H60" i="6" s="1"/>
  <c r="F60" i="6"/>
  <c r="E60" i="6"/>
  <c r="D60" i="6"/>
  <c r="C60" i="6"/>
  <c r="G59" i="6"/>
  <c r="H59" i="6" s="1"/>
  <c r="F59" i="6"/>
  <c r="E59" i="6"/>
  <c r="D59" i="6"/>
  <c r="C59" i="6"/>
  <c r="G58" i="6"/>
  <c r="F58" i="6"/>
  <c r="E58" i="6"/>
  <c r="D58" i="6"/>
  <c r="C58" i="6"/>
  <c r="G57" i="6"/>
  <c r="F57" i="6"/>
  <c r="E57" i="6"/>
  <c r="D57" i="6"/>
  <c r="C57" i="6"/>
  <c r="G56" i="6"/>
  <c r="F56" i="6"/>
  <c r="E56" i="6"/>
  <c r="D56" i="6"/>
  <c r="C56" i="6"/>
  <c r="G55" i="6"/>
  <c r="F55" i="6"/>
  <c r="E55" i="6"/>
  <c r="D55" i="6"/>
  <c r="G52" i="6"/>
  <c r="F52" i="6"/>
  <c r="E52" i="6"/>
  <c r="D52" i="6"/>
  <c r="C52" i="6"/>
  <c r="G51" i="6"/>
  <c r="F51" i="6"/>
  <c r="E51" i="6"/>
  <c r="D51" i="6"/>
  <c r="C51" i="6"/>
  <c r="G50" i="6"/>
  <c r="F50" i="6"/>
  <c r="E50" i="6"/>
  <c r="D50" i="6"/>
  <c r="C50" i="6"/>
  <c r="G49" i="6"/>
  <c r="F49" i="6"/>
  <c r="E49" i="6"/>
  <c r="D49" i="6"/>
  <c r="C49" i="6"/>
  <c r="G48" i="6"/>
  <c r="F48" i="6"/>
  <c r="E48" i="6"/>
  <c r="D48" i="6"/>
  <c r="C48" i="6"/>
  <c r="G47" i="6"/>
  <c r="F47" i="6"/>
  <c r="E47" i="6"/>
  <c r="D47" i="6"/>
  <c r="C47" i="6"/>
  <c r="G46" i="6"/>
  <c r="F46" i="6"/>
  <c r="E46" i="6"/>
  <c r="D46" i="6"/>
  <c r="C46" i="6"/>
  <c r="G45" i="6"/>
  <c r="H45" i="6" s="1"/>
  <c r="F45" i="6"/>
  <c r="E45" i="6"/>
  <c r="D45" i="6"/>
  <c r="C45" i="6"/>
  <c r="G44" i="6"/>
  <c r="H44" i="6" s="1"/>
  <c r="F44" i="6"/>
  <c r="E44" i="6"/>
  <c r="D44" i="6"/>
  <c r="C44" i="6"/>
  <c r="G43" i="6"/>
  <c r="H43" i="6" s="1"/>
  <c r="F43" i="6"/>
  <c r="E43" i="6"/>
  <c r="D43" i="6"/>
  <c r="C43" i="6"/>
  <c r="G42" i="6"/>
  <c r="H42" i="6" s="1"/>
  <c r="F42" i="6"/>
  <c r="E42" i="6"/>
  <c r="D42" i="6"/>
  <c r="C42" i="6"/>
  <c r="G41" i="6"/>
  <c r="F41" i="6"/>
  <c r="E41" i="6"/>
  <c r="D41" i="6"/>
  <c r="C41" i="6"/>
  <c r="G40" i="6"/>
  <c r="F40" i="6"/>
  <c r="E40" i="6"/>
  <c r="D40" i="6"/>
  <c r="C40" i="6"/>
  <c r="G39" i="6"/>
  <c r="H39" i="6" s="1"/>
  <c r="F39" i="6"/>
  <c r="E39" i="6"/>
  <c r="D39" i="6"/>
  <c r="C39" i="6"/>
  <c r="G38" i="6"/>
  <c r="F38" i="6"/>
  <c r="E38" i="6"/>
  <c r="D38" i="6"/>
  <c r="C38" i="6"/>
  <c r="G37" i="6"/>
  <c r="F37" i="6"/>
  <c r="E37" i="6"/>
  <c r="D37" i="6"/>
  <c r="C37" i="6"/>
  <c r="G36" i="6"/>
  <c r="F36" i="6"/>
  <c r="E36" i="6"/>
  <c r="D36" i="6"/>
  <c r="C36" i="6"/>
  <c r="G35" i="6"/>
  <c r="H35" i="6" s="1"/>
  <c r="F35" i="6"/>
  <c r="E35" i="6"/>
  <c r="D35" i="6"/>
  <c r="C35" i="6"/>
  <c r="G34" i="6"/>
  <c r="H34" i="6" s="1"/>
  <c r="F34" i="6"/>
  <c r="E34" i="6"/>
  <c r="D34" i="6"/>
  <c r="C34" i="6"/>
  <c r="G33" i="6"/>
  <c r="F33" i="6"/>
  <c r="E33" i="6"/>
  <c r="D33" i="6"/>
  <c r="C33" i="6"/>
  <c r="G32" i="6"/>
  <c r="F32" i="6"/>
  <c r="E32" i="6"/>
  <c r="D32" i="6"/>
  <c r="C32" i="6"/>
  <c r="G31" i="6"/>
  <c r="F31" i="6"/>
  <c r="E31" i="6"/>
  <c r="D31" i="6"/>
  <c r="C31" i="6"/>
  <c r="G30" i="6"/>
  <c r="F30" i="6"/>
  <c r="E30" i="6"/>
  <c r="D30" i="6"/>
  <c r="M52" i="6"/>
  <c r="N52" i="6" s="1"/>
  <c r="L52" i="6"/>
  <c r="K52" i="6"/>
  <c r="J52" i="6"/>
  <c r="I52" i="6"/>
  <c r="M51" i="6"/>
  <c r="L51" i="6"/>
  <c r="K51" i="6"/>
  <c r="J51" i="6"/>
  <c r="I51" i="6"/>
  <c r="M50" i="6"/>
  <c r="L50" i="6"/>
  <c r="K50" i="6"/>
  <c r="J50" i="6"/>
  <c r="I50" i="6"/>
  <c r="M49" i="6"/>
  <c r="L49" i="6"/>
  <c r="K49" i="6"/>
  <c r="J49" i="6"/>
  <c r="I49" i="6"/>
  <c r="M48" i="6"/>
  <c r="L48" i="6"/>
  <c r="K48" i="6"/>
  <c r="J48" i="6"/>
  <c r="I48" i="6"/>
  <c r="M47" i="6"/>
  <c r="L47" i="6"/>
  <c r="K47" i="6"/>
  <c r="J47" i="6"/>
  <c r="I47" i="6"/>
  <c r="M46" i="6"/>
  <c r="L46" i="6"/>
  <c r="K46" i="6"/>
  <c r="J46" i="6"/>
  <c r="I46" i="6"/>
  <c r="M45" i="6"/>
  <c r="N45" i="6" s="1"/>
  <c r="L45" i="6"/>
  <c r="K45" i="6"/>
  <c r="J45" i="6"/>
  <c r="I45" i="6"/>
  <c r="M44" i="6"/>
  <c r="L44" i="6"/>
  <c r="K44" i="6"/>
  <c r="J44" i="6"/>
  <c r="I44" i="6"/>
  <c r="M43" i="6"/>
  <c r="L43" i="6"/>
  <c r="K43" i="6"/>
  <c r="J43" i="6"/>
  <c r="I43" i="6"/>
  <c r="M42" i="6"/>
  <c r="L42" i="6"/>
  <c r="K42" i="6"/>
  <c r="J42" i="6"/>
  <c r="I42" i="6"/>
  <c r="M41" i="6"/>
  <c r="N41" i="6" s="1"/>
  <c r="L41" i="6"/>
  <c r="K41" i="6"/>
  <c r="J41" i="6"/>
  <c r="I41" i="6"/>
  <c r="M40" i="6"/>
  <c r="L40" i="6"/>
  <c r="K40" i="6"/>
  <c r="J40" i="6"/>
  <c r="I40" i="6"/>
  <c r="M39" i="6"/>
  <c r="L39" i="6"/>
  <c r="K39" i="6"/>
  <c r="J39" i="6"/>
  <c r="I39" i="6"/>
  <c r="M38" i="6"/>
  <c r="L38" i="6"/>
  <c r="K38" i="6"/>
  <c r="J38" i="6"/>
  <c r="I38" i="6"/>
  <c r="M37" i="6"/>
  <c r="N37" i="6" s="1"/>
  <c r="L37" i="6"/>
  <c r="K37" i="6"/>
  <c r="J37" i="6"/>
  <c r="I37" i="6"/>
  <c r="M36" i="6"/>
  <c r="L36" i="6"/>
  <c r="K36" i="6"/>
  <c r="J36" i="6"/>
  <c r="I36" i="6"/>
  <c r="M35" i="6"/>
  <c r="L35" i="6"/>
  <c r="K35" i="6"/>
  <c r="J35" i="6"/>
  <c r="I35" i="6"/>
  <c r="M34" i="6"/>
  <c r="N34" i="6" s="1"/>
  <c r="L34" i="6"/>
  <c r="K34" i="6"/>
  <c r="J34" i="6"/>
  <c r="I34" i="6"/>
  <c r="M33" i="6"/>
  <c r="N33" i="6" s="1"/>
  <c r="L33" i="6"/>
  <c r="K33" i="6"/>
  <c r="J33" i="6"/>
  <c r="I33" i="6"/>
  <c r="M32" i="6"/>
  <c r="N32" i="6" s="1"/>
  <c r="L32" i="6"/>
  <c r="K32" i="6"/>
  <c r="J32" i="6"/>
  <c r="I32" i="6"/>
  <c r="M31" i="6"/>
  <c r="L31" i="6"/>
  <c r="K31" i="6"/>
  <c r="J31" i="6"/>
  <c r="I31" i="6"/>
  <c r="M30" i="6"/>
  <c r="L30" i="6"/>
  <c r="K30" i="6"/>
  <c r="J30" i="6"/>
  <c r="S52" i="6"/>
  <c r="R52" i="6"/>
  <c r="Q52" i="6"/>
  <c r="P52" i="6"/>
  <c r="O52" i="6"/>
  <c r="S51" i="6"/>
  <c r="R51" i="6"/>
  <c r="Q51" i="6"/>
  <c r="P51" i="6"/>
  <c r="O51" i="6"/>
  <c r="S50" i="6"/>
  <c r="R50" i="6"/>
  <c r="Q50" i="6"/>
  <c r="P50" i="6"/>
  <c r="O50" i="6"/>
  <c r="S49" i="6"/>
  <c r="R49" i="6"/>
  <c r="Q49" i="6"/>
  <c r="P49" i="6"/>
  <c r="O49" i="6"/>
  <c r="S48" i="6"/>
  <c r="R48" i="6"/>
  <c r="Q48" i="6"/>
  <c r="P48" i="6"/>
  <c r="O48" i="6"/>
  <c r="S47" i="6"/>
  <c r="R47" i="6"/>
  <c r="Q47" i="6"/>
  <c r="P47" i="6"/>
  <c r="O47" i="6"/>
  <c r="S46" i="6"/>
  <c r="R46" i="6"/>
  <c r="Q46" i="6"/>
  <c r="P46" i="6"/>
  <c r="O46" i="6"/>
  <c r="S45" i="6"/>
  <c r="R45" i="6"/>
  <c r="Q45" i="6"/>
  <c r="P45" i="6"/>
  <c r="O45" i="6"/>
  <c r="S44" i="6"/>
  <c r="R44" i="6"/>
  <c r="Q44" i="6"/>
  <c r="P44" i="6"/>
  <c r="O44" i="6"/>
  <c r="S43" i="6"/>
  <c r="T43" i="6" s="1"/>
  <c r="R43" i="6"/>
  <c r="Q43" i="6"/>
  <c r="P43" i="6"/>
  <c r="O43" i="6"/>
  <c r="S42" i="6"/>
  <c r="T42" i="6" s="1"/>
  <c r="R42" i="6"/>
  <c r="Q42" i="6"/>
  <c r="P42" i="6"/>
  <c r="O42" i="6"/>
  <c r="S41" i="6"/>
  <c r="T41" i="6" s="1"/>
  <c r="R41" i="6"/>
  <c r="Q41" i="6"/>
  <c r="P41" i="6"/>
  <c r="O41" i="6"/>
  <c r="S40" i="6"/>
  <c r="R40" i="6"/>
  <c r="Q40" i="6"/>
  <c r="P40" i="6"/>
  <c r="O40" i="6"/>
  <c r="S39" i="6"/>
  <c r="R39" i="6"/>
  <c r="Q39" i="6"/>
  <c r="P39" i="6"/>
  <c r="O39" i="6"/>
  <c r="S38" i="6"/>
  <c r="T38" i="6" s="1"/>
  <c r="R38" i="6"/>
  <c r="Q38" i="6"/>
  <c r="P38" i="6"/>
  <c r="O38" i="6"/>
  <c r="S37" i="6"/>
  <c r="T37" i="6" s="1"/>
  <c r="R37" i="6"/>
  <c r="Q37" i="6"/>
  <c r="P37" i="6"/>
  <c r="O37" i="6"/>
  <c r="S36" i="6"/>
  <c r="R36" i="6"/>
  <c r="Q36" i="6"/>
  <c r="P36" i="6"/>
  <c r="O36" i="6"/>
  <c r="S35" i="6"/>
  <c r="R35" i="6"/>
  <c r="Q35" i="6"/>
  <c r="P35" i="6"/>
  <c r="O35" i="6"/>
  <c r="S34" i="6"/>
  <c r="R34" i="6"/>
  <c r="Q34" i="6"/>
  <c r="P34" i="6"/>
  <c r="O34" i="6"/>
  <c r="S33" i="6"/>
  <c r="T33" i="6" s="1"/>
  <c r="R33" i="6"/>
  <c r="Q33" i="6"/>
  <c r="P33" i="6"/>
  <c r="O33" i="6"/>
  <c r="S32" i="6"/>
  <c r="R32" i="6"/>
  <c r="Q32" i="6"/>
  <c r="P32" i="6"/>
  <c r="O32" i="6"/>
  <c r="S31" i="6"/>
  <c r="R31" i="6"/>
  <c r="Q31" i="6"/>
  <c r="P31" i="6"/>
  <c r="O31" i="6"/>
  <c r="S30" i="6"/>
  <c r="R30" i="6"/>
  <c r="Q30" i="6"/>
  <c r="P30" i="6"/>
  <c r="Y52" i="6"/>
  <c r="X52" i="6"/>
  <c r="W52" i="6"/>
  <c r="V52" i="6"/>
  <c r="U52" i="6"/>
  <c r="Y51" i="6"/>
  <c r="Z51" i="6" s="1"/>
  <c r="X51" i="6"/>
  <c r="W51" i="6"/>
  <c r="V51" i="6"/>
  <c r="U51" i="6"/>
  <c r="Y50" i="6"/>
  <c r="Z50" i="6" s="1"/>
  <c r="X50" i="6"/>
  <c r="W50" i="6"/>
  <c r="V50" i="6"/>
  <c r="U50" i="6"/>
  <c r="Y49" i="6"/>
  <c r="Z49" i="6" s="1"/>
  <c r="X49" i="6"/>
  <c r="W49" i="6"/>
  <c r="V49" i="6"/>
  <c r="U49" i="6"/>
  <c r="Y48" i="6"/>
  <c r="X48" i="6"/>
  <c r="W48" i="6"/>
  <c r="V48" i="6"/>
  <c r="U48" i="6"/>
  <c r="Y47" i="6"/>
  <c r="Z47" i="6" s="1"/>
  <c r="X47" i="6"/>
  <c r="W47" i="6"/>
  <c r="V47" i="6"/>
  <c r="U47" i="6"/>
  <c r="Y46" i="6"/>
  <c r="X46" i="6"/>
  <c r="W46" i="6"/>
  <c r="V46" i="6"/>
  <c r="U46" i="6"/>
  <c r="Y45" i="6"/>
  <c r="X45" i="6"/>
  <c r="W45" i="6"/>
  <c r="V45" i="6"/>
  <c r="U45" i="6"/>
  <c r="Y44" i="6"/>
  <c r="X44" i="6"/>
  <c r="W44" i="6"/>
  <c r="V44" i="6"/>
  <c r="U44" i="6"/>
  <c r="Y43" i="6"/>
  <c r="Z43" i="6" s="1"/>
  <c r="X43" i="6"/>
  <c r="W43" i="6"/>
  <c r="V43" i="6"/>
  <c r="U43" i="6"/>
  <c r="Y42" i="6"/>
  <c r="X42" i="6"/>
  <c r="W42" i="6"/>
  <c r="V42" i="6"/>
  <c r="U42" i="6"/>
  <c r="Y41" i="6"/>
  <c r="Z41" i="6" s="1"/>
  <c r="X41" i="6"/>
  <c r="W41" i="6"/>
  <c r="V41" i="6"/>
  <c r="U41" i="6"/>
  <c r="Y40" i="6"/>
  <c r="X40" i="6"/>
  <c r="W40" i="6"/>
  <c r="V40" i="6"/>
  <c r="U40" i="6"/>
  <c r="Y39" i="6"/>
  <c r="X39" i="6"/>
  <c r="W39" i="6"/>
  <c r="V39" i="6"/>
  <c r="U39" i="6"/>
  <c r="Y38" i="6"/>
  <c r="X38" i="6"/>
  <c r="W38" i="6"/>
  <c r="V38" i="6"/>
  <c r="U38" i="6"/>
  <c r="Y37" i="6"/>
  <c r="X37" i="6"/>
  <c r="W37" i="6"/>
  <c r="V37" i="6"/>
  <c r="U37" i="6"/>
  <c r="Y36" i="6"/>
  <c r="X36" i="6"/>
  <c r="W36" i="6"/>
  <c r="V36" i="6"/>
  <c r="U36" i="6"/>
  <c r="Y35" i="6"/>
  <c r="X35" i="6"/>
  <c r="W35" i="6"/>
  <c r="V35" i="6"/>
  <c r="U35" i="6"/>
  <c r="Y34" i="6"/>
  <c r="X34" i="6"/>
  <c r="W34" i="6"/>
  <c r="V34" i="6"/>
  <c r="U34" i="6"/>
  <c r="Y33" i="6"/>
  <c r="Z33" i="6" s="1"/>
  <c r="X33" i="6"/>
  <c r="W33" i="6"/>
  <c r="V33" i="6"/>
  <c r="U33" i="6"/>
  <c r="Y32" i="6"/>
  <c r="X32" i="6"/>
  <c r="W32" i="6"/>
  <c r="V32" i="6"/>
  <c r="U32" i="6"/>
  <c r="Y31" i="6"/>
  <c r="Z31" i="6" s="1"/>
  <c r="X31" i="6"/>
  <c r="W31" i="6"/>
  <c r="V31" i="6"/>
  <c r="U31" i="6"/>
  <c r="Y30" i="6"/>
  <c r="Z30" i="6" s="1"/>
  <c r="X30" i="6"/>
  <c r="W30" i="6"/>
  <c r="V30" i="6"/>
  <c r="Y27" i="6"/>
  <c r="X27" i="6"/>
  <c r="W27" i="6"/>
  <c r="V27" i="6"/>
  <c r="U27" i="6"/>
  <c r="Y26" i="6"/>
  <c r="X26" i="6"/>
  <c r="W26" i="6"/>
  <c r="V26" i="6"/>
  <c r="U26" i="6"/>
  <c r="Y25" i="6"/>
  <c r="Z25" i="6" s="1"/>
  <c r="X25" i="6"/>
  <c r="W25" i="6"/>
  <c r="V25" i="6"/>
  <c r="U25" i="6"/>
  <c r="Y24" i="6"/>
  <c r="X24" i="6"/>
  <c r="W24" i="6"/>
  <c r="V24" i="6"/>
  <c r="U24" i="6"/>
  <c r="Y23" i="6"/>
  <c r="X23" i="6"/>
  <c r="W23" i="6"/>
  <c r="V23" i="6"/>
  <c r="U23" i="6"/>
  <c r="Y22" i="6"/>
  <c r="X22" i="6"/>
  <c r="W22" i="6"/>
  <c r="V22" i="6"/>
  <c r="U22" i="6"/>
  <c r="Y21" i="6"/>
  <c r="X21" i="6"/>
  <c r="W21" i="6"/>
  <c r="V21" i="6"/>
  <c r="U21" i="6"/>
  <c r="Y20" i="6"/>
  <c r="X20" i="6"/>
  <c r="W20" i="6"/>
  <c r="V20" i="6"/>
  <c r="U20" i="6"/>
  <c r="Y19" i="6"/>
  <c r="X19" i="6"/>
  <c r="W19" i="6"/>
  <c r="V19" i="6"/>
  <c r="U19" i="6"/>
  <c r="Y18" i="6"/>
  <c r="X18" i="6"/>
  <c r="W18" i="6"/>
  <c r="V18" i="6"/>
  <c r="U18" i="6"/>
  <c r="Y17" i="6"/>
  <c r="X17" i="6"/>
  <c r="W17" i="6"/>
  <c r="V17" i="6"/>
  <c r="U17" i="6"/>
  <c r="Y16" i="6"/>
  <c r="Z16" i="6" s="1"/>
  <c r="X16" i="6"/>
  <c r="W16" i="6"/>
  <c r="V16" i="6"/>
  <c r="U16" i="6"/>
  <c r="Y15" i="6"/>
  <c r="Z15" i="6" s="1"/>
  <c r="X15" i="6"/>
  <c r="W15" i="6"/>
  <c r="V15" i="6"/>
  <c r="U15" i="6"/>
  <c r="Y14" i="6"/>
  <c r="X14" i="6"/>
  <c r="W14" i="6"/>
  <c r="V14" i="6"/>
  <c r="U14" i="6"/>
  <c r="Y13" i="6"/>
  <c r="X13" i="6"/>
  <c r="W13" i="6"/>
  <c r="V13" i="6"/>
  <c r="U13" i="6"/>
  <c r="Y12" i="6"/>
  <c r="Z12" i="6" s="1"/>
  <c r="X12" i="6"/>
  <c r="W12" i="6"/>
  <c r="V12" i="6"/>
  <c r="U12" i="6"/>
  <c r="Y11" i="6"/>
  <c r="X11" i="6"/>
  <c r="W11" i="6"/>
  <c r="V11" i="6"/>
  <c r="U11" i="6"/>
  <c r="Y10" i="6"/>
  <c r="X10" i="6"/>
  <c r="W10" i="6"/>
  <c r="V10" i="6"/>
  <c r="U10" i="6"/>
  <c r="Y9" i="6"/>
  <c r="Z9" i="6" s="1"/>
  <c r="X9" i="6"/>
  <c r="W9" i="6"/>
  <c r="V9" i="6"/>
  <c r="U9" i="6"/>
  <c r="Y8" i="6"/>
  <c r="Z8" i="6" s="1"/>
  <c r="X8" i="6"/>
  <c r="W8" i="6"/>
  <c r="V8" i="6"/>
  <c r="U8" i="6"/>
  <c r="Y7" i="6"/>
  <c r="X7" i="6"/>
  <c r="W7" i="6"/>
  <c r="V7" i="6"/>
  <c r="U7" i="6"/>
  <c r="Y6" i="6"/>
  <c r="X6" i="6"/>
  <c r="W6" i="6"/>
  <c r="V6" i="6"/>
  <c r="U6" i="6"/>
  <c r="Y5" i="6"/>
  <c r="Z5" i="6" s="1"/>
  <c r="X5" i="6"/>
  <c r="W5" i="6"/>
  <c r="V5" i="6"/>
  <c r="S27" i="6"/>
  <c r="R27" i="6"/>
  <c r="Q27" i="6"/>
  <c r="P27" i="6"/>
  <c r="O27" i="6"/>
  <c r="S26" i="6"/>
  <c r="R26" i="6"/>
  <c r="Q26" i="6"/>
  <c r="P26" i="6"/>
  <c r="O26" i="6"/>
  <c r="S25" i="6"/>
  <c r="T25" i="6" s="1"/>
  <c r="R25" i="6"/>
  <c r="Q25" i="6"/>
  <c r="P25" i="6"/>
  <c r="O25" i="6"/>
  <c r="S24" i="6"/>
  <c r="T24" i="6" s="1"/>
  <c r="R24" i="6"/>
  <c r="Q24" i="6"/>
  <c r="P24" i="6"/>
  <c r="O24" i="6"/>
  <c r="S23" i="6"/>
  <c r="T23" i="6" s="1"/>
  <c r="R23" i="6"/>
  <c r="Q23" i="6"/>
  <c r="P23" i="6"/>
  <c r="O23" i="6"/>
  <c r="S22" i="6"/>
  <c r="T22" i="6" s="1"/>
  <c r="R22" i="6"/>
  <c r="Q22" i="6"/>
  <c r="P22" i="6"/>
  <c r="O22" i="6"/>
  <c r="S21" i="6"/>
  <c r="R21" i="6"/>
  <c r="Q21" i="6"/>
  <c r="P21" i="6"/>
  <c r="O21" i="6"/>
  <c r="S20" i="6"/>
  <c r="R20" i="6"/>
  <c r="Q20" i="6"/>
  <c r="P20" i="6"/>
  <c r="O20" i="6"/>
  <c r="S19" i="6"/>
  <c r="R19" i="6"/>
  <c r="Q19" i="6"/>
  <c r="P19" i="6"/>
  <c r="O19" i="6"/>
  <c r="S18" i="6"/>
  <c r="R18" i="6"/>
  <c r="Q18" i="6"/>
  <c r="P18" i="6"/>
  <c r="O18" i="6"/>
  <c r="S17" i="6"/>
  <c r="T17" i="6" s="1"/>
  <c r="R17" i="6"/>
  <c r="Q17" i="6"/>
  <c r="P17" i="6"/>
  <c r="O17" i="6"/>
  <c r="S16" i="6"/>
  <c r="R16" i="6"/>
  <c r="Q16" i="6"/>
  <c r="P16" i="6"/>
  <c r="O16" i="6"/>
  <c r="S15" i="6"/>
  <c r="R15" i="6"/>
  <c r="Q15" i="6"/>
  <c r="P15" i="6"/>
  <c r="O15" i="6"/>
  <c r="S14" i="6"/>
  <c r="R14" i="6"/>
  <c r="Q14" i="6"/>
  <c r="P14" i="6"/>
  <c r="O14" i="6"/>
  <c r="S13" i="6"/>
  <c r="R13" i="6"/>
  <c r="Q13" i="6"/>
  <c r="P13" i="6"/>
  <c r="O13" i="6"/>
  <c r="S12" i="6"/>
  <c r="R12" i="6"/>
  <c r="Q12" i="6"/>
  <c r="P12" i="6"/>
  <c r="O12" i="6"/>
  <c r="S11" i="6"/>
  <c r="R11" i="6"/>
  <c r="Q11" i="6"/>
  <c r="P11" i="6"/>
  <c r="O11" i="6"/>
  <c r="S10" i="6"/>
  <c r="R10" i="6"/>
  <c r="Q10" i="6"/>
  <c r="P10" i="6"/>
  <c r="O10" i="6"/>
  <c r="S9" i="6"/>
  <c r="R9" i="6"/>
  <c r="Q9" i="6"/>
  <c r="P9" i="6"/>
  <c r="O9" i="6"/>
  <c r="S8" i="6"/>
  <c r="R8" i="6"/>
  <c r="Q8" i="6"/>
  <c r="P8" i="6"/>
  <c r="O8" i="6"/>
  <c r="S7" i="6"/>
  <c r="R7" i="6"/>
  <c r="Q7" i="6"/>
  <c r="P7" i="6"/>
  <c r="O7" i="6"/>
  <c r="S6" i="6"/>
  <c r="R6" i="6"/>
  <c r="Q6" i="6"/>
  <c r="P6" i="6"/>
  <c r="O6" i="6"/>
  <c r="S5" i="6"/>
  <c r="T5" i="6" s="1"/>
  <c r="R5" i="6"/>
  <c r="Q5" i="6"/>
  <c r="P5" i="6"/>
  <c r="M27" i="6"/>
  <c r="L27" i="6"/>
  <c r="K27" i="6"/>
  <c r="J27" i="6"/>
  <c r="I27" i="6"/>
  <c r="M26" i="6"/>
  <c r="L26" i="6"/>
  <c r="K26" i="6"/>
  <c r="J26" i="6"/>
  <c r="I26" i="6"/>
  <c r="M25" i="6"/>
  <c r="L25" i="6"/>
  <c r="K25" i="6"/>
  <c r="J25" i="6"/>
  <c r="I25" i="6"/>
  <c r="M24" i="6"/>
  <c r="N24" i="6" s="1"/>
  <c r="L24" i="6"/>
  <c r="K24" i="6"/>
  <c r="J24" i="6"/>
  <c r="I24" i="6"/>
  <c r="M23" i="6"/>
  <c r="L23" i="6"/>
  <c r="K23" i="6"/>
  <c r="J23" i="6"/>
  <c r="I23" i="6"/>
  <c r="M22" i="6"/>
  <c r="L22" i="6"/>
  <c r="K22" i="6"/>
  <c r="J22" i="6"/>
  <c r="I22" i="6"/>
  <c r="M21" i="6"/>
  <c r="L21" i="6"/>
  <c r="K21" i="6"/>
  <c r="J21" i="6"/>
  <c r="I21" i="6"/>
  <c r="M20" i="6"/>
  <c r="L20" i="6"/>
  <c r="K20" i="6"/>
  <c r="J20" i="6"/>
  <c r="I20" i="6"/>
  <c r="M19" i="6"/>
  <c r="L19" i="6"/>
  <c r="K19" i="6"/>
  <c r="J19" i="6"/>
  <c r="I19" i="6"/>
  <c r="M18" i="6"/>
  <c r="L18" i="6"/>
  <c r="K18" i="6"/>
  <c r="J18" i="6"/>
  <c r="I18" i="6"/>
  <c r="M17" i="6"/>
  <c r="L17" i="6"/>
  <c r="K17" i="6"/>
  <c r="J17" i="6"/>
  <c r="I17" i="6"/>
  <c r="M16" i="6"/>
  <c r="N16" i="6" s="1"/>
  <c r="L16" i="6"/>
  <c r="K16" i="6"/>
  <c r="J16" i="6"/>
  <c r="I16" i="6"/>
  <c r="M15" i="6"/>
  <c r="L15" i="6"/>
  <c r="K15" i="6"/>
  <c r="J15" i="6"/>
  <c r="I15" i="6"/>
  <c r="M14" i="6"/>
  <c r="L14" i="6"/>
  <c r="K14" i="6"/>
  <c r="J14" i="6"/>
  <c r="I14" i="6"/>
  <c r="M13" i="6"/>
  <c r="N13" i="6" s="1"/>
  <c r="L13" i="6"/>
  <c r="K13" i="6"/>
  <c r="J13" i="6"/>
  <c r="I13" i="6"/>
  <c r="M12" i="6"/>
  <c r="N12" i="6" s="1"/>
  <c r="L12" i="6"/>
  <c r="K12" i="6"/>
  <c r="J12" i="6"/>
  <c r="I12" i="6"/>
  <c r="M11" i="6"/>
  <c r="L11" i="6"/>
  <c r="K11" i="6"/>
  <c r="J11" i="6"/>
  <c r="I11" i="6"/>
  <c r="M10" i="6"/>
  <c r="L10" i="6"/>
  <c r="K10" i="6"/>
  <c r="J10" i="6"/>
  <c r="I10" i="6"/>
  <c r="M9" i="6"/>
  <c r="N9" i="6" s="1"/>
  <c r="L9" i="6"/>
  <c r="K9" i="6"/>
  <c r="J9" i="6"/>
  <c r="I9" i="6"/>
  <c r="M8" i="6"/>
  <c r="N8" i="6" s="1"/>
  <c r="L8" i="6"/>
  <c r="K8" i="6"/>
  <c r="J8" i="6"/>
  <c r="I8" i="6"/>
  <c r="M7" i="6"/>
  <c r="L7" i="6"/>
  <c r="K7" i="6"/>
  <c r="J7" i="6"/>
  <c r="I7" i="6"/>
  <c r="M6" i="6"/>
  <c r="L6" i="6"/>
  <c r="K6" i="6"/>
  <c r="J6" i="6"/>
  <c r="I6" i="6"/>
  <c r="M5" i="6"/>
  <c r="L5" i="6"/>
  <c r="K5" i="6"/>
  <c r="J5" i="6"/>
  <c r="Z127" i="6"/>
  <c r="Z126" i="6"/>
  <c r="Z125" i="6"/>
  <c r="Z124" i="6"/>
  <c r="Z123" i="6"/>
  <c r="Z122" i="6"/>
  <c r="Z121" i="6"/>
  <c r="Z120" i="6"/>
  <c r="Z119" i="6"/>
  <c r="Z118" i="6"/>
  <c r="Z117" i="6"/>
  <c r="Z116" i="6"/>
  <c r="Z115" i="6"/>
  <c r="Z114" i="6"/>
  <c r="Z113" i="6"/>
  <c r="Z112" i="6"/>
  <c r="Z111" i="6"/>
  <c r="Z110" i="6"/>
  <c r="Z109" i="6"/>
  <c r="Z108" i="6"/>
  <c r="Z107" i="6"/>
  <c r="Z106" i="6"/>
  <c r="Z105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1" i="6"/>
  <c r="T110" i="6"/>
  <c r="T109" i="6"/>
  <c r="T107" i="6"/>
  <c r="T106" i="6"/>
  <c r="T105" i="6"/>
  <c r="N127" i="6"/>
  <c r="N126" i="6"/>
  <c r="N125" i="6"/>
  <c r="N123" i="6"/>
  <c r="N122" i="6"/>
  <c r="N121" i="6"/>
  <c r="N120" i="6"/>
  <c r="N119" i="6"/>
  <c r="N118" i="6"/>
  <c r="N117" i="6"/>
  <c r="N115" i="6"/>
  <c r="N114" i="6"/>
  <c r="N113" i="6"/>
  <c r="N112" i="6"/>
  <c r="N111" i="6"/>
  <c r="N110" i="6"/>
  <c r="N109" i="6"/>
  <c r="N108" i="6"/>
  <c r="N107" i="6"/>
  <c r="N106" i="6"/>
  <c r="N105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4" i="6"/>
  <c r="H83" i="6"/>
  <c r="H82" i="6"/>
  <c r="H81" i="6"/>
  <c r="H80" i="6"/>
  <c r="N102" i="6"/>
  <c r="N100" i="6"/>
  <c r="N99" i="6"/>
  <c r="N98" i="6"/>
  <c r="N97" i="6"/>
  <c r="N96" i="6"/>
  <c r="N95" i="6"/>
  <c r="N94" i="6"/>
  <c r="N92" i="6"/>
  <c r="N91" i="6"/>
  <c r="N90" i="6"/>
  <c r="N88" i="6"/>
  <c r="N87" i="6"/>
  <c r="N86" i="6"/>
  <c r="N84" i="6"/>
  <c r="N83" i="6"/>
  <c r="N82" i="6"/>
  <c r="N80" i="6"/>
  <c r="T102" i="6"/>
  <c r="T101" i="6"/>
  <c r="T100" i="6"/>
  <c r="T99" i="6"/>
  <c r="T98" i="6"/>
  <c r="T97" i="6"/>
  <c r="T96" i="6"/>
  <c r="T95" i="6"/>
  <c r="T94" i="6"/>
  <c r="T93" i="6"/>
  <c r="T92" i="6"/>
  <c r="T90" i="6"/>
  <c r="T89" i="6"/>
  <c r="T88" i="6"/>
  <c r="T87" i="6"/>
  <c r="T86" i="6"/>
  <c r="T85" i="6"/>
  <c r="T84" i="6"/>
  <c r="T83" i="6"/>
  <c r="T82" i="6"/>
  <c r="T81" i="6"/>
  <c r="T80" i="6"/>
  <c r="Z102" i="6"/>
  <c r="Z101" i="6"/>
  <c r="Z100" i="6"/>
  <c r="Z99" i="6"/>
  <c r="Z98" i="6"/>
  <c r="Z97" i="6"/>
  <c r="Z96" i="6"/>
  <c r="Z94" i="6"/>
  <c r="Z93" i="6"/>
  <c r="Z92" i="6"/>
  <c r="Z91" i="6"/>
  <c r="Z90" i="6"/>
  <c r="Z89" i="6"/>
  <c r="Z88" i="6"/>
  <c r="Z87" i="6"/>
  <c r="Z86" i="6"/>
  <c r="Z85" i="6"/>
  <c r="Z84" i="6"/>
  <c r="Z83" i="6"/>
  <c r="Z82" i="6"/>
  <c r="Z81" i="6"/>
  <c r="Z80" i="6"/>
  <c r="Z77" i="6"/>
  <c r="Z76" i="6"/>
  <c r="Z75" i="6"/>
  <c r="Z74" i="6"/>
  <c r="Z73" i="6"/>
  <c r="Z72" i="6"/>
  <c r="Z71" i="6"/>
  <c r="Z69" i="6"/>
  <c r="Z68" i="6"/>
  <c r="Z67" i="6"/>
  <c r="Z65" i="6"/>
  <c r="Z64" i="6"/>
  <c r="Z63" i="6"/>
  <c r="Z61" i="6"/>
  <c r="Z59" i="6"/>
  <c r="Z57" i="6"/>
  <c r="Z56" i="6"/>
  <c r="Z55" i="6"/>
  <c r="T75" i="6"/>
  <c r="T74" i="6"/>
  <c r="T73" i="6"/>
  <c r="T72" i="6"/>
  <c r="T71" i="6"/>
  <c r="T69" i="6"/>
  <c r="T67" i="6"/>
  <c r="T66" i="6"/>
  <c r="T65" i="6"/>
  <c r="T61" i="6"/>
  <c r="T60" i="6"/>
  <c r="T55" i="6"/>
  <c r="N77" i="6"/>
  <c r="N76" i="6"/>
  <c r="N75" i="6"/>
  <c r="N74" i="6"/>
  <c r="N73" i="6"/>
  <c r="N72" i="6"/>
  <c r="N69" i="6"/>
  <c r="N68" i="6"/>
  <c r="N65" i="6"/>
  <c r="N64" i="6"/>
  <c r="N63" i="6"/>
  <c r="N62" i="6"/>
  <c r="N61" i="6"/>
  <c r="N60" i="6"/>
  <c r="N59" i="6"/>
  <c r="N58" i="6"/>
  <c r="N57" i="6"/>
  <c r="N56" i="6"/>
  <c r="N55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58" i="6"/>
  <c r="H57" i="6"/>
  <c r="H56" i="6"/>
  <c r="H55" i="6"/>
  <c r="H52" i="6"/>
  <c r="H51" i="6"/>
  <c r="H50" i="6"/>
  <c r="H49" i="6"/>
  <c r="H48" i="6"/>
  <c r="H47" i="6"/>
  <c r="H46" i="6"/>
  <c r="H41" i="6"/>
  <c r="H40" i="6"/>
  <c r="H38" i="6"/>
  <c r="H37" i="6"/>
  <c r="H36" i="6"/>
  <c r="H33" i="6"/>
  <c r="H32" i="6"/>
  <c r="H31" i="6"/>
  <c r="H30" i="6"/>
  <c r="N51" i="6"/>
  <c r="N50" i="6"/>
  <c r="N49" i="6"/>
  <c r="N48" i="6"/>
  <c r="N47" i="6"/>
  <c r="N46" i="6"/>
  <c r="N44" i="6"/>
  <c r="N43" i="6"/>
  <c r="N42" i="6"/>
  <c r="N40" i="6"/>
  <c r="N39" i="6"/>
  <c r="N38" i="6"/>
  <c r="N36" i="6"/>
  <c r="N35" i="6"/>
  <c r="N31" i="6"/>
  <c r="N30" i="6"/>
  <c r="T52" i="6"/>
  <c r="T51" i="6"/>
  <c r="T50" i="6"/>
  <c r="T49" i="6"/>
  <c r="T48" i="6"/>
  <c r="T47" i="6"/>
  <c r="T46" i="6"/>
  <c r="T45" i="6"/>
  <c r="T44" i="6"/>
  <c r="T40" i="6"/>
  <c r="T39" i="6"/>
  <c r="T36" i="6"/>
  <c r="T35" i="6"/>
  <c r="T34" i="6"/>
  <c r="T32" i="6"/>
  <c r="T31" i="6"/>
  <c r="T30" i="6"/>
  <c r="Z52" i="6"/>
  <c r="Z48" i="6"/>
  <c r="Z46" i="6"/>
  <c r="Z45" i="6"/>
  <c r="Z44" i="6"/>
  <c r="Z42" i="6"/>
  <c r="Z40" i="6"/>
  <c r="Z39" i="6"/>
  <c r="Z38" i="6"/>
  <c r="Z37" i="6"/>
  <c r="Z36" i="6"/>
  <c r="Z35" i="6"/>
  <c r="Z34" i="6"/>
  <c r="Z32" i="6"/>
  <c r="Z27" i="6"/>
  <c r="Z26" i="6"/>
  <c r="Z24" i="6"/>
  <c r="Z23" i="6"/>
  <c r="Z22" i="6"/>
  <c r="Z21" i="6"/>
  <c r="Z20" i="6"/>
  <c r="Z19" i="6"/>
  <c r="Z18" i="6"/>
  <c r="Z17" i="6"/>
  <c r="Z14" i="6"/>
  <c r="Z13" i="6"/>
  <c r="Z11" i="6"/>
  <c r="Z10" i="6"/>
  <c r="Z7" i="6"/>
  <c r="Z6" i="6"/>
  <c r="T27" i="6"/>
  <c r="T26" i="6"/>
  <c r="T21" i="6"/>
  <c r="T20" i="6"/>
  <c r="T19" i="6"/>
  <c r="T18" i="6"/>
  <c r="T16" i="6"/>
  <c r="T15" i="6"/>
  <c r="T14" i="6"/>
  <c r="T13" i="6"/>
  <c r="T12" i="6"/>
  <c r="T11" i="6"/>
  <c r="T10" i="6"/>
  <c r="T9" i="6"/>
  <c r="T8" i="6"/>
  <c r="T7" i="6"/>
  <c r="T6" i="6"/>
  <c r="N27" i="6"/>
  <c r="N26" i="6"/>
  <c r="N25" i="6"/>
  <c r="N23" i="6"/>
  <c r="N22" i="6"/>
  <c r="N21" i="6"/>
  <c r="N20" i="6"/>
  <c r="N19" i="6"/>
  <c r="N18" i="6"/>
  <c r="N17" i="6"/>
  <c r="N15" i="6"/>
  <c r="N14" i="6"/>
  <c r="N11" i="6"/>
  <c r="N10" i="6"/>
  <c r="N7" i="6"/>
  <c r="N6" i="6"/>
  <c r="N5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U105" i="6"/>
  <c r="U80" i="6"/>
  <c r="U55" i="6"/>
  <c r="O105" i="6"/>
  <c r="O80" i="6"/>
  <c r="I105" i="6"/>
  <c r="I80" i="6"/>
  <c r="I55" i="6"/>
  <c r="C105" i="6"/>
  <c r="C80" i="6"/>
  <c r="C55" i="6"/>
  <c r="U5" i="6"/>
  <c r="O5" i="6"/>
  <c r="I5" i="6"/>
  <c r="U30" i="6"/>
  <c r="O30" i="6"/>
  <c r="I30" i="6"/>
  <c r="C30" i="6"/>
  <c r="C5" i="6"/>
  <c r="AN43" i="8"/>
  <c r="AH51" i="8"/>
  <c r="AJ38" i="8"/>
  <c r="J43" i="8"/>
  <c r="J40" i="8"/>
  <c r="J36" i="8"/>
  <c r="Q47" i="8"/>
  <c r="Q45" i="8"/>
  <c r="Q40" i="8"/>
  <c r="Q37" i="8"/>
  <c r="X45" i="8"/>
  <c r="X40" i="8"/>
  <c r="X37" i="8"/>
  <c r="AE47" i="8"/>
  <c r="AE44" i="8"/>
  <c r="AE20" i="8"/>
  <c r="AE17" i="8"/>
  <c r="X11" i="8"/>
  <c r="X7" i="8"/>
  <c r="Q20" i="8"/>
  <c r="Q18" i="8"/>
  <c r="Q15" i="8"/>
  <c r="Q13" i="8"/>
  <c r="Q10" i="8"/>
  <c r="Q7" i="8"/>
  <c r="J19" i="8"/>
  <c r="J16" i="8"/>
  <c r="Q23" i="8"/>
  <c r="Q22" i="8"/>
  <c r="Q21" i="8"/>
  <c r="Q17" i="8"/>
  <c r="Q12" i="8"/>
  <c r="Q11" i="8"/>
  <c r="Q6" i="8"/>
  <c r="Q5" i="8"/>
  <c r="AI5" i="8"/>
  <c r="Q51" i="8"/>
  <c r="Q50" i="8"/>
  <c r="Q49" i="8"/>
  <c r="Q48" i="8"/>
  <c r="AI48" i="8"/>
  <c r="Q46" i="8"/>
  <c r="Q44" i="8"/>
  <c r="Q43" i="8"/>
  <c r="Q42" i="8"/>
  <c r="Q41" i="8"/>
  <c r="Q39" i="8"/>
  <c r="Q38" i="8"/>
  <c r="Q36" i="8"/>
  <c r="Q35" i="8"/>
  <c r="Q34" i="8"/>
  <c r="Q33" i="8"/>
  <c r="Q32" i="8"/>
  <c r="J51" i="8"/>
  <c r="J50" i="8"/>
  <c r="J49" i="8"/>
  <c r="J48" i="8"/>
  <c r="J47" i="8"/>
  <c r="J46" i="8"/>
  <c r="AH46" i="8"/>
  <c r="J45" i="8"/>
  <c r="J44" i="8"/>
  <c r="J42" i="8"/>
  <c r="J41" i="8"/>
  <c r="AH41" i="8"/>
  <c r="J39" i="8"/>
  <c r="AH39" i="8"/>
  <c r="J38" i="8"/>
  <c r="J37" i="8"/>
  <c r="J35" i="8"/>
  <c r="J34" i="8"/>
  <c r="J33" i="8"/>
  <c r="J32" i="8"/>
  <c r="J22" i="8"/>
  <c r="J21" i="8"/>
  <c r="J20" i="8"/>
  <c r="J18" i="8"/>
  <c r="J17" i="8"/>
  <c r="J15" i="8"/>
  <c r="J14" i="8"/>
  <c r="J13" i="8"/>
  <c r="J12" i="8"/>
  <c r="J11" i="8"/>
  <c r="J10" i="8"/>
  <c r="J7" i="8"/>
  <c r="J6" i="8"/>
  <c r="AE24" i="8"/>
  <c r="AE23" i="8"/>
  <c r="AE22" i="8"/>
  <c r="AE21" i="8"/>
  <c r="AE19" i="8"/>
  <c r="AE18" i="8"/>
  <c r="AM17" i="8"/>
  <c r="AE16" i="8"/>
  <c r="AE15" i="8"/>
  <c r="AE14" i="8"/>
  <c r="AE13" i="8"/>
  <c r="AE12" i="8"/>
  <c r="AE11" i="8"/>
  <c r="AE10" i="8"/>
  <c r="AE9" i="8"/>
  <c r="AE8" i="8"/>
  <c r="AE7" i="8"/>
  <c r="AE6" i="8"/>
  <c r="AE5" i="8"/>
  <c r="AM5" i="8"/>
  <c r="AE51" i="8"/>
  <c r="AE50" i="8"/>
  <c r="AE49" i="8"/>
  <c r="AE48" i="8"/>
  <c r="AE46" i="8"/>
  <c r="AE45" i="8"/>
  <c r="AE43" i="8"/>
  <c r="AE42" i="8"/>
  <c r="AE41" i="8"/>
  <c r="AN41" i="8"/>
  <c r="AE40" i="8"/>
  <c r="AM40" i="8"/>
  <c r="AE39" i="8"/>
  <c r="AN39" i="8"/>
  <c r="AE38" i="8"/>
  <c r="AE37" i="8"/>
  <c r="AE36" i="8"/>
  <c r="AE35" i="8"/>
  <c r="AE34" i="8"/>
  <c r="AE33" i="8"/>
  <c r="AE32" i="8"/>
  <c r="AM32" i="8"/>
  <c r="X32" i="8"/>
  <c r="X33" i="8"/>
  <c r="X34" i="8"/>
  <c r="X35" i="8"/>
  <c r="X36" i="8"/>
  <c r="X38" i="8"/>
  <c r="X39" i="8"/>
  <c r="X41" i="8"/>
  <c r="X42" i="8"/>
  <c r="X43" i="8"/>
  <c r="X44" i="8"/>
  <c r="X46" i="8"/>
  <c r="X47" i="8"/>
  <c r="X48" i="8"/>
  <c r="X49" i="8"/>
  <c r="X50" i="8"/>
  <c r="AL51" i="8"/>
  <c r="X51" i="8"/>
  <c r="X10" i="8"/>
  <c r="X12" i="8"/>
  <c r="X13" i="8"/>
  <c r="X15" i="8"/>
  <c r="X16" i="8"/>
  <c r="X17" i="8"/>
  <c r="X18" i="8"/>
  <c r="X20" i="8"/>
  <c r="X21" i="8"/>
  <c r="X22" i="8"/>
  <c r="X23" i="8"/>
  <c r="X6" i="8"/>
  <c r="AK5" i="8"/>
  <c r="X5" i="8"/>
  <c r="H5" i="6"/>
  <c r="AG33" i="8" l="1"/>
  <c r="AH32" i="8"/>
  <c r="AG6" i="8"/>
  <c r="J5" i="8"/>
  <c r="AH5" i="8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27" i="7"/>
  <c r="B26" i="7"/>
  <c r="B25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AM51" i="8"/>
  <c r="AK51" i="8"/>
  <c r="AI51" i="8"/>
  <c r="AG51" i="8"/>
  <c r="AK50" i="8"/>
  <c r="AL50" i="8"/>
  <c r="AJ50" i="8"/>
  <c r="AH50" i="8"/>
  <c r="AM49" i="8"/>
  <c r="AI49" i="8"/>
  <c r="AG49" i="8"/>
  <c r="AK49" i="8"/>
  <c r="AN48" i="8"/>
  <c r="AL48" i="8"/>
  <c r="AJ48" i="8"/>
  <c r="AH48" i="8"/>
  <c r="AK47" i="8"/>
  <c r="AI47" i="8"/>
  <c r="AM47" i="8"/>
  <c r="AG47" i="8"/>
  <c r="AK46" i="8"/>
  <c r="AI46" i="8"/>
  <c r="AG46" i="8"/>
  <c r="AN46" i="8"/>
  <c r="AL46" i="8"/>
  <c r="AM45" i="8"/>
  <c r="AL45" i="8"/>
  <c r="AG45" i="8"/>
  <c r="AK45" i="8"/>
  <c r="AI45" i="8"/>
  <c r="AN44" i="8"/>
  <c r="AL44" i="8"/>
  <c r="AJ44" i="8"/>
  <c r="AH44" i="8"/>
  <c r="AM43" i="8"/>
  <c r="AK43" i="8"/>
  <c r="AH43" i="8"/>
  <c r="AG43" i="8"/>
  <c r="AI43" i="8"/>
  <c r="AI42" i="8"/>
  <c r="AG42" i="8"/>
  <c r="AM42" i="8"/>
  <c r="AK42" i="8"/>
  <c r="AM41" i="8"/>
  <c r="AK41" i="8"/>
  <c r="AI41" i="8"/>
  <c r="AG41" i="8"/>
  <c r="AG40" i="8"/>
  <c r="AN40" i="8"/>
  <c r="AL40" i="8"/>
  <c r="AJ40" i="8"/>
  <c r="AH40" i="8"/>
  <c r="AL39" i="8"/>
  <c r="AK39" i="8"/>
  <c r="AI39" i="8"/>
  <c r="AM39" i="8"/>
  <c r="AG39" i="8"/>
  <c r="AM38" i="8"/>
  <c r="AK38" i="8"/>
  <c r="AL38" i="8"/>
  <c r="AI38" i="8"/>
  <c r="AH38" i="8"/>
  <c r="AK37" i="8"/>
  <c r="AI37" i="8"/>
  <c r="AG37" i="8"/>
  <c r="AM37" i="8"/>
  <c r="AM36" i="8"/>
  <c r="AK36" i="8"/>
  <c r="AI36" i="8"/>
  <c r="AG36" i="8"/>
  <c r="AI35" i="8"/>
  <c r="AM35" i="8"/>
  <c r="AK35" i="8"/>
  <c r="AG35" i="8"/>
  <c r="AM34" i="8"/>
  <c r="AK34" i="8"/>
  <c r="AI34" i="8"/>
  <c r="AG34" i="8"/>
  <c r="AM33" i="8"/>
  <c r="AK33" i="8"/>
  <c r="AI33" i="8"/>
  <c r="AL32" i="8"/>
  <c r="AJ32" i="8"/>
  <c r="AN32" i="8"/>
  <c r="AJ24" i="8"/>
  <c r="AH24" i="8"/>
  <c r="AG24" i="8"/>
  <c r="AM24" i="8"/>
  <c r="AK24" i="8"/>
  <c r="AI24" i="8"/>
  <c r="AN23" i="8"/>
  <c r="AK23" i="8"/>
  <c r="AH23" i="8"/>
  <c r="AG23" i="8"/>
  <c r="AM23" i="8"/>
  <c r="AI23" i="8"/>
  <c r="AM22" i="8"/>
  <c r="AK22" i="8"/>
  <c r="AI22" i="8"/>
  <c r="AG22" i="8"/>
  <c r="AN21" i="8"/>
  <c r="AL21" i="8"/>
  <c r="AK21" i="8"/>
  <c r="AJ21" i="8"/>
  <c r="AH21" i="8"/>
  <c r="AM20" i="8"/>
  <c r="AK20" i="8"/>
  <c r="AG20" i="8"/>
  <c r="AN20" i="8"/>
  <c r="AI20" i="8"/>
  <c r="AI19" i="8"/>
  <c r="AN19" i="8"/>
  <c r="AK19" i="8"/>
  <c r="AG19" i="8"/>
  <c r="AM18" i="8"/>
  <c r="AL18" i="8"/>
  <c r="AK18" i="8"/>
  <c r="AG18" i="8"/>
  <c r="AJ17" i="8"/>
  <c r="AH17" i="8"/>
  <c r="AN17" i="8"/>
  <c r="AL17" i="8"/>
  <c r="AM16" i="8"/>
  <c r="AK16" i="8"/>
  <c r="AI16" i="8"/>
  <c r="AG16" i="8"/>
  <c r="AM15" i="8"/>
  <c r="AK15" i="8"/>
  <c r="AI15" i="8"/>
  <c r="AG15" i="8"/>
  <c r="AK14" i="8"/>
  <c r="AI14" i="8"/>
  <c r="AG14" i="8"/>
  <c r="AM14" i="8"/>
  <c r="AL14" i="8"/>
  <c r="AN13" i="8"/>
  <c r="AL13" i="8"/>
  <c r="AH13" i="8"/>
  <c r="AJ13" i="8"/>
  <c r="AI12" i="8"/>
  <c r="AG12" i="8"/>
  <c r="AM12" i="8"/>
  <c r="AK12" i="8"/>
  <c r="AJ12" i="8"/>
  <c r="AH12" i="8"/>
  <c r="AM11" i="8"/>
  <c r="AK11" i="8"/>
  <c r="AI11" i="8"/>
  <c r="AG11" i="8"/>
  <c r="AI10" i="8"/>
  <c r="AG10" i="8"/>
  <c r="AM10" i="8"/>
  <c r="AK10" i="8"/>
  <c r="AM9" i="8"/>
  <c r="AK9" i="8"/>
  <c r="AI9" i="8"/>
  <c r="AG9" i="8"/>
  <c r="AK8" i="8"/>
  <c r="AI8" i="8"/>
  <c r="AM8" i="8"/>
  <c r="AG8" i="8"/>
  <c r="AK7" i="8"/>
  <c r="AI7" i="8"/>
  <c r="AG7" i="8"/>
  <c r="AM7" i="8"/>
  <c r="AJ7" i="8"/>
  <c r="AH7" i="8"/>
  <c r="AM6" i="8"/>
  <c r="AK6" i="8"/>
  <c r="AI6" i="8"/>
  <c r="AN5" i="8"/>
  <c r="AL5" i="8"/>
  <c r="AJ5" i="8"/>
  <c r="AI18" i="8" l="1"/>
  <c r="AG50" i="8"/>
  <c r="AI50" i="8"/>
  <c r="AM50" i="8"/>
  <c r="AM46" i="8"/>
  <c r="AM19" i="8"/>
  <c r="AG38" i="8"/>
  <c r="AI40" i="8"/>
  <c r="V27" i="7" l="1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V26" i="7"/>
  <c r="V20" i="7"/>
  <c r="V16" i="7"/>
  <c r="V12" i="7"/>
  <c r="V8" i="7"/>
  <c r="U20" i="7"/>
  <c r="U16" i="7"/>
  <c r="U12" i="7"/>
  <c r="U8" i="7"/>
  <c r="U6" i="7"/>
  <c r="T20" i="7"/>
  <c r="T19" i="7"/>
  <c r="T16" i="7"/>
  <c r="T12" i="7"/>
  <c r="T7" i="7"/>
  <c r="S19" i="7"/>
  <c r="S15" i="7"/>
  <c r="S11" i="7"/>
  <c r="S7" i="7"/>
  <c r="R25" i="7"/>
  <c r="R17" i="7"/>
  <c r="R15" i="7"/>
  <c r="R13" i="7"/>
  <c r="R11" i="7"/>
  <c r="R10" i="7"/>
  <c r="R9" i="7"/>
  <c r="Q19" i="7"/>
  <c r="Q11" i="7"/>
  <c r="Q7" i="7"/>
  <c r="P20" i="7"/>
  <c r="P19" i="7"/>
  <c r="P18" i="7"/>
  <c r="P15" i="7"/>
  <c r="P14" i="7"/>
  <c r="P11" i="7"/>
  <c r="P10" i="7"/>
  <c r="P7" i="7"/>
  <c r="O20" i="7"/>
  <c r="O16" i="7"/>
  <c r="O14" i="7"/>
  <c r="O12" i="7"/>
  <c r="O10" i="7"/>
  <c r="O8" i="7"/>
  <c r="O6" i="7"/>
  <c r="N20" i="7"/>
  <c r="N18" i="7"/>
  <c r="N16" i="7"/>
  <c r="N14" i="7"/>
  <c r="N12" i="7"/>
  <c r="N10" i="7"/>
  <c r="N8" i="7"/>
  <c r="N6" i="7"/>
  <c r="M20" i="7"/>
  <c r="M19" i="7"/>
  <c r="M16" i="7"/>
  <c r="M15" i="7"/>
  <c r="M12" i="7"/>
  <c r="M11" i="7"/>
  <c r="M8" i="7"/>
  <c r="M7" i="7"/>
  <c r="L17" i="7"/>
  <c r="L13" i="7"/>
  <c r="L9" i="7"/>
  <c r="K25" i="7"/>
  <c r="K19" i="7"/>
  <c r="K17" i="7"/>
  <c r="K15" i="7"/>
  <c r="K13" i="7"/>
  <c r="K12" i="7"/>
  <c r="K11" i="7"/>
  <c r="K9" i="7"/>
  <c r="K7" i="7"/>
  <c r="G26" i="7"/>
  <c r="G25" i="7"/>
  <c r="G20" i="7"/>
  <c r="G19" i="7"/>
  <c r="G18" i="7"/>
  <c r="G17" i="7"/>
  <c r="G15" i="7"/>
  <c r="G14" i="7"/>
  <c r="G13" i="7"/>
  <c r="G11" i="7"/>
  <c r="G10" i="7"/>
  <c r="G7" i="7"/>
  <c r="G6" i="7"/>
  <c r="F25" i="7"/>
  <c r="F17" i="7"/>
  <c r="F13" i="7"/>
  <c r="F7" i="7"/>
  <c r="E18" i="7"/>
  <c r="E17" i="7"/>
  <c r="E16" i="7"/>
  <c r="E14" i="7"/>
  <c r="E13" i="7"/>
  <c r="E12" i="7"/>
  <c r="E10" i="7"/>
  <c r="E9" i="7"/>
  <c r="E6" i="7"/>
  <c r="J19" i="7"/>
  <c r="J15" i="7"/>
  <c r="J12" i="7"/>
  <c r="J11" i="7"/>
  <c r="J8" i="7"/>
  <c r="J7" i="7"/>
  <c r="I25" i="7"/>
  <c r="I17" i="7"/>
  <c r="I15" i="7"/>
  <c r="I13" i="7"/>
  <c r="I11" i="7"/>
  <c r="I9" i="7"/>
  <c r="I7" i="7"/>
  <c r="H25" i="7"/>
  <c r="H19" i="7"/>
  <c r="H17" i="7"/>
  <c r="H15" i="7"/>
  <c r="H13" i="7"/>
  <c r="H11" i="7"/>
  <c r="H9" i="7"/>
  <c r="H7" i="7"/>
  <c r="H6" i="7"/>
  <c r="U18" i="7"/>
  <c r="T15" i="7"/>
  <c r="U14" i="7"/>
  <c r="T11" i="7"/>
  <c r="P26" i="7"/>
  <c r="R18" i="7"/>
  <c r="P6" i="7"/>
  <c r="N26" i="7"/>
  <c r="G9" i="7"/>
  <c r="C27" i="7" l="1"/>
  <c r="D8" i="7"/>
  <c r="C8" i="7"/>
  <c r="C26" i="7"/>
  <c r="C10" i="7"/>
  <c r="D6" i="7"/>
  <c r="D10" i="7"/>
  <c r="C18" i="7"/>
  <c r="D12" i="7"/>
  <c r="D16" i="7"/>
  <c r="E19" i="7"/>
  <c r="D20" i="7"/>
  <c r="C12" i="7"/>
  <c r="C16" i="7"/>
  <c r="F10" i="7"/>
  <c r="C20" i="7"/>
  <c r="E20" i="7"/>
  <c r="O13" i="7"/>
  <c r="J14" i="7"/>
  <c r="J18" i="7"/>
  <c r="J26" i="7"/>
  <c r="M6" i="7"/>
  <c r="M10" i="7"/>
  <c r="M14" i="7"/>
  <c r="M18" i="7"/>
  <c r="M26" i="7"/>
  <c r="P9" i="7"/>
  <c r="P25" i="7"/>
  <c r="T6" i="7"/>
  <c r="T10" i="7"/>
  <c r="T14" i="7"/>
  <c r="T18" i="7"/>
  <c r="J6" i="7"/>
  <c r="N9" i="7"/>
  <c r="N17" i="7"/>
  <c r="F18" i="7"/>
  <c r="F9" i="7"/>
  <c r="J16" i="7"/>
  <c r="J20" i="7"/>
  <c r="E25" i="7"/>
  <c r="L6" i="7"/>
  <c r="L10" i="7"/>
  <c r="K8" i="7"/>
  <c r="K16" i="7"/>
  <c r="S6" i="7"/>
  <c r="S10" i="7"/>
  <c r="S14" i="7"/>
  <c r="F6" i="7"/>
  <c r="L25" i="7"/>
  <c r="D9" i="7"/>
  <c r="E11" i="7"/>
  <c r="U9" i="7"/>
  <c r="K6" i="7"/>
  <c r="F26" i="7"/>
  <c r="N25" i="7"/>
  <c r="Q12" i="7"/>
  <c r="Q20" i="7"/>
  <c r="G12" i="7"/>
  <c r="N13" i="7"/>
  <c r="H26" i="7"/>
  <c r="S9" i="7"/>
  <c r="S13" i="7"/>
  <c r="F14" i="7"/>
  <c r="R26" i="7"/>
  <c r="U25" i="7"/>
  <c r="D14" i="7"/>
  <c r="D18" i="7"/>
  <c r="R14" i="7"/>
  <c r="L14" i="7"/>
  <c r="L18" i="7"/>
  <c r="L26" i="7"/>
  <c r="O17" i="7"/>
  <c r="O25" i="7"/>
  <c r="V9" i="7"/>
  <c r="V13" i="7"/>
  <c r="V17" i="7"/>
  <c r="V25" i="7"/>
  <c r="G16" i="7"/>
  <c r="U13" i="7"/>
  <c r="C9" i="7"/>
  <c r="C13" i="7"/>
  <c r="I6" i="7"/>
  <c r="K20" i="7"/>
  <c r="O9" i="7"/>
  <c r="S18" i="7"/>
  <c r="S26" i="7"/>
  <c r="E7" i="7"/>
  <c r="D17" i="7"/>
  <c r="N7" i="7"/>
  <c r="N11" i="7"/>
  <c r="N15" i="7"/>
  <c r="N19" i="7"/>
  <c r="R8" i="7"/>
  <c r="R12" i="7"/>
  <c r="R16" i="7"/>
  <c r="R20" i="7"/>
  <c r="U7" i="7"/>
  <c r="U11" i="7"/>
  <c r="U15" i="7"/>
  <c r="U19" i="7"/>
  <c r="H14" i="7"/>
  <c r="H16" i="7"/>
  <c r="D15" i="7"/>
  <c r="Q8" i="7"/>
  <c r="G8" i="7"/>
  <c r="Q16" i="7"/>
  <c r="C11" i="7"/>
  <c r="O7" i="7"/>
  <c r="J10" i="7"/>
  <c r="L8" i="7"/>
  <c r="L16" i="7"/>
  <c r="S16" i="7"/>
  <c r="K10" i="7"/>
  <c r="D13" i="7"/>
  <c r="D25" i="7"/>
  <c r="K18" i="7"/>
  <c r="V19" i="7"/>
  <c r="R6" i="7"/>
  <c r="U17" i="7"/>
  <c r="O15" i="7"/>
  <c r="V11" i="7"/>
  <c r="S20" i="7"/>
  <c r="H18" i="7"/>
  <c r="S12" i="7"/>
  <c r="L12" i="7"/>
  <c r="S17" i="7"/>
  <c r="S25" i="7"/>
  <c r="I12" i="7"/>
  <c r="E15" i="7"/>
  <c r="R7" i="7"/>
  <c r="R19" i="7"/>
  <c r="U10" i="7"/>
  <c r="U26" i="7"/>
  <c r="C7" i="7"/>
  <c r="D26" i="7"/>
  <c r="F11" i="7"/>
  <c r="F15" i="7"/>
  <c r="F19" i="7"/>
  <c r="Q9" i="7"/>
  <c r="Q13" i="7"/>
  <c r="Q17" i="7"/>
  <c r="Q25" i="7"/>
  <c r="E8" i="7"/>
  <c r="P17" i="7"/>
  <c r="O11" i="7"/>
  <c r="I8" i="7"/>
  <c r="K26" i="7"/>
  <c r="C17" i="7"/>
  <c r="C25" i="7"/>
  <c r="I10" i="7"/>
  <c r="I14" i="7"/>
  <c r="I18" i="7"/>
  <c r="I26" i="7"/>
  <c r="K14" i="7"/>
  <c r="S8" i="7"/>
  <c r="F8" i="7"/>
  <c r="M17" i="7"/>
  <c r="I20" i="7"/>
  <c r="H10" i="7"/>
  <c r="E26" i="7"/>
  <c r="L11" i="7"/>
  <c r="H12" i="7"/>
  <c r="P8" i="7"/>
  <c r="Q14" i="7"/>
  <c r="T17" i="7"/>
  <c r="H8" i="7"/>
  <c r="H20" i="7"/>
  <c r="D7" i="7"/>
  <c r="D11" i="7"/>
  <c r="D19" i="7"/>
  <c r="T9" i="7"/>
  <c r="F16" i="7"/>
  <c r="J25" i="7"/>
  <c r="O26" i="7"/>
  <c r="V10" i="7"/>
  <c r="L19" i="7"/>
  <c r="O18" i="7"/>
  <c r="V18" i="7"/>
  <c r="J13" i="7"/>
  <c r="C6" i="7"/>
  <c r="C14" i="7"/>
  <c r="I19" i="7"/>
  <c r="M13" i="7"/>
  <c r="Q26" i="7"/>
  <c r="Q15" i="7"/>
  <c r="L7" i="7"/>
  <c r="M25" i="7"/>
  <c r="P16" i="7"/>
  <c r="F12" i="7"/>
  <c r="Q10" i="7"/>
  <c r="L20" i="7"/>
  <c r="O19" i="7"/>
  <c r="V7" i="7"/>
  <c r="V15" i="7"/>
  <c r="C15" i="7"/>
  <c r="C19" i="7"/>
  <c r="L15" i="7"/>
  <c r="T13" i="7"/>
  <c r="I16" i="7"/>
  <c r="F20" i="7"/>
  <c r="M9" i="7"/>
  <c r="V6" i="7"/>
  <c r="Q18" i="7"/>
  <c r="J9" i="7"/>
  <c r="P12" i="7"/>
  <c r="T25" i="7"/>
  <c r="J17" i="7"/>
  <c r="V14" i="7"/>
  <c r="Q6" i="7"/>
  <c r="P13" i="7"/>
  <c r="T8" i="7"/>
  <c r="T26" i="7"/>
</calcChain>
</file>

<file path=xl/sharedStrings.xml><?xml version="1.0" encoding="utf-8"?>
<sst xmlns="http://schemas.openxmlformats.org/spreadsheetml/2006/main" count="4327" uniqueCount="557">
  <si>
    <t>sh</t>
  </si>
  <si>
    <t>Stayed at home</t>
  </si>
  <si>
    <t>m0</t>
  </si>
  <si>
    <t>Number of trips (#)</t>
  </si>
  <si>
    <t>d0</t>
  </si>
  <si>
    <t>Distance traveled (miles)</t>
  </si>
  <si>
    <t>t0</t>
  </si>
  <si>
    <t>Travel time (minutes)</t>
  </si>
  <si>
    <t>show as +/- in one table</t>
  </si>
  <si>
    <t>Variable</t>
  </si>
  <si>
    <t>B</t>
  </si>
  <si>
    <t>SE</t>
  </si>
  <si>
    <t>z</t>
  </si>
  <si>
    <t>p</t>
  </si>
  <si>
    <t>discuss in various categories</t>
  </si>
  <si>
    <t>Intercept</t>
  </si>
  <si>
    <t>Housing type: Multi-family</t>
  </si>
  <si>
    <t>report goodness of fit</t>
  </si>
  <si>
    <t>Household income: &lt; $35,000</t>
  </si>
  <si>
    <t>R2, pseudo-R2, maybe AICc or BIC</t>
  </si>
  <si>
    <r>
      <t xml:space="preserve">     </t>
    </r>
    <r>
      <rPr>
        <sz val="11"/>
        <color theme="1"/>
        <rFont val="Calibri"/>
        <family val="2"/>
      </rPr>
      <t>≥ $75,000</t>
    </r>
  </si>
  <si>
    <t xml:space="preserve">     Unknown</t>
  </si>
  <si>
    <t>Number of children</t>
  </si>
  <si>
    <t>Number of adults</t>
  </si>
  <si>
    <t>Number of bicycles</t>
  </si>
  <si>
    <t>Number of motor vehicles</t>
  </si>
  <si>
    <t>Age: 35 to 54 years</t>
  </si>
  <si>
    <t xml:space="preserve">     ≥ 55 years</t>
  </si>
  <si>
    <t>Race/ethnicity: Non-white or multiple</t>
  </si>
  <si>
    <t>Gender: Female</t>
  </si>
  <si>
    <t>Education: Less than bachelor</t>
  </si>
  <si>
    <t>Student: Yes</t>
  </si>
  <si>
    <t>Worker: No</t>
  </si>
  <si>
    <t>Neighborhood type: Suburban or rural</t>
  </si>
  <si>
    <t>AQI</t>
  </si>
  <si>
    <t>a0</t>
  </si>
  <si>
    <t>a1</t>
  </si>
  <si>
    <t>Mandatory</t>
  </si>
  <si>
    <t>a2</t>
  </si>
  <si>
    <t>Semi-mandatory/discretionary</t>
  </si>
  <si>
    <t>a3</t>
  </si>
  <si>
    <t>Discretionary</t>
  </si>
  <si>
    <t>u1</t>
  </si>
  <si>
    <t>Active mode user</t>
  </si>
  <si>
    <t>m1</t>
  </si>
  <si>
    <t>d1</t>
  </si>
  <si>
    <t>t1</t>
  </si>
  <si>
    <t>u2</t>
  </si>
  <si>
    <t>Public mode user</t>
  </si>
  <si>
    <t>m2</t>
  </si>
  <si>
    <t>d2</t>
  </si>
  <si>
    <t>t2</t>
  </si>
  <si>
    <t>u3</t>
  </si>
  <si>
    <t>Private mode user</t>
  </si>
  <si>
    <t>m3</t>
  </si>
  <si>
    <t>d3</t>
  </si>
  <si>
    <t>t3</t>
  </si>
  <si>
    <t>+</t>
  </si>
  <si>
    <t>−</t>
  </si>
  <si>
    <t>Activities</t>
  </si>
  <si>
    <t>All modes</t>
  </si>
  <si>
    <t>Active modes</t>
  </si>
  <si>
    <t>Public modes</t>
  </si>
  <si>
    <t>Private modes</t>
  </si>
  <si>
    <t>SH</t>
  </si>
  <si>
    <t>T</t>
  </si>
  <si>
    <t>M</t>
  </si>
  <si>
    <t>S</t>
  </si>
  <si>
    <t>D</t>
  </si>
  <si>
    <t>NT</t>
  </si>
  <si>
    <t>DT</t>
  </si>
  <si>
    <t>TT</t>
  </si>
  <si>
    <t>U</t>
  </si>
  <si>
    <t xml:space="preserve">+ p &lt; 0.10 and B &gt; 0, − if p &lt; 0.10 and B &lt; 0; blank if p &gt; 0.10. </t>
  </si>
  <si>
    <t>SH = stay at home; T = total, M = mandatory, S = semi-mandatory/discretionary, D = discretionary</t>
  </si>
  <si>
    <t>U = user, NT = number of trips (#), DT = distance traveled (miles), TT = travel time (minutes)</t>
  </si>
  <si>
    <t>M0a</t>
  </si>
  <si>
    <t>M0b</t>
  </si>
  <si>
    <t>AQI: Yellow</t>
  </si>
  <si>
    <t>AQI: Orange</t>
  </si>
  <si>
    <t>M0c</t>
  </si>
  <si>
    <t>Perceived AQ</t>
  </si>
  <si>
    <t>Dependent variable</t>
  </si>
  <si>
    <t>Model</t>
  </si>
  <si>
    <t>100*(exp(10*B)-1)</t>
  </si>
  <si>
    <t>OR(10B)</t>
  </si>
  <si>
    <t>100*(exp(B)-1)</t>
  </si>
  <si>
    <t>OR(B)</t>
  </si>
  <si>
    <t>Stayed at home (did not travel)</t>
  </si>
  <si>
    <t>BL</t>
  </si>
  <si>
    <t>QP</t>
  </si>
  <si>
    <t xml:space="preserve">     Mandatory</t>
  </si>
  <si>
    <t xml:space="preserve">     Semi-mandatory/discretionary</t>
  </si>
  <si>
    <t xml:space="preserve">     Discretionary</t>
  </si>
  <si>
    <t>Number of trips (#): Total</t>
  </si>
  <si>
    <t>Distance traveled (miles): Total</t>
  </si>
  <si>
    <t>LL</t>
  </si>
  <si>
    <t>Travel time (minutes): Total</t>
  </si>
  <si>
    <t xml:space="preserve">     Number of trips (#)</t>
  </si>
  <si>
    <t xml:space="preserve">     Distance traveled (miles)</t>
  </si>
  <si>
    <t xml:space="preserve">     Travel time (minutes)</t>
  </si>
  <si>
    <t>Type</t>
  </si>
  <si>
    <t>Var</t>
  </si>
  <si>
    <t>Freq</t>
  </si>
  <si>
    <t>Perc</t>
  </si>
  <si>
    <t>Mean</t>
  </si>
  <si>
    <t>W.Freq</t>
  </si>
  <si>
    <t>W.Perc</t>
  </si>
  <si>
    <t>W.Mean</t>
  </si>
  <si>
    <t>IV</t>
  </si>
  <si>
    <t>HHKIDS2</t>
  </si>
  <si>
    <t>NA</t>
  </si>
  <si>
    <t>HHNPER</t>
  </si>
  <si>
    <t>HHBIKES2</t>
  </si>
  <si>
    <t>HHNVEH</t>
  </si>
  <si>
    <t>Weight</t>
  </si>
  <si>
    <t>HTYPE2_Single-family</t>
  </si>
  <si>
    <t>HTYPE2_Multi-family</t>
  </si>
  <si>
    <t>HHINC3_$35,000 to $74,999</t>
  </si>
  <si>
    <t>HHINC3_Less than $35,000</t>
  </si>
  <si>
    <t>HHINC3_$75,000 or more</t>
  </si>
  <si>
    <t>HHINC3_Unknown</t>
  </si>
  <si>
    <t>AGE3_18 to 34 years</t>
  </si>
  <si>
    <t>AGE3_35 to 54 years</t>
  </si>
  <si>
    <t>AGE3_55 years and over</t>
  </si>
  <si>
    <t>RACE1_White-alone</t>
  </si>
  <si>
    <t>RACE1_Non-white/Multiple</t>
  </si>
  <si>
    <t>GEND2_Male</t>
  </si>
  <si>
    <t>GEND2_Female</t>
  </si>
  <si>
    <t>EDUC3_Bachelor or higher</t>
  </si>
  <si>
    <t>EDUC3_Less than bachelor</t>
  </si>
  <si>
    <t>STUDENT2_No</t>
  </si>
  <si>
    <t>STUDENT2_Yes</t>
  </si>
  <si>
    <t>WORKER_Yes</t>
  </si>
  <si>
    <t>WORKER_No</t>
  </si>
  <si>
    <t>NTYPE2_URBAN0</t>
  </si>
  <si>
    <t>NTYPE2_SUBRUR</t>
  </si>
  <si>
    <t>&gt; # Inspect models</t>
  </si>
  <si>
    <t>&gt; summary(w_sh)</t>
  </si>
  <si>
    <t>Call:</t>
  </si>
  <si>
    <t xml:space="preserve">glm(formula = update(tf, STAYHOME ~ .), family = binomial("logit"), </t>
  </si>
  <si>
    <t xml:space="preserve">    data = mydfw, weights = mydfw$Weight)</t>
  </si>
  <si>
    <t>Coefficients:</t>
  </si>
  <si>
    <t>Estimate</t>
  </si>
  <si>
    <t>Std. Error</t>
  </si>
  <si>
    <t>z value</t>
  </si>
  <si>
    <t>Pr(&gt;|z|)</t>
  </si>
  <si>
    <t>(Intercept)</t>
  </si>
  <si>
    <t>&lt; 2e-16</t>
  </si>
  <si>
    <t>***</t>
  </si>
  <si>
    <t>HTYPE2Multi-family</t>
  </si>
  <si>
    <t>HHINC3Less than $35,000</t>
  </si>
  <si>
    <t>HHINC3$75,000 or more</t>
  </si>
  <si>
    <t>HHINC3Unknown</t>
  </si>
  <si>
    <t>**</t>
  </si>
  <si>
    <t>AGE335 to 54 years</t>
  </si>
  <si>
    <t>AGE355 years and over</t>
  </si>
  <si>
    <t>RACE1Non-white/Multiple</t>
  </si>
  <si>
    <t>*</t>
  </si>
  <si>
    <t>GEND2Female</t>
  </si>
  <si>
    <t>EDUC3Less than bachelor</t>
  </si>
  <si>
    <t>STUDENT2Yes</t>
  </si>
  <si>
    <t>WORKERNo</t>
  </si>
  <si>
    <t>NTYPE2SUBRUR</t>
  </si>
  <si>
    <t>---</t>
  </si>
  <si>
    <t>Signif. codes:  0 ‘***’ 0.001 ‘**’ 0.01 ‘*’ 0.05 ‘.’ 0.1 ‘ ’ 1</t>
  </si>
  <si>
    <t>(Dispersion parameter for binomial family taken to be 1)</t>
  </si>
  <si>
    <t xml:space="preserve">    Null deviance: 1637.4  on 1965  degrees of freedom</t>
  </si>
  <si>
    <t>Number of Fisher Scoring iterations: 6</t>
  </si>
  <si>
    <t>&gt; summary(w_a0)</t>
  </si>
  <si>
    <t xml:space="preserve">glm(formula = update(tf, ACT_TOT ~ .), family = quasipoisson, </t>
  </si>
  <si>
    <t>t value</t>
  </si>
  <si>
    <t>Pr(&gt;|t|)</t>
  </si>
  <si>
    <t>.</t>
  </si>
  <si>
    <t xml:space="preserve">    Null deviance: 1695.2  on 1758  degrees of freedom</t>
  </si>
  <si>
    <t xml:space="preserve">  (207 observations deleted due to missingness)</t>
  </si>
  <si>
    <t>AIC: NA</t>
  </si>
  <si>
    <t>Number of Fisher Scoring iterations: 5</t>
  </si>
  <si>
    <t>&gt; summary(w_a1)</t>
  </si>
  <si>
    <t xml:space="preserve">glm(formula = update(tf, ACT_MAND ~ .), family = quasipoisson, </t>
  </si>
  <si>
    <t xml:space="preserve">    Null deviance: 1648.4  on 1758  degrees of freedom</t>
  </si>
  <si>
    <t>&gt; summary(w_a2)</t>
  </si>
  <si>
    <t xml:space="preserve">glm(formula = update(tf, ACT_SEMI ~ .), family = quasipoisson, </t>
  </si>
  <si>
    <t xml:space="preserve">    Null deviance: 2716.3  on 1758  degrees of freedom</t>
  </si>
  <si>
    <t>&gt; summary(w_a3)</t>
  </si>
  <si>
    <t xml:space="preserve">glm(formula = update(tf, ACT_DISC ~ .), family = quasipoisson, </t>
  </si>
  <si>
    <t xml:space="preserve">    Null deviance: 2383.2  on 1758  degrees of freedom</t>
  </si>
  <si>
    <t>&gt; summary(w_m0)</t>
  </si>
  <si>
    <t xml:space="preserve">glm(formula = update(tf, MODE_TOT ~ .), family = quasipoisson, </t>
  </si>
  <si>
    <t xml:space="preserve">    Null deviance: 2040.4  on 1758  degrees of freedom</t>
  </si>
  <si>
    <t>&gt; summary(w_d0)</t>
  </si>
  <si>
    <t xml:space="preserve">lm(formula = update(tf, log(DIST_TOT + 1) ~ .), data = mydfw, </t>
  </si>
  <si>
    <t xml:space="preserve">    weights = mydfw$Weight)</t>
  </si>
  <si>
    <t>Weighted Residuals:</t>
  </si>
  <si>
    <t xml:space="preserve">    Min      1Q  Median      3Q     Max </t>
  </si>
  <si>
    <t>&gt; summary(w_t0)</t>
  </si>
  <si>
    <t xml:space="preserve">lm(formula = update(tf, log(TIME_TOT + 1) ~ .), data = mydfw, </t>
  </si>
  <si>
    <t>&gt; summary(w_u1)</t>
  </si>
  <si>
    <t xml:space="preserve">glm(formula = update(tf, I(NOMO_ACT == F) ~ .), family = binomial("logit"), </t>
  </si>
  <si>
    <t xml:space="preserve">    Null deviance: 1071.95  on 1758  degrees of freedom</t>
  </si>
  <si>
    <t>&gt; summary(w_u2)</t>
  </si>
  <si>
    <t xml:space="preserve">glm(formula = update(tf, I(NOMO_PUB == F) ~ .), family = binomial("logit"), </t>
  </si>
  <si>
    <t xml:space="preserve">    Null deviance: 617.95  on 1758  degrees of freedom</t>
  </si>
  <si>
    <t>Number of Fisher Scoring iterations: 8</t>
  </si>
  <si>
    <t>&gt; summary(w_u3)</t>
  </si>
  <si>
    <t xml:space="preserve">glm(formula = update(tf, I(NOMO_PRI == F) ~ .), family = binomial("logit"), </t>
  </si>
  <si>
    <t xml:space="preserve">    Null deviance: 495.38  on 1758  degrees of freedom</t>
  </si>
  <si>
    <t>&gt; summary(w_m1)</t>
  </si>
  <si>
    <t xml:space="preserve">glm(formula = update(tf, MODE_ACT ~ .), family = quasipoisson, </t>
  </si>
  <si>
    <t xml:space="preserve">    Null deviance: 97.778  on 279  degrees of freedom</t>
  </si>
  <si>
    <t xml:space="preserve">  (1686 observations deleted due to missingness)</t>
  </si>
  <si>
    <t>&gt; summary(w_m2)</t>
  </si>
  <si>
    <t xml:space="preserve">glm(formula = update(tf, MODE_PUB ~ .), family = quasipoisson, </t>
  </si>
  <si>
    <t xml:space="preserve">    Null deviance: 18.057  on 148  degrees of freedom</t>
  </si>
  <si>
    <t xml:space="preserve">  (1817 observations deleted due to missingness)</t>
  </si>
  <si>
    <t>Number of Fisher Scoring iterations: 4</t>
  </si>
  <si>
    <t>&gt; summary(w_m3)</t>
  </si>
  <si>
    <t xml:space="preserve">glm(formula = update(tf, MODE_PRI ~ .), family = quasipoisson, </t>
  </si>
  <si>
    <t xml:space="preserve">    Null deviance: 1904.8  on 1644  degrees of freedom</t>
  </si>
  <si>
    <t xml:space="preserve">  (321 observations deleted due to missingness)</t>
  </si>
  <si>
    <t>&gt; summary(w_d1)</t>
  </si>
  <si>
    <t xml:space="preserve">lm(formula = update(tf, log(DIST_ACT + 1) ~ .), data = mydfw, </t>
  </si>
  <si>
    <t xml:space="preserve">     Min       1Q   Median       3Q      Max </t>
  </si>
  <si>
    <t>&gt; summary(w_d2)</t>
  </si>
  <si>
    <t xml:space="preserve">lm(formula = update(tf, log(DIST_PUB + 1) ~ .), data = mydfw, </t>
  </si>
  <si>
    <t>&gt; summary(w_d3)</t>
  </si>
  <si>
    <t xml:space="preserve">lm(formula = update(tf, log(DIST_PRI + 1) ~ .), data = mydfw, </t>
  </si>
  <si>
    <t>&gt; summary(w_t1)</t>
  </si>
  <si>
    <t xml:space="preserve">lm(formula = update(tf, log(TIME_ACT + 1) ~ .), data = mydfw, </t>
  </si>
  <si>
    <t>&gt; summary(w_t2)</t>
  </si>
  <si>
    <t xml:space="preserve">lm(formula = update(tf, log(TIME_PUB + 1) ~ .), data = mydfw, </t>
  </si>
  <si>
    <t>&gt; summary(w_t3)</t>
  </si>
  <si>
    <t xml:space="preserve">lm(formula = update(tf, log(TIME_PRI + 1) ~ .), data = mydfw, </t>
  </si>
  <si>
    <t>NTYPE2URBAN0:AQI</t>
  </si>
  <si>
    <t>NTYPE2SUBRUR:AQI</t>
  </si>
  <si>
    <t>AQI: Urban</t>
  </si>
  <si>
    <t>AQI: Suburban or rural</t>
  </si>
  <si>
    <t>Model results for air quality measures (urban)</t>
  </si>
  <si>
    <r>
      <t>Model</t>
    </r>
    <r>
      <rPr>
        <i/>
        <vertAlign val="superscript"/>
        <sz val="11"/>
        <rFont val="Calibri"/>
        <family val="2"/>
        <scheme val="minor"/>
      </rPr>
      <t>a</t>
    </r>
  </si>
  <si>
    <r>
      <rPr>
        <vertAlign val="superscript"/>
        <sz val="11"/>
        <rFont val="Calibri"/>
        <family val="2"/>
        <scheme val="minor"/>
      </rPr>
      <t>a</t>
    </r>
    <r>
      <rPr>
        <sz val="11"/>
        <rFont val="Calibri"/>
        <family val="2"/>
        <scheme val="minor"/>
      </rPr>
      <t xml:space="preserve"> Models: BL = binary logit, QP = quasi-poisson, LL = log-linear</t>
    </r>
  </si>
  <si>
    <r>
      <rPr>
        <b/>
        <sz val="11"/>
        <rFont val="Calibri"/>
        <family val="2"/>
        <scheme val="minor"/>
      </rPr>
      <t>Bold</t>
    </r>
    <r>
      <rPr>
        <sz val="11"/>
        <rFont val="Calibri"/>
        <family val="2"/>
        <scheme val="minor"/>
      </rPr>
      <t xml:space="preserve"> if p&lt;0.05; </t>
    </r>
    <r>
      <rPr>
        <i/>
        <sz val="11"/>
        <rFont val="Calibri"/>
        <family val="2"/>
        <scheme val="minor"/>
      </rPr>
      <t>italics</t>
    </r>
    <r>
      <rPr>
        <sz val="11"/>
        <rFont val="Calibri"/>
        <family val="2"/>
        <scheme val="minor"/>
      </rPr>
      <t xml:space="preserve"> if p&lt;0.10. </t>
    </r>
  </si>
  <si>
    <t>Model results for air quality measures (suburban/rural)</t>
  </si>
  <si>
    <t>`</t>
  </si>
  <si>
    <t>Number of Fisher Scoring iterations: 13</t>
  </si>
  <si>
    <t>Number of Fisher Scoring iterations: 14</t>
  </si>
  <si>
    <t>Number of Fisher Scoring iterations: 15</t>
  </si>
  <si>
    <t>Coefficients: (1 not defined because of singularities)</t>
  </si>
  <si>
    <t>NTYPE2URBAN0:AQICATYellow</t>
  </si>
  <si>
    <t>NTYPE2SUBRUR:AQICATYellow</t>
  </si>
  <si>
    <t>NTYPE2URBAN0:AQICATOrange</t>
  </si>
  <si>
    <t>NTYPE2SUBRUR:AQICATOrange</t>
  </si>
  <si>
    <t>NTYPE2URBAN0:I(as.integer(RATE_AIRQUAL))</t>
  </si>
  <si>
    <t>NTYPE2SUBRUR:I(as.integer(RATE_AIRQUAL))</t>
  </si>
  <si>
    <t>&gt; # weighting by...</t>
  </si>
  <si>
    <t>&gt; # select control totals from population stats in Table 2</t>
  </si>
  <si>
    <t xml:space="preserve">&gt; myip &lt;- list(HTYPE2=c("Single-family"=0.739, "Multi-family"=0.261), </t>
  </si>
  <si>
    <t xml:space="preserve">+              HHINC3=c("$35,000 to $74,999"=0.325, "Less than $35,000"=0.262, "$75,000 or more"=0.353, "Unknown"=0.060), </t>
  </si>
  <si>
    <t xml:space="preserve">+              NTYPE2=c("URBAN0"=.400, "SUBRUR"=.600), </t>
  </si>
  <si>
    <t xml:space="preserve">+              AGE3=c("18 to 34 years"=0.474, "35 to 54 years"=0.283, "55 years and over"=0.243), </t>
  </si>
  <si>
    <t xml:space="preserve">+              RACE1=c("White-alone"=0.853, "Non-white/Multiple"=0.147), </t>
  </si>
  <si>
    <t xml:space="preserve">+              GEND2=c("Male"=0.497, "Female"=0.503), </t>
  </si>
  <si>
    <t xml:space="preserve">+              EDUC3=c("Bachelor or higher"=0.303, "Less than bachelor"=0.697), </t>
  </si>
  <si>
    <t xml:space="preserve">+              STUDENT2=c("No"=0.785, "Yes"=0.215), </t>
  </si>
  <si>
    <t>+              WORKER=c("Yes"=0.674, "No"=0.326))</t>
  </si>
  <si>
    <t xml:space="preserve">&gt; </t>
  </si>
  <si>
    <t>&gt; # weight dataset</t>
  </si>
  <si>
    <t>&gt; tw &lt;- anesrake(inputter=myip, dataframe=mydfhhper, caseid=mydfhhper$ID)</t>
  </si>
  <si>
    <t>[1] "Raking converged in 31 iterations"</t>
  </si>
  <si>
    <t>[1] "Raking converged in 58 iterations"</t>
  </si>
  <si>
    <t>&gt; t1 &lt;- data.frame(Weight=tw$weightvec, ID=tw$caseid)</t>
  </si>
  <si>
    <t>&gt; mydfw &lt;- merge(mydf2, t1, by="ID")</t>
  </si>
  <si>
    <t>&gt; mydfw0 &lt;- merge(mydfhhper, t1, by="ID")</t>
  </si>
  <si>
    <t>&gt; hist(t1$Weight)</t>
  </si>
  <si>
    <t>&gt; boxplot(t1$Weight, horizontal=T)</t>
  </si>
  <si>
    <t>&gt; summary(t1$Weight)</t>
  </si>
  <si>
    <t xml:space="preserve">   Min. 1st Qu.  Median    Mean 3rd Qu.    Max. </t>
  </si>
  <si>
    <t xml:space="preserve">0.08141 0.29679 0.70205 1.00000 1.13710 4.99631 </t>
  </si>
  <si>
    <t>&gt;</t>
  </si>
  <si>
    <t>Abbreviated model results for models with AQI</t>
  </si>
  <si>
    <t>Complete model results for models with AQI</t>
  </si>
  <si>
    <t>Activities (#): Total out-of-home</t>
  </si>
  <si>
    <t>Residual deviance: 1331.0  on 1943  degrees of freedom</t>
  </si>
  <si>
    <t>AIC: 1388.8</t>
  </si>
  <si>
    <t>(Dispersion parameter for quasipoisson family taken to be 0.9786334)</t>
  </si>
  <si>
    <t>Residual deviance: 1522.3  on 1736  degrees of freedom</t>
  </si>
  <si>
    <t>(Dispersion parameter for quasipoisson family taken to be 0.6870428)</t>
  </si>
  <si>
    <t>Residual deviance: 1111.6  on 1736  degrees of freedom</t>
  </si>
  <si>
    <t>(Dispersion parameter for quasipoisson family taken to be 1.428755)</t>
  </si>
  <si>
    <t>Residual deviance: 1989.8  on 1736  degrees of freedom</t>
  </si>
  <si>
    <t>(Dispersion parameter for quasipoisson family taken to be 1.298715)</t>
  </si>
  <si>
    <t>Residual deviance: 2120.9  on 1736  degrees of freedom</t>
  </si>
  <si>
    <t>(Dispersion parameter for quasipoisson family taken to be 1.117913)</t>
  </si>
  <si>
    <t>Residual deviance: 1783.0  on 1736  degrees of freedom</t>
  </si>
  <si>
    <t xml:space="preserve">-6.0540 -0.4248 -0.0737  0.3668  5.4933 </t>
  </si>
  <si>
    <t>Residual standard error: 0.8745 on 1736 degrees of freedom</t>
  </si>
  <si>
    <t xml:space="preserve">Multiple R-squared:  0.121,     Adjusted R-squared:  0.1098 </t>
  </si>
  <si>
    <t>F-statistic: 10.86 on 22 and 1736 DF,  p-value: &lt; 2.2e-16</t>
  </si>
  <si>
    <t xml:space="preserve">-6.4897 -0.3281  0.0143  0.3543  3.4648 </t>
  </si>
  <si>
    <t>Residual standard error: 0.6729 on 1736 degrees of freedom</t>
  </si>
  <si>
    <t xml:space="preserve">Multiple R-squared:  0.08391,   Adjusted R-squared:  0.0723 </t>
  </si>
  <si>
    <t>F-statistic: 7.228 on 22 and 1736 DF,  p-value: &lt; 2.2e-16</t>
  </si>
  <si>
    <t xml:space="preserve">    Null deviance: 1071.9  on 1758  degrees of freedom</t>
  </si>
  <si>
    <t>Residual deviance:  840.4  on 1736  degrees of freedom</t>
  </si>
  <si>
    <t>AIC: 847.02</t>
  </si>
  <si>
    <t>Residual deviance: 306.87  on 1736  degrees of freedom</t>
  </si>
  <si>
    <t>AIC: 317.42</t>
  </si>
  <si>
    <t>Residual deviance: 324.11  on 1736  degrees of freedom</t>
  </si>
  <si>
    <t>AIC: 306.87</t>
  </si>
  <si>
    <t>(Dispersion parameter for quasipoisson family taken to be 0.3078617)</t>
  </si>
  <si>
    <t>Residual deviance: 74.646  on 257  degrees of freedom</t>
  </si>
  <si>
    <t>(Dispersion parameter for quasipoisson family taken to be 0.08503486)</t>
  </si>
  <si>
    <t>Residual deviance: 10.477  on 126  degrees of freedom</t>
  </si>
  <si>
    <t>(Dispersion parameter for quasipoisson family taken to be 1.083946)</t>
  </si>
  <si>
    <t>Residual deviance: 1614.0  on 1622  degrees of freedom</t>
  </si>
  <si>
    <t xml:space="preserve">-1.12794 -0.28572 -0.04803  0.19984  1.98235 </t>
  </si>
  <si>
    <t>Residual standard error: 0.4879 on 257 degrees of freedom</t>
  </si>
  <si>
    <t xml:space="preserve">Multiple R-squared:  0.2177,    Adjusted R-squared:  0.1507 </t>
  </si>
  <si>
    <t>F-statistic: 3.251 on 22 and 257 DF,  p-value: 3.331e-06</t>
  </si>
  <si>
    <t xml:space="preserve">-0.59332 -0.23155 -0.00629  0.15734  1.60057 </t>
  </si>
  <si>
    <t>Residual standard error: 0.3447 on 126 degrees of freedom</t>
  </si>
  <si>
    <t xml:space="preserve">Multiple R-squared:  0.5601,    Adjusted R-squared:  0.4833 </t>
  </si>
  <si>
    <t>F-statistic: 7.292 on 22 and 126 DF,  p-value: 7.296e-14</t>
  </si>
  <si>
    <t xml:space="preserve">-6.1817 -0.4599 -0.0713  0.3768  5.3801 </t>
  </si>
  <si>
    <t>Residual standard error: 0.8793 on 1622 degrees of freedom</t>
  </si>
  <si>
    <t xml:space="preserve">Multiple R-squared:  0.1228,    Adjusted R-squared:  0.1109 </t>
  </si>
  <si>
    <t>F-statistic: 10.32 on 22 and 1622 DF,  p-value: &lt; 2.2e-16</t>
  </si>
  <si>
    <t xml:space="preserve">-4.2604 -0.2603  0.0868  0.3580  2.5375 </t>
  </si>
  <si>
    <t>Residual standard error: 0.7053 on 257 degrees of freedom</t>
  </si>
  <si>
    <t xml:space="preserve">Multiple R-squared:  0.1606,    Adjusted R-squared:  0.08875 </t>
  </si>
  <si>
    <t>F-statistic: 2.235 on 22 and 257 DF,  p-value: 0.001603</t>
  </si>
  <si>
    <t xml:space="preserve">-1.88209 -0.23438  0.03488  0.22882  1.61889 </t>
  </si>
  <si>
    <t>Residual standard error: 0.4315 on 126 degrees of freedom</t>
  </si>
  <si>
    <t xml:space="preserve">Multiple R-squared:  0.4788,    Adjusted R-squared:  0.3878 </t>
  </si>
  <si>
    <t>F-statistic: 5.261 on 22 and 126 DF,  p-value: 6.997e-10</t>
  </si>
  <si>
    <t xml:space="preserve">-6.2074 -0.3532  0.0076  0.3587  3.3793 </t>
  </si>
  <si>
    <t>Residual standard error: 0.6875 on 1622 degrees of freedom</t>
  </si>
  <si>
    <t xml:space="preserve">Multiple R-squared:  0.09916,   Adjusted R-squared:  0.08694 </t>
  </si>
  <si>
    <t>F-statistic: 8.115 on 22 and 1622 DF,  p-value: &lt; 2.2e-16</t>
  </si>
  <si>
    <t>Residual deviance: 1314.5  on 1941  degrees of freedom</t>
  </si>
  <si>
    <t>AIC: 1378.4</t>
  </si>
  <si>
    <t>(Dispersion parameter for quasipoisson family taken to be 0.9784261)</t>
  </si>
  <si>
    <t>Residual deviance: 1519.3  on 1734  degrees of freedom</t>
  </si>
  <si>
    <t>(Dispersion parameter for quasipoisson family taken to be 0.6838013)</t>
  </si>
  <si>
    <t>Residual deviance: 1107.1  on 1734  degrees of freedom</t>
  </si>
  <si>
    <t>(Dispersion parameter for quasipoisson family taken to be 1.431127)</t>
  </si>
  <si>
    <t>Residual deviance: 1991.4  on 1734  degrees of freedom</t>
  </si>
  <si>
    <t>(Dispersion parameter for quasipoisson family taken to be 1.304896)</t>
  </si>
  <si>
    <t>Residual deviance: 2124.7  on 1734  degrees of freedom</t>
  </si>
  <si>
    <t>(Dispersion parameter for quasipoisson family taken to be 1.117116)</t>
  </si>
  <si>
    <t>Residual deviance: 1779.3  on 1734  degrees of freedom</t>
  </si>
  <si>
    <t xml:space="preserve">-5.9692 -0.4242 -0.0713  0.3594  5.4584 </t>
  </si>
  <si>
    <t>Residual standard error: 0.8764 on 1734 degrees of freedom</t>
  </si>
  <si>
    <t xml:space="preserve">Multiple R-squared:  0.1181,    Adjusted R-squared:  0.1059 </t>
  </si>
  <si>
    <t>F-statistic: 9.678 on 24 and 1734 DF,  p-value: &lt; 2.2e-16</t>
  </si>
  <si>
    <t xml:space="preserve">-6.5198 -0.3304  0.0084  0.3486  3.4183 </t>
  </si>
  <si>
    <t>Residual standard error: 0.6736 on 1734 degrees of freedom</t>
  </si>
  <si>
    <t xml:space="preserve">Multiple R-squared:  0.08295,   Adjusted R-squared:  0.07026 </t>
  </si>
  <si>
    <t>F-statistic: 6.536 on 24 and 1734 DF,  p-value: &lt; 2.2e-16</t>
  </si>
  <si>
    <t>Residual deviance:  836.13  on 1734  degrees of freedom</t>
  </si>
  <si>
    <t>AIC: 847.08</t>
  </si>
  <si>
    <t>Residual deviance: 307.25  on 1734  degrees of freedom</t>
  </si>
  <si>
    <t>AIC: 322.22</t>
  </si>
  <si>
    <t>Residual deviance: 321.10  on 1734  degrees of freedom</t>
  </si>
  <si>
    <t>AIC: 309.94</t>
  </si>
  <si>
    <t>(Dispersion parameter for quasipoisson family taken to be 0.3140941)</t>
  </si>
  <si>
    <t>Residual deviance: 74.759  on 256  degrees of freedom</t>
  </si>
  <si>
    <t>(Dispersion parameter for quasipoisson family taken to be 0.08448097)</t>
  </si>
  <si>
    <t>Residual deviance: 10.322  on 125  degrees of freedom</t>
  </si>
  <si>
    <t>(Dispersion parameter for quasipoisson family taken to be 1.083709)</t>
  </si>
  <si>
    <t>Residual deviance: 1611.8  on 1620  degrees of freedom</t>
  </si>
  <si>
    <t xml:space="preserve">-1.16077 -0.27061 -0.04302  0.19810  2.02003 </t>
  </si>
  <si>
    <t>Residual standard error: 0.4882 on 256 degrees of freedom</t>
  </si>
  <si>
    <t xml:space="preserve">Multiple R-squared:   0.22,     Adjusted R-squared:  0.1499 </t>
  </si>
  <si>
    <t>F-statistic:  3.14 on 23 and 256 DF,  p-value: 4.716e-06</t>
  </si>
  <si>
    <t xml:space="preserve">-0.6358 -0.2316 -0.0169  0.1571  1.6373 </t>
  </si>
  <si>
    <t>Residual standard error: 0.3464 on 125 degrees of freedom</t>
  </si>
  <si>
    <t xml:space="preserve">Multiple R-squared:  0.5593,    Adjusted R-squared:  0.4782 </t>
  </si>
  <si>
    <t>F-statistic: 6.897 on 23 and 125 DF,  p-value: 2.226e-13</t>
  </si>
  <si>
    <t xml:space="preserve">-6.1090 -0.4529 -0.0707  0.3685  5.3415 </t>
  </si>
  <si>
    <t>Residual standard error: 0.8816 on 1620 degrees of freedom</t>
  </si>
  <si>
    <t xml:space="preserve">Multiple R-squared:  0.1192,    Adjusted R-squared:  0.1061 </t>
  </si>
  <si>
    <t>F-statistic: 9.134 on 24 and 1620 DF,  p-value: &lt; 2.2e-16</t>
  </si>
  <si>
    <t xml:space="preserve">-4.3121 -0.2684  0.0824  0.3760  2.8537 </t>
  </si>
  <si>
    <t>Residual standard error: 0.7112 on 256 degrees of freedom</t>
  </si>
  <si>
    <t xml:space="preserve">Multiple R-squared:  0.1498,    Adjusted R-squared:  0.07339 </t>
  </si>
  <si>
    <t>F-statistic: 1.961 on 23 and 256 DF,  p-value: 0.006549</t>
  </si>
  <si>
    <t xml:space="preserve">-1.92416 -0.21417  0.02704  0.22320  1.61312 </t>
  </si>
  <si>
    <t>Residual standard error: 0.432 on 125 degrees of freedom</t>
  </si>
  <si>
    <t xml:space="preserve">Multiple R-squared:  0.4819,    Adjusted R-squared:  0.3866 </t>
  </si>
  <si>
    <t>F-statistic: 5.055 on 23 and 125 DF,  p-value: 1.211e-09</t>
  </si>
  <si>
    <t xml:space="preserve">-6.2279 -0.3528  0.0143  0.3624  3.3277 </t>
  </si>
  <si>
    <t>Residual standard error: 0.6891 on 1620 degrees of freedom</t>
  </si>
  <si>
    <t xml:space="preserve">Multiple R-squared:  0.09624,   Adjusted R-squared:  0.08285 </t>
  </si>
  <si>
    <t>F-statistic: 7.188 on 24 and 1620 DF,  p-value: &lt; 2.2e-16</t>
  </si>
  <si>
    <t>Residual deviance: 1309.6  on 1943  degrees of freedom</t>
  </si>
  <si>
    <t>AIC: 1363.5</t>
  </si>
  <si>
    <t>(Dispersion parameter for quasipoisson family taken to be 0.9758261)</t>
  </si>
  <si>
    <t>Residual deviance: 1521.5  on 1736  degrees of freedom</t>
  </si>
  <si>
    <t>(Dispersion parameter for quasipoisson family taken to be 0.6909029)</t>
  </si>
  <si>
    <t>Residual deviance: 1116.1  on 1736  degrees of freedom</t>
  </si>
  <si>
    <t>(Dispersion parameter for quasipoisson family taken to be 1.424613)</t>
  </si>
  <si>
    <t>Residual deviance: 1990.8  on 1736  degrees of freedom</t>
  </si>
  <si>
    <t>(Dispersion parameter for quasipoisson family taken to be 1.310427)</t>
  </si>
  <si>
    <t>Residual deviance: 2121.7  on 1736  degrees of freedom</t>
  </si>
  <si>
    <t>(Dispersion parameter for quasipoisson family taken to be 1.117824)</t>
  </si>
  <si>
    <t>Residual deviance: 1785.2  on 1736  degrees of freedom</t>
  </si>
  <si>
    <t xml:space="preserve">-5.8620 -0.4162 -0.0751  0.3584  5.5243 </t>
  </si>
  <si>
    <t>Residual standard error: 0.8771 on 1736 degrees of freedom</t>
  </si>
  <si>
    <t xml:space="preserve">Multiple R-squared:  0.1158,    Adjusted R-squared:  0.1046 </t>
  </si>
  <si>
    <t>F-statistic: 10.34 on 22 and 1736 DF,  p-value: &lt; 2.2e-16</t>
  </si>
  <si>
    <t xml:space="preserve">-6.4999 -0.3214  0.0140  0.3367  3.4753 </t>
  </si>
  <si>
    <t>Residual standard error: 0.675 on 1736 degrees of freedom</t>
  </si>
  <si>
    <t xml:space="preserve">Multiple R-squared:  0.0781,    Adjusted R-squared:  0.06641 </t>
  </si>
  <si>
    <t>F-statistic: 6.685 on 22 and 1736 DF,  p-value: &lt; 2.2e-16</t>
  </si>
  <si>
    <t>Residual deviance:  842.03  on 1736  degrees of freedom</t>
  </si>
  <si>
    <t>AIC: 850.98</t>
  </si>
  <si>
    <t>Residual deviance: 303.14  on 1736  degrees of freedom</t>
  </si>
  <si>
    <t>AIC: 314.68</t>
  </si>
  <si>
    <t>Residual deviance: 326.40  on 1736  degrees of freedom</t>
  </si>
  <si>
    <t>AIC: 308.39</t>
  </si>
  <si>
    <t>(Dispersion parameter for quasipoisson family taken to be 0.2803817)</t>
  </si>
  <si>
    <t>Residual deviance: 68.730  on 257  degrees of freedom</t>
  </si>
  <si>
    <t>(Dispersion parameter for quasipoisson family taken to be 0.08636967)</t>
  </si>
  <si>
    <t>Residual deviance: 10.619  on 126  degrees of freedom</t>
  </si>
  <si>
    <t>(Dispersion parameter for quasipoisson family taken to be 1.081871)</t>
  </si>
  <si>
    <t>Residual deviance: 1613.7  on 1622  degrees of freedom</t>
  </si>
  <si>
    <t xml:space="preserve">-1.31338 -0.26025 -0.03429  0.17982  1.91584 </t>
  </si>
  <si>
    <t>Residual standard error: 0.4865 on 257 degrees of freedom</t>
  </si>
  <si>
    <t xml:space="preserve">Multiple R-squared:  0.2224,    Adjusted R-squared:  0.1558 </t>
  </si>
  <si>
    <t>F-statistic: 3.341 on 22 and 257 DF,  p-value: 1.883e-06</t>
  </si>
  <si>
    <t xml:space="preserve">-0.71000 -0.21053 -0.02356  0.15096  1.47975 </t>
  </si>
  <si>
    <t>Residual standard error: 0.338 on 126 degrees of freedom</t>
  </si>
  <si>
    <t xml:space="preserve">Multiple R-squared:  0.5771,    Adjusted R-squared:  0.5032 </t>
  </si>
  <si>
    <t>F-statistic: 7.815 on 22 and 126 DF,  p-value: 8.165e-15</t>
  </si>
  <si>
    <t xml:space="preserve">-6.0131 -0.4387 -0.0762  0.3729  5.4220 </t>
  </si>
  <si>
    <t>Residual standard error: 0.8811 on 1622 degrees of freedom</t>
  </si>
  <si>
    <t xml:space="preserve">Multiple R-squared:  0.1191,    Adjusted R-squared:  0.1072 </t>
  </si>
  <si>
    <t>F-statistic: 9.969 on 22 and 1622 DF,  p-value: &lt; 2.2e-16</t>
  </si>
  <si>
    <t xml:space="preserve">-4.2667 -0.2462  0.0739  0.3533  2.1209 </t>
  </si>
  <si>
    <t>Residual standard error: 0.69 on 257 degrees of freedom</t>
  </si>
  <si>
    <t xml:space="preserve">Multiple R-squared:  0.1967,    Adjusted R-squared:  0.128 </t>
  </si>
  <si>
    <t>F-statistic: 2.861 on 22 and 257 DF,  p-value: 3.801e-05</t>
  </si>
  <si>
    <t xml:space="preserve">-1.82020 -0.20903  0.04427  0.24822  1.63061 </t>
  </si>
  <si>
    <t>Residual standard error: 0.4279 on 126 degrees of freedom</t>
  </si>
  <si>
    <t xml:space="preserve">Multiple R-squared:  0.4877,    Adjusted R-squared:  0.3982 </t>
  </si>
  <si>
    <t>F-statistic: 5.452 on 22 and 126 DF,  p-value: 2.834e-10</t>
  </si>
  <si>
    <t xml:space="preserve">-6.2401 -0.3582  0.0087  0.3587  3.3947 </t>
  </si>
  <si>
    <t>Residual standard error: 0.6909 on 1622 degrees of freedom</t>
  </si>
  <si>
    <t xml:space="preserve">Multiple R-squared:  0.0904,    Adjusted R-squared:  0.07807 </t>
  </si>
  <si>
    <t>F-statistic: 7.328 on 22 and 1622 DF,  p-value: &lt; 2.2e-16</t>
  </si>
  <si>
    <t>PRCP_CAT3Light rain</t>
  </si>
  <si>
    <t>PRCP_CAT3Light snow</t>
  </si>
  <si>
    <t>PRCP_CAT3Heavy snow</t>
  </si>
  <si>
    <t>TMAX_DIFF</t>
  </si>
  <si>
    <t>Precipitation: Light rain</t>
  </si>
  <si>
    <t>Max temperature difference from avg.</t>
  </si>
  <si>
    <t xml:space="preserve">      Light snow</t>
  </si>
  <si>
    <t xml:space="preserve">      Heavy snow</t>
  </si>
  <si>
    <t>N</t>
  </si>
  <si>
    <t>SD</t>
  </si>
  <si>
    <t>DV</t>
  </si>
  <si>
    <t>ACT_TOT</t>
  </si>
  <si>
    <t>ACT_MAND</t>
  </si>
  <si>
    <t>ACT_SEMI</t>
  </si>
  <si>
    <t>ACT_DISC</t>
  </si>
  <si>
    <t>MODE_TOT</t>
  </si>
  <si>
    <t>MODE_ACT</t>
  </si>
  <si>
    <t>MODE_PUB</t>
  </si>
  <si>
    <t>MODE_PRI</t>
  </si>
  <si>
    <t>DIST_TOT</t>
  </si>
  <si>
    <t>DIST_ACT</t>
  </si>
  <si>
    <t>DIST_PUB</t>
  </si>
  <si>
    <t>DIST_PRI</t>
  </si>
  <si>
    <t>TIME_TOT</t>
  </si>
  <si>
    <t>TIME_ACT</t>
  </si>
  <si>
    <t>TIME_PUB</t>
  </si>
  <si>
    <t>TIME_PRI</t>
  </si>
  <si>
    <t>STAYHOME</t>
  </si>
  <si>
    <t>NOMO_ACT</t>
  </si>
  <si>
    <t>NOMO_PUB</t>
  </si>
  <si>
    <t>NOMO_PRI</t>
  </si>
  <si>
    <t>AQICAT_Green</t>
  </si>
  <si>
    <t>AQICAT_Yellow</t>
  </si>
  <si>
    <t>AQICAT_Orange</t>
  </si>
  <si>
    <t>PRCP_CAT3_No rain / no snow</t>
  </si>
  <si>
    <t>PRCP_CAT3_Light rain</t>
  </si>
  <si>
    <t>PRCP_CAT3_Heavy rain</t>
  </si>
  <si>
    <t>PRCP_CAT3_Light snow</t>
  </si>
  <si>
    <t>PRCP_CAT3_Heavy snow</t>
  </si>
  <si>
    <t>#</t>
  </si>
  <si>
    <t>%</t>
  </si>
  <si>
    <t>Continuous</t>
  </si>
  <si>
    <t>Categorical</t>
  </si>
  <si>
    <t xml:space="preserve">     True</t>
  </si>
  <si>
    <t xml:space="preserve">     False</t>
  </si>
  <si>
    <t>Activity participation (#)</t>
  </si>
  <si>
    <t xml:space="preserve">     Total out-of-home</t>
  </si>
  <si>
    <t>Travel outcomes, all modes</t>
  </si>
  <si>
    <r>
      <t xml:space="preserve">     Mandatory</t>
    </r>
    <r>
      <rPr>
        <vertAlign val="superscript"/>
        <sz val="11"/>
        <color theme="1"/>
        <rFont val="Calibri"/>
        <family val="2"/>
        <scheme val="minor"/>
      </rPr>
      <t>a</t>
    </r>
  </si>
  <si>
    <r>
      <t xml:space="preserve">     Semi-mandatory/discretionary</t>
    </r>
    <r>
      <rPr>
        <vertAlign val="superscript"/>
        <sz val="11"/>
        <color theme="1"/>
        <rFont val="Calibri"/>
        <family val="2"/>
        <scheme val="minor"/>
      </rPr>
      <t>b</t>
    </r>
  </si>
  <si>
    <r>
      <t xml:space="preserve">     Discretionary</t>
    </r>
    <r>
      <rPr>
        <vertAlign val="superscript"/>
        <sz val="11"/>
        <color theme="1"/>
        <rFont val="Calibri"/>
        <family val="2"/>
        <scheme val="minor"/>
      </rPr>
      <t>c</t>
    </r>
  </si>
  <si>
    <t>Used mode on travel day</t>
  </si>
  <si>
    <t xml:space="preserve">     Active modes: True</t>
  </si>
  <si>
    <t xml:space="preserve">          False</t>
  </si>
  <si>
    <t xml:space="preserve">     Public modes: True</t>
  </si>
  <si>
    <t xml:space="preserve">     Private modes: True</t>
  </si>
  <si>
    <r>
      <t>Active mode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users</t>
    </r>
  </si>
  <si>
    <r>
      <t>Public mode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users</t>
    </r>
  </si>
  <si>
    <r>
      <t>Private mode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users</t>
    </r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</si>
  <si>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Mandatory activities include: work, school, work- or school-related</t>
    </r>
  </si>
  <si>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Semi- activities include: civic or religious, drop off or pick up passenger, other errands or appointments, service private vehicle</t>
    </r>
  </si>
  <si>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Discretionary activities include: eat meal at restaurant, social or entertainment, outdoor or indoor exercise, shopping</t>
    </r>
  </si>
  <si>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Active modes include: walk, bicycle</t>
    </r>
  </si>
  <si>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Public modes include: school bus, local bus</t>
    </r>
  </si>
  <si>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Private modes include: car/van/truck/SUV driver or passenger, motorcycle/scooter/moped</t>
    </r>
  </si>
  <si>
    <t>Descriptive statistics of the dependent variables</t>
  </si>
  <si>
    <t>Independent variable</t>
  </si>
  <si>
    <t>Sample statistics</t>
  </si>
  <si>
    <r>
      <t>Population statistics</t>
    </r>
    <r>
      <rPr>
        <i/>
        <vertAlign val="superscript"/>
        <sz val="11"/>
        <color theme="1"/>
        <rFont val="Calibri"/>
        <family val="2"/>
        <scheme val="minor"/>
      </rPr>
      <t>a</t>
    </r>
  </si>
  <si>
    <t>Household characteristics</t>
  </si>
  <si>
    <t>Housing type: Single-family</t>
  </si>
  <si>
    <t xml:space="preserve">     Multi-family</t>
  </si>
  <si>
    <t xml:space="preserve">     $35,000 to $74,999</t>
  </si>
  <si>
    <t xml:space="preserve">     ≥ $75,000</t>
  </si>
  <si>
    <t xml:space="preserve">     Suburban or rural</t>
  </si>
  <si>
    <t>Personal characteristics</t>
  </si>
  <si>
    <t>Age: 18 to 34 years</t>
  </si>
  <si>
    <t xml:space="preserve">     35 to 54 years</t>
  </si>
  <si>
    <t>Race/ethnicity: White-alone</t>
  </si>
  <si>
    <t xml:space="preserve">     Non-white or multiple</t>
  </si>
  <si>
    <t>Gender: Male</t>
  </si>
  <si>
    <t xml:space="preserve">     Female</t>
  </si>
  <si>
    <t xml:space="preserve">     Bachelor’s degree or higher</t>
  </si>
  <si>
    <t>Student: No</t>
  </si>
  <si>
    <t xml:space="preserve">     Yes</t>
  </si>
  <si>
    <t>Worker: Yes</t>
  </si>
  <si>
    <t xml:space="preserve">     No</t>
  </si>
  <si>
    <t>Weather variables</t>
  </si>
  <si>
    <t>Precipitation: No rain / no snow</t>
  </si>
  <si>
    <t xml:space="preserve">     Light rain (1–25 mm)</t>
  </si>
  <si>
    <t xml:space="preserve">     Heavy rain (&gt;25 mm)</t>
  </si>
  <si>
    <t xml:space="preserve">     Light snow (1–50 mm)</t>
  </si>
  <si>
    <t xml:space="preserve">     Heavy snow (&gt;50 mm)</t>
  </si>
  <si>
    <t>Max temperature (°C) difference from average</t>
  </si>
  <si>
    <t>Air quality measures</t>
  </si>
  <si>
    <t>Air quality index (AQI)</t>
  </si>
  <si>
    <t xml:space="preserve">     Green (0–50)</t>
  </si>
  <si>
    <t xml:space="preserve">     Yellow (51–100)</t>
  </si>
  <si>
    <t xml:space="preserve">     Orange (101–150)</t>
  </si>
  <si>
    <r>
      <t>Perceived air quality</t>
    </r>
    <r>
      <rPr>
        <vertAlign val="superscript"/>
        <sz val="11"/>
        <color theme="1"/>
        <rFont val="Calibri"/>
        <family val="2"/>
        <scheme val="minor"/>
      </rPr>
      <t>c</t>
    </r>
  </si>
  <si>
    <r>
      <t>Neighborhood type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: Urban</t>
    </r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</si>
  <si>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Population statistics are for Cache County, Utah; 1-year estimates from the 2019 American Community Survey. — = data not available. </t>
    </r>
  </si>
  <si>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Classification of block groups based on housing unit density, intersection density, job access by automobile, transit frequency. </t>
    </r>
  </si>
  <si>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Rating of air quality, 1 = great, 5 = terrible. </t>
    </r>
  </si>
  <si>
    <t>RATE_AIRQUAL</t>
  </si>
  <si>
    <t>—</t>
  </si>
  <si>
    <t>Descriptive statistics of the independent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</si>
</sst>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%"/>
    <numFmt numFmtId="17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17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164" fontId="2" fillId="0" borderId="2" xfId="0" applyNumberFormat="1" applyFont="1" applyBorder="1"/>
    <xf numFmtId="165" fontId="2" fillId="0" borderId="2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164" fontId="2" fillId="0" borderId="3" xfId="0" applyNumberFormat="1" applyFont="1" applyBorder="1"/>
    <xf numFmtId="165" fontId="2" fillId="0" borderId="3" xfId="0" applyNumberFormat="1" applyFont="1" applyBorder="1"/>
    <xf numFmtId="164" fontId="0" fillId="0" borderId="0" xfId="0" applyNumberFormat="1"/>
    <xf numFmtId="165" fontId="0" fillId="0" borderId="0" xfId="0" applyNumberFormat="1"/>
    <xf numFmtId="164" fontId="0" fillId="0" borderId="3" xfId="0" applyNumberFormat="1" applyBorder="1"/>
    <xf numFmtId="165" fontId="0" fillId="0" borderId="3" xfId="0" applyNumberFormat="1" applyBorder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/>
    <xf numFmtId="164" fontId="6" fillId="0" borderId="2" xfId="0" applyNumberFormat="1" applyFont="1" applyBorder="1"/>
    <xf numFmtId="165" fontId="6" fillId="0" borderId="2" xfId="0" applyNumberFormat="1" applyFont="1" applyBorder="1"/>
    <xf numFmtId="0" fontId="6" fillId="0" borderId="2" xfId="0" applyFont="1" applyBorder="1"/>
    <xf numFmtId="0" fontId="6" fillId="0" borderId="3" xfId="0" applyFont="1" applyBorder="1"/>
    <xf numFmtId="164" fontId="6" fillId="0" borderId="3" xfId="0" applyNumberFormat="1" applyFont="1" applyBorder="1"/>
    <xf numFmtId="165" fontId="6" fillId="0" borderId="3" xfId="0" applyNumberFormat="1" applyFont="1" applyBorder="1"/>
    <xf numFmtId="0" fontId="4" fillId="2" borderId="0" xfId="0" applyFont="1" applyFill="1"/>
    <xf numFmtId="164" fontId="4" fillId="2" borderId="0" xfId="0" applyNumberFormat="1" applyFont="1" applyFill="1"/>
    <xf numFmtId="165" fontId="4" fillId="2" borderId="0" xfId="0" applyNumberFormat="1" applyFont="1" applyFill="1"/>
    <xf numFmtId="2" fontId="4" fillId="2" borderId="0" xfId="0" applyNumberFormat="1" applyFont="1" applyFill="1"/>
    <xf numFmtId="0" fontId="4" fillId="3" borderId="0" xfId="0" applyFont="1" applyFill="1"/>
    <xf numFmtId="164" fontId="4" fillId="3" borderId="0" xfId="0" applyNumberFormat="1" applyFont="1" applyFill="1"/>
    <xf numFmtId="165" fontId="4" fillId="3" borderId="0" xfId="0" applyNumberFormat="1" applyFont="1" applyFill="1"/>
    <xf numFmtId="2" fontId="4" fillId="3" borderId="0" xfId="0" applyNumberFormat="1" applyFont="1" applyFill="1"/>
    <xf numFmtId="0" fontId="5" fillId="3" borderId="0" xfId="0" applyFont="1" applyFill="1"/>
    <xf numFmtId="164" fontId="5" fillId="3" borderId="0" xfId="0" applyNumberFormat="1" applyFont="1" applyFill="1"/>
    <xf numFmtId="165" fontId="5" fillId="3" borderId="0" xfId="0" applyNumberFormat="1" applyFont="1" applyFill="1"/>
    <xf numFmtId="2" fontId="5" fillId="3" borderId="0" xfId="0" applyNumberFormat="1" applyFont="1" applyFill="1"/>
    <xf numFmtId="0" fontId="4" fillId="4" borderId="0" xfId="0" applyFont="1" applyFill="1"/>
    <xf numFmtId="164" fontId="4" fillId="4" borderId="0" xfId="0" applyNumberFormat="1" applyFont="1" applyFill="1"/>
    <xf numFmtId="165" fontId="4" fillId="4" borderId="0" xfId="0" applyNumberFormat="1" applyFont="1" applyFill="1"/>
    <xf numFmtId="2" fontId="4" fillId="4" borderId="0" xfId="0" applyNumberFormat="1" applyFont="1" applyFill="1"/>
    <xf numFmtId="0" fontId="5" fillId="4" borderId="0" xfId="0" applyFont="1" applyFill="1"/>
    <xf numFmtId="164" fontId="5" fillId="4" borderId="0" xfId="0" applyNumberFormat="1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0" fontId="4" fillId="5" borderId="0" xfId="0" applyFont="1" applyFill="1"/>
    <xf numFmtId="164" fontId="4" fillId="5" borderId="0" xfId="0" applyNumberFormat="1" applyFont="1" applyFill="1"/>
    <xf numFmtId="165" fontId="4" fillId="5" borderId="0" xfId="0" applyNumberFormat="1" applyFont="1" applyFill="1"/>
    <xf numFmtId="2" fontId="4" fillId="5" borderId="0" xfId="0" applyNumberFormat="1" applyFont="1" applyFill="1"/>
    <xf numFmtId="0" fontId="6" fillId="5" borderId="0" xfId="0" applyFont="1" applyFill="1"/>
    <xf numFmtId="164" fontId="6" fillId="5" borderId="0" xfId="0" applyNumberFormat="1" applyFont="1" applyFill="1"/>
    <xf numFmtId="165" fontId="6" fillId="5" borderId="0" xfId="0" applyNumberFormat="1" applyFont="1" applyFill="1"/>
    <xf numFmtId="2" fontId="6" fillId="5" borderId="0" xfId="0" applyNumberFormat="1" applyFont="1" applyFill="1"/>
    <xf numFmtId="0" fontId="5" fillId="5" borderId="0" xfId="0" applyFont="1" applyFill="1"/>
    <xf numFmtId="164" fontId="5" fillId="5" borderId="0" xfId="0" applyNumberFormat="1" applyFont="1" applyFill="1"/>
    <xf numFmtId="165" fontId="5" fillId="5" borderId="0" xfId="0" applyNumberFormat="1" applyFont="1" applyFill="1"/>
    <xf numFmtId="2" fontId="5" fillId="5" borderId="0" xfId="0" applyNumberFormat="1" applyFont="1" applyFill="1"/>
    <xf numFmtId="0" fontId="4" fillId="6" borderId="0" xfId="0" applyFont="1" applyFill="1"/>
    <xf numFmtId="164" fontId="4" fillId="6" borderId="0" xfId="0" applyNumberFormat="1" applyFont="1" applyFill="1"/>
    <xf numFmtId="165" fontId="4" fillId="6" borderId="0" xfId="0" applyNumberFormat="1" applyFont="1" applyFill="1"/>
    <xf numFmtId="2" fontId="4" fillId="6" borderId="0" xfId="0" applyNumberFormat="1" applyFont="1" applyFill="1"/>
    <xf numFmtId="0" fontId="5" fillId="6" borderId="0" xfId="0" applyFont="1" applyFill="1"/>
    <xf numFmtId="164" fontId="5" fillId="6" borderId="0" xfId="0" applyNumberFormat="1" applyFont="1" applyFill="1"/>
    <xf numFmtId="165" fontId="5" fillId="6" borderId="0" xfId="0" applyNumberFormat="1" applyFont="1" applyFill="1"/>
    <xf numFmtId="2" fontId="5" fillId="6" borderId="0" xfId="0" applyNumberFormat="1" applyFont="1" applyFill="1"/>
    <xf numFmtId="2" fontId="6" fillId="6" borderId="0" xfId="0" applyNumberFormat="1" applyFont="1" applyFill="1"/>
    <xf numFmtId="0" fontId="4" fillId="7" borderId="0" xfId="0" applyFont="1" applyFill="1"/>
    <xf numFmtId="164" fontId="4" fillId="7" borderId="0" xfId="0" applyNumberFormat="1" applyFont="1" applyFill="1"/>
    <xf numFmtId="165" fontId="4" fillId="7" borderId="0" xfId="0" applyNumberFormat="1" applyFont="1" applyFill="1"/>
    <xf numFmtId="0" fontId="5" fillId="7" borderId="0" xfId="0" applyFont="1" applyFill="1"/>
    <xf numFmtId="164" fontId="5" fillId="7" borderId="0" xfId="0" applyNumberFormat="1" applyFont="1" applyFill="1"/>
    <xf numFmtId="165" fontId="5" fillId="7" borderId="0" xfId="0" applyNumberFormat="1" applyFont="1" applyFill="1"/>
    <xf numFmtId="2" fontId="4" fillId="7" borderId="0" xfId="0" applyNumberFormat="1" applyFont="1" applyFill="1"/>
    <xf numFmtId="2" fontId="5" fillId="7" borderId="0" xfId="0" applyNumberFormat="1" applyFont="1" applyFill="1"/>
    <xf numFmtId="0" fontId="4" fillId="7" borderId="3" xfId="0" applyFont="1" applyFill="1" applyBorder="1"/>
    <xf numFmtId="0" fontId="5" fillId="7" borderId="3" xfId="0" applyFont="1" applyFill="1" applyBorder="1"/>
    <xf numFmtId="164" fontId="5" fillId="7" borderId="3" xfId="0" applyNumberFormat="1" applyFont="1" applyFill="1" applyBorder="1"/>
    <xf numFmtId="165" fontId="5" fillId="7" borderId="3" xfId="0" applyNumberFormat="1" applyFont="1" applyFill="1" applyBorder="1"/>
    <xf numFmtId="164" fontId="4" fillId="7" borderId="3" xfId="0" applyNumberFormat="1" applyFont="1" applyFill="1" applyBorder="1"/>
    <xf numFmtId="165" fontId="4" fillId="7" borderId="3" xfId="0" applyNumberFormat="1" applyFont="1" applyFill="1" applyBorder="1"/>
    <xf numFmtId="2" fontId="6" fillId="4" borderId="0" xfId="0" applyNumberFormat="1" applyFont="1" applyFill="1"/>
    <xf numFmtId="0" fontId="9" fillId="0" borderId="0" xfId="0" applyFont="1"/>
    <xf numFmtId="2" fontId="6" fillId="7" borderId="0" xfId="0" applyNumberFormat="1" applyFont="1" applyFill="1"/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0" xfId="0" applyFont="1" applyFill="1"/>
    <xf numFmtId="164" fontId="5" fillId="2" borderId="0" xfId="0" applyNumberFormat="1" applyFont="1" applyFill="1"/>
    <xf numFmtId="165" fontId="5" fillId="2" borderId="0" xfId="0" applyNumberFormat="1" applyFont="1" applyFill="1"/>
    <xf numFmtId="0" fontId="6" fillId="4" borderId="0" xfId="0" applyFont="1" applyFill="1"/>
    <xf numFmtId="164" fontId="6" fillId="4" borderId="0" xfId="0" applyNumberFormat="1" applyFont="1" applyFill="1"/>
    <xf numFmtId="165" fontId="6" fillId="4" borderId="0" xfId="0" applyNumberFormat="1" applyFont="1" applyFill="1"/>
    <xf numFmtId="0" fontId="6" fillId="7" borderId="3" xfId="0" applyFont="1" applyFill="1" applyBorder="1"/>
    <xf numFmtId="164" fontId="6" fillId="7" borderId="3" xfId="0" applyNumberFormat="1" applyFont="1" applyFill="1" applyBorder="1"/>
    <xf numFmtId="165" fontId="6" fillId="7" borderId="3" xfId="0" applyNumberFormat="1" applyFont="1" applyFill="1" applyBorder="1"/>
    <xf numFmtId="0" fontId="6" fillId="6" borderId="0" xfId="0" applyFont="1" applyFill="1"/>
    <xf numFmtId="164" fontId="6" fillId="6" borderId="0" xfId="0" applyNumberFormat="1" applyFont="1" applyFill="1"/>
    <xf numFmtId="165" fontId="6" fillId="6" borderId="0" xfId="0" applyNumberFormat="1" applyFont="1" applyFill="1"/>
    <xf numFmtId="2" fontId="5" fillId="2" borderId="0" xfId="0" applyNumberFormat="1" applyFont="1" applyFill="1"/>
    <xf numFmtId="0" fontId="11" fillId="8" borderId="0" xfId="0" applyFont="1" applyFill="1" applyAlignment="1">
      <alignment horizontal="left" vertical="center"/>
    </xf>
    <xf numFmtId="0" fontId="10" fillId="8" borderId="0" xfId="0" applyFont="1" applyFill="1" applyAlignment="1">
      <alignment horizontal="left" vertical="center"/>
    </xf>
    <xf numFmtId="0" fontId="10" fillId="8" borderId="0" xfId="0" applyFont="1" applyFill="1" applyAlignment="1">
      <alignment horizontal="left" vertical="top" wrapText="1"/>
    </xf>
    <xf numFmtId="0" fontId="11" fillId="8" borderId="0" xfId="0" applyFont="1" applyFill="1" applyAlignment="1">
      <alignment horizontal="left" vertical="center" wrapText="1"/>
    </xf>
    <xf numFmtId="164" fontId="2" fillId="2" borderId="1" xfId="0" applyNumberFormat="1" applyFont="1" applyFill="1" applyBorder="1"/>
    <xf numFmtId="164" fontId="2" fillId="2" borderId="3" xfId="0" applyNumberFormat="1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2" fillId="3" borderId="2" xfId="0" applyNumberFormat="1" applyFont="1" applyFill="1" applyBorder="1"/>
    <xf numFmtId="165" fontId="2" fillId="3" borderId="2" xfId="0" applyNumberFormat="1" applyFont="1" applyFill="1" applyBorder="1"/>
    <xf numFmtId="0" fontId="2" fillId="3" borderId="2" xfId="0" applyFont="1" applyFill="1" applyBorder="1"/>
    <xf numFmtId="164" fontId="2" fillId="3" borderId="3" xfId="0" applyNumberFormat="1" applyFont="1" applyFill="1" applyBorder="1" applyAlignment="1">
      <alignment horizontal="center"/>
    </xf>
    <xf numFmtId="165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4" borderId="2" xfId="0" applyFont="1" applyFill="1" applyBorder="1"/>
    <xf numFmtId="164" fontId="2" fillId="4" borderId="2" xfId="0" applyNumberFormat="1" applyFont="1" applyFill="1" applyBorder="1"/>
    <xf numFmtId="0" fontId="2" fillId="4" borderId="3" xfId="0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5" fontId="2" fillId="5" borderId="2" xfId="0" applyNumberFormat="1" applyFont="1" applyFill="1" applyBorder="1"/>
    <xf numFmtId="0" fontId="2" fillId="5" borderId="2" xfId="0" applyFont="1" applyFill="1" applyBorder="1"/>
    <xf numFmtId="165" fontId="2" fillId="5" borderId="3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5" fontId="0" fillId="5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2" fillId="6" borderId="2" xfId="0" applyNumberFormat="1" applyFont="1" applyFill="1" applyBorder="1"/>
    <xf numFmtId="165" fontId="2" fillId="6" borderId="2" xfId="0" applyNumberFormat="1" applyFont="1" applyFill="1" applyBorder="1"/>
    <xf numFmtId="165" fontId="2" fillId="6" borderId="3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65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5" fontId="0" fillId="6" borderId="3" xfId="0" applyNumberFormat="1" applyFill="1" applyBorder="1" applyAlignment="1">
      <alignment horizontal="center"/>
    </xf>
    <xf numFmtId="0" fontId="2" fillId="7" borderId="2" xfId="0" applyFont="1" applyFill="1" applyBorder="1"/>
    <xf numFmtId="164" fontId="2" fillId="7" borderId="2" xfId="0" applyNumberFormat="1" applyFont="1" applyFill="1" applyBorder="1"/>
    <xf numFmtId="165" fontId="2" fillId="7" borderId="3" xfId="0" applyNumberFormat="1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165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3" xfId="0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/>
    <xf numFmtId="164" fontId="6" fillId="7" borderId="0" xfId="0" applyNumberFormat="1" applyFont="1" applyFill="1"/>
    <xf numFmtId="165" fontId="6" fillId="7" borderId="0" xfId="0" applyNumberFormat="1" applyFont="1" applyFill="1"/>
    <xf numFmtId="0" fontId="6" fillId="3" borderId="0" xfId="0" applyFont="1" applyFill="1"/>
    <xf numFmtId="164" fontId="6" fillId="3" borderId="0" xfId="0" applyNumberFormat="1" applyFont="1" applyFill="1"/>
    <xf numFmtId="165" fontId="6" fillId="3" borderId="0" xfId="0" applyNumberFormat="1" applyFont="1" applyFill="1"/>
    <xf numFmtId="2" fontId="6" fillId="3" borderId="0" xfId="0" applyNumberFormat="1" applyFont="1" applyFill="1"/>
    <xf numFmtId="166" fontId="0" fillId="0" borderId="0" xfId="1" applyNumberFormat="1" applyFont="1"/>
    <xf numFmtId="2" fontId="0" fillId="0" borderId="0" xfId="0" applyNumberFormat="1"/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2" fontId="0" fillId="0" borderId="3" xfId="0" applyNumberFormat="1" applyBorder="1"/>
    <xf numFmtId="2" fontId="0" fillId="0" borderId="0" xfId="1" applyNumberFormat="1" applyFont="1"/>
    <xf numFmtId="174" fontId="0" fillId="0" borderId="0" xfId="0" applyNumberFormat="1"/>
    <xf numFmtId="17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2" fontId="0" fillId="0" borderId="3" xfId="0" applyNumberForma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A14C-F83D-41A4-AC21-D3E58BCB96A0}">
  <sheetPr codeName="Sheet6"/>
  <dimension ref="B2:AB127"/>
  <sheetViews>
    <sheetView zoomScaleNormal="100" workbookViewId="0"/>
  </sheetViews>
  <sheetFormatPr defaultRowHeight="15" x14ac:dyDescent="0.25"/>
  <cols>
    <col min="1" max="1" width="3.7109375" customWidth="1"/>
    <col min="2" max="2" width="36.7109375" customWidth="1"/>
    <col min="3" max="3" width="25" customWidth="1"/>
    <col min="4" max="4" width="8.7109375" style="12" customWidth="1"/>
    <col min="5" max="5" width="9.140625" style="12" customWidth="1"/>
    <col min="6" max="6" width="9.140625" style="13" customWidth="1"/>
    <col min="7" max="7" width="6.7109375" style="13" customWidth="1"/>
    <col min="8" max="8" width="6.7109375" customWidth="1"/>
    <col min="9" max="9" width="25" customWidth="1"/>
    <col min="10" max="11" width="8.7109375" style="12" customWidth="1"/>
    <col min="12" max="12" width="8.7109375" style="13" customWidth="1"/>
    <col min="13" max="13" width="6.7109375" style="13" customWidth="1"/>
    <col min="14" max="14" width="6.7109375" customWidth="1"/>
    <col min="15" max="15" width="25" customWidth="1"/>
    <col min="16" max="17" width="8.7109375" style="12" customWidth="1"/>
    <col min="18" max="18" width="8.7109375" style="13" customWidth="1"/>
    <col min="19" max="19" width="6.7109375" style="13" customWidth="1"/>
    <col min="20" max="20" width="6.7109375" customWidth="1"/>
    <col min="21" max="21" width="25" customWidth="1"/>
    <col min="22" max="22" width="8.7109375" style="12" customWidth="1"/>
    <col min="23" max="23" width="9.140625" style="12" customWidth="1"/>
    <col min="24" max="24" width="9.140625" style="13" customWidth="1"/>
    <col min="25" max="25" width="6.7109375" style="13" customWidth="1"/>
    <col min="26" max="26" width="6.7109375" customWidth="1"/>
  </cols>
  <sheetData>
    <row r="2" spans="2:28" x14ac:dyDescent="0.25">
      <c r="B2" s="2" t="s">
        <v>279</v>
      </c>
    </row>
    <row r="3" spans="2:28" x14ac:dyDescent="0.25">
      <c r="B3" s="3"/>
      <c r="C3" s="3" t="s">
        <v>0</v>
      </c>
      <c r="D3" s="5" t="s">
        <v>1</v>
      </c>
      <c r="E3" s="5"/>
      <c r="F3" s="6"/>
      <c r="G3" s="6"/>
      <c r="H3" s="7"/>
      <c r="I3" s="7" t="s">
        <v>2</v>
      </c>
      <c r="J3" s="7" t="s">
        <v>3</v>
      </c>
      <c r="K3" s="5"/>
      <c r="L3" s="6"/>
      <c r="M3" s="6"/>
      <c r="N3" s="7"/>
      <c r="O3" s="7" t="s">
        <v>4</v>
      </c>
      <c r="P3" s="7" t="s">
        <v>5</v>
      </c>
      <c r="Q3" s="5"/>
      <c r="R3" s="6"/>
      <c r="S3" s="6"/>
      <c r="T3" s="7"/>
      <c r="U3" s="7" t="s">
        <v>6</v>
      </c>
      <c r="V3" s="7" t="s">
        <v>7</v>
      </c>
      <c r="W3" s="5"/>
      <c r="X3" s="6"/>
      <c r="Y3" s="6"/>
      <c r="Z3" s="7"/>
      <c r="AB3" t="s">
        <v>8</v>
      </c>
    </row>
    <row r="4" spans="2:28" x14ac:dyDescent="0.25">
      <c r="B4" s="8" t="s">
        <v>9</v>
      </c>
      <c r="C4" s="8" t="s">
        <v>9</v>
      </c>
      <c r="D4" s="10" t="s">
        <v>10</v>
      </c>
      <c r="E4" s="10" t="s">
        <v>11</v>
      </c>
      <c r="F4" s="11" t="s">
        <v>12</v>
      </c>
      <c r="G4" s="11" t="s">
        <v>13</v>
      </c>
      <c r="H4" s="8"/>
      <c r="I4" s="8" t="s">
        <v>9</v>
      </c>
      <c r="J4" s="10" t="s">
        <v>10</v>
      </c>
      <c r="K4" s="10" t="s">
        <v>11</v>
      </c>
      <c r="L4" s="11" t="s">
        <v>12</v>
      </c>
      <c r="M4" s="11" t="s">
        <v>13</v>
      </c>
      <c r="N4" s="8"/>
      <c r="O4" s="8" t="s">
        <v>9</v>
      </c>
      <c r="P4" s="10" t="s">
        <v>10</v>
      </c>
      <c r="Q4" s="10" t="s">
        <v>11</v>
      </c>
      <c r="R4" s="11" t="s">
        <v>12</v>
      </c>
      <c r="S4" s="11" t="s">
        <v>13</v>
      </c>
      <c r="T4" s="8"/>
      <c r="U4" s="8" t="s">
        <v>9</v>
      </c>
      <c r="V4" s="10" t="s">
        <v>10</v>
      </c>
      <c r="W4" s="10" t="s">
        <v>11</v>
      </c>
      <c r="X4" s="11" t="s">
        <v>12</v>
      </c>
      <c r="Y4" s="11" t="s">
        <v>13</v>
      </c>
      <c r="Z4" s="8"/>
      <c r="AB4" t="s">
        <v>14</v>
      </c>
    </row>
    <row r="5" spans="2:28" x14ac:dyDescent="0.25">
      <c r="B5" t="s">
        <v>15</v>
      </c>
      <c r="C5" t="str">
        <f>M0a!A10</f>
        <v>(Intercept)</v>
      </c>
      <c r="D5" s="12">
        <f>M0a!B10</f>
        <v>-3.9982009999999999</v>
      </c>
      <c r="E5" s="12">
        <f>M0a!C10</f>
        <v>0.477935</v>
      </c>
      <c r="F5" s="13">
        <f>M0a!D10</f>
        <v>-8.3659999999999997</v>
      </c>
      <c r="G5" s="13" t="str">
        <f>M0a!E10</f>
        <v>&lt; 2e-16</v>
      </c>
      <c r="H5" t="str">
        <f>IF(OR(G5&lt;0.05,G5="&lt; 2e-16"),"*",IF(G5&lt;0.1,"~",""))</f>
        <v>*</v>
      </c>
      <c r="I5" t="str">
        <f>M0a!A224</f>
        <v>(Intercept)</v>
      </c>
      <c r="J5" s="12">
        <f>M0a!B224</f>
        <v>1.1310669</v>
      </c>
      <c r="K5" s="12">
        <f>M0a!C224</f>
        <v>8.78882E-2</v>
      </c>
      <c r="L5" s="13">
        <f>M0a!D224</f>
        <v>12.869</v>
      </c>
      <c r="M5" s="13" t="str">
        <f>M0a!E224</f>
        <v>&lt; 2e-16</v>
      </c>
      <c r="N5" t="str">
        <f>IF(OR(M5&lt;0.05,M5="&lt; 2e-16"),"*",IF(M5&lt;0.1,"~",""))</f>
        <v>*</v>
      </c>
      <c r="O5" t="str">
        <f>M0a!A271</f>
        <v>(Intercept)</v>
      </c>
      <c r="P5" s="12">
        <f>M0a!B271</f>
        <v>2.5118729000000002</v>
      </c>
      <c r="Q5" s="12">
        <f>M0a!C271</f>
        <v>0.1431451</v>
      </c>
      <c r="R5" s="13">
        <f>M0a!D271</f>
        <v>17.547999999999998</v>
      </c>
      <c r="S5" s="13" t="str">
        <f>M0a!E271</f>
        <v>&lt; 2e-16</v>
      </c>
      <c r="T5" t="str">
        <f>IF(OR(S5&lt;0.05,S5="&lt; 2e-16"),"*",IF(S5&lt;0.1,"~",""))</f>
        <v>*</v>
      </c>
      <c r="U5" t="str">
        <f>M0a!A314</f>
        <v>(Intercept)</v>
      </c>
      <c r="V5" s="12">
        <f>M0a!B314</f>
        <v>3.74268</v>
      </c>
      <c r="W5" s="12">
        <f>M0a!C314</f>
        <v>0.11014500000000001</v>
      </c>
      <c r="X5" s="13">
        <f>M0a!D314</f>
        <v>33.979999999999997</v>
      </c>
      <c r="Y5" s="13" t="str">
        <f>M0a!E314</f>
        <v>&lt; 2e-16</v>
      </c>
      <c r="Z5" t="str">
        <f>IF(OR(Y5&lt;0.05,Y5="&lt; 2e-16"),"*",IF(Y5&lt;0.1,"~",""))</f>
        <v>*</v>
      </c>
    </row>
    <row r="6" spans="2:28" x14ac:dyDescent="0.25">
      <c r="B6" t="s">
        <v>16</v>
      </c>
      <c r="C6" t="str">
        <f>M0a!A11</f>
        <v>HTYPE2Multi-family</v>
      </c>
      <c r="D6" s="12">
        <f>M0a!B11</f>
        <v>-4.5707999999999999E-2</v>
      </c>
      <c r="E6" s="12">
        <f>M0a!C11</f>
        <v>0.27226699999999998</v>
      </c>
      <c r="F6" s="13">
        <f>M0a!D11</f>
        <v>-0.16800000000000001</v>
      </c>
      <c r="G6" s="13">
        <f>M0a!E11</f>
        <v>0.86667899999999998</v>
      </c>
      <c r="H6" t="str">
        <f t="shared" ref="H6:H27" si="0">IF(OR(G6&lt;0.05,G6="&lt; 2e-16"),"*",IF(G6&lt;0.1,"~",""))</f>
        <v/>
      </c>
      <c r="I6" t="str">
        <f>M0a!A225</f>
        <v>HTYPE2Multi-family</v>
      </c>
      <c r="J6" s="12">
        <f>M0a!B225</f>
        <v>7.5953099999999996E-2</v>
      </c>
      <c r="K6" s="12">
        <f>M0a!C225</f>
        <v>4.6841899999999999E-2</v>
      </c>
      <c r="L6" s="13">
        <f>M0a!D225</f>
        <v>1.621</v>
      </c>
      <c r="M6" s="13">
        <f>M0a!E225</f>
        <v>0.105097</v>
      </c>
      <c r="N6" t="str">
        <f t="shared" ref="N6:N27" si="1">IF(OR(M6&lt;0.05,M6="&lt; 2e-16"),"*",IF(M6&lt;0.1,"~",""))</f>
        <v/>
      </c>
      <c r="O6" t="str">
        <f>M0a!A272</f>
        <v>HTYPE2Multi-family</v>
      </c>
      <c r="P6" s="12">
        <f>M0a!B272</f>
        <v>0.21231420000000001</v>
      </c>
      <c r="Q6" s="12">
        <f>M0a!C272</f>
        <v>7.7961699999999995E-2</v>
      </c>
      <c r="R6" s="13">
        <f>M0a!D272</f>
        <v>2.7229999999999999</v>
      </c>
      <c r="S6" s="13">
        <f>M0a!E272</f>
        <v>6.5279999999999999E-3</v>
      </c>
      <c r="T6" t="str">
        <f t="shared" ref="T6:T27" si="2">IF(OR(S6&lt;0.05,S6="&lt; 2e-16"),"*",IF(S6&lt;0.1,"~",""))</f>
        <v>*</v>
      </c>
      <c r="U6" t="str">
        <f>M0a!A315</f>
        <v>HTYPE2Multi-family</v>
      </c>
      <c r="V6" s="12">
        <f>M0a!B315</f>
        <v>0.16954</v>
      </c>
      <c r="W6" s="12">
        <f>M0a!C315</f>
        <v>5.9989000000000001E-2</v>
      </c>
      <c r="X6" s="13">
        <f>M0a!D315</f>
        <v>2.8260000000000001</v>
      </c>
      <c r="Y6" s="13">
        <f>M0a!E315</f>
        <v>4.764E-3</v>
      </c>
      <c r="Z6" t="str">
        <f t="shared" ref="Z6:Z27" si="3">IF(OR(Y6&lt;0.05,Y6="&lt; 2e-16"),"*",IF(Y6&lt;0.1,"~",""))</f>
        <v>*</v>
      </c>
      <c r="AB6" t="s">
        <v>17</v>
      </c>
    </row>
    <row r="7" spans="2:28" x14ac:dyDescent="0.25">
      <c r="B7" t="s">
        <v>18</v>
      </c>
      <c r="C7" t="str">
        <f>M0a!A12</f>
        <v>HHINC3Less than $35,000</v>
      </c>
      <c r="D7" s="12">
        <f>M0a!B12</f>
        <v>0.92650600000000005</v>
      </c>
      <c r="E7" s="12">
        <f>M0a!C12</f>
        <v>0.21581700000000001</v>
      </c>
      <c r="F7" s="13">
        <f>M0a!D12</f>
        <v>4.2930000000000001</v>
      </c>
      <c r="G7" s="13">
        <f>M0a!E12</f>
        <v>1.7600000000000001E-5</v>
      </c>
      <c r="H7" t="str">
        <f t="shared" si="0"/>
        <v>*</v>
      </c>
      <c r="I7" t="str">
        <f>M0a!A226</f>
        <v>HHINC3Less than $35,000</v>
      </c>
      <c r="J7" s="12">
        <f>M0a!B226</f>
        <v>3.6352000000000002E-2</v>
      </c>
      <c r="K7" s="12">
        <f>M0a!C226</f>
        <v>4.2465500000000003E-2</v>
      </c>
      <c r="L7" s="13">
        <f>M0a!D226</f>
        <v>0.85599999999999998</v>
      </c>
      <c r="M7" s="13">
        <f>M0a!E226</f>
        <v>0.392096</v>
      </c>
      <c r="N7" t="str">
        <f t="shared" si="1"/>
        <v/>
      </c>
      <c r="O7" t="str">
        <f>M0a!A273</f>
        <v>HHINC3Less than $35,000</v>
      </c>
      <c r="P7" s="12">
        <f>M0a!B273</f>
        <v>-7.60744E-2</v>
      </c>
      <c r="Q7" s="12">
        <f>M0a!C273</f>
        <v>7.0175399999999999E-2</v>
      </c>
      <c r="R7" s="13">
        <f>M0a!D273</f>
        <v>-1.0840000000000001</v>
      </c>
      <c r="S7" s="13">
        <f>M0a!E273</f>
        <v>0.27848800000000001</v>
      </c>
      <c r="T7" t="str">
        <f t="shared" si="2"/>
        <v/>
      </c>
      <c r="U7" t="str">
        <f>M0a!A316</f>
        <v>HHINC3Less than $35,000</v>
      </c>
      <c r="V7" s="12">
        <f>M0a!B316</f>
        <v>-8.7623000000000006E-2</v>
      </c>
      <c r="W7" s="12">
        <f>M0a!C316</f>
        <v>5.3997000000000003E-2</v>
      </c>
      <c r="X7" s="13">
        <f>M0a!D316</f>
        <v>-1.623</v>
      </c>
      <c r="Y7" s="13">
        <f>M0a!E316</f>
        <v>0.10482900000000001</v>
      </c>
      <c r="Z7" t="str">
        <f t="shared" si="3"/>
        <v/>
      </c>
      <c r="AB7" t="s">
        <v>19</v>
      </c>
    </row>
    <row r="8" spans="2:28" x14ac:dyDescent="0.25">
      <c r="B8" t="s">
        <v>20</v>
      </c>
      <c r="C8" t="str">
        <f>M0a!A13</f>
        <v>HHINC3$75,000 or more</v>
      </c>
      <c r="D8" s="12">
        <f>M0a!B13</f>
        <v>8.3991999999999997E-2</v>
      </c>
      <c r="E8" s="12">
        <f>M0a!C13</f>
        <v>0.20982899999999999</v>
      </c>
      <c r="F8" s="13">
        <f>M0a!D13</f>
        <v>0.4</v>
      </c>
      <c r="G8" s="13">
        <f>M0a!E13</f>
        <v>0.688944</v>
      </c>
      <c r="H8" t="str">
        <f t="shared" si="0"/>
        <v/>
      </c>
      <c r="I8" t="str">
        <f>M0a!A227</f>
        <v>HHINC3$75,000 or more</v>
      </c>
      <c r="J8" s="12">
        <f>M0a!B227</f>
        <v>-1.0330000000000001E-3</v>
      </c>
      <c r="K8" s="12">
        <f>M0a!C227</f>
        <v>3.3414699999999999E-2</v>
      </c>
      <c r="L8" s="13">
        <f>M0a!D227</f>
        <v>-3.1E-2</v>
      </c>
      <c r="M8" s="13">
        <f>M0a!E227</f>
        <v>0.97533999999999998</v>
      </c>
      <c r="N8" t="str">
        <f t="shared" si="1"/>
        <v/>
      </c>
      <c r="O8" t="str">
        <f>M0a!A274</f>
        <v>HHINC3$75,000 or more</v>
      </c>
      <c r="P8" s="12">
        <f>M0a!B274</f>
        <v>0.22697120000000001</v>
      </c>
      <c r="Q8" s="12">
        <f>M0a!C274</f>
        <v>5.6012600000000003E-2</v>
      </c>
      <c r="R8" s="13">
        <f>M0a!D274</f>
        <v>4.0519999999999996</v>
      </c>
      <c r="S8" s="13">
        <f>M0a!E274</f>
        <v>5.3000000000000001E-5</v>
      </c>
      <c r="T8" t="str">
        <f t="shared" si="2"/>
        <v>*</v>
      </c>
      <c r="U8" t="str">
        <f>M0a!A317</f>
        <v>HHINC3$75,000 or more</v>
      </c>
      <c r="V8" s="12">
        <f>M0a!B317</f>
        <v>4.5627000000000001E-2</v>
      </c>
      <c r="W8" s="12">
        <f>M0a!C317</f>
        <v>4.3099999999999999E-2</v>
      </c>
      <c r="X8" s="13">
        <f>M0a!D317</f>
        <v>1.0589999999999999</v>
      </c>
      <c r="Y8" s="13">
        <f>M0a!E317</f>
        <v>0.28990899999999997</v>
      </c>
      <c r="Z8" t="str">
        <f t="shared" si="3"/>
        <v/>
      </c>
    </row>
    <row r="9" spans="2:28" x14ac:dyDescent="0.25">
      <c r="B9" t="s">
        <v>21</v>
      </c>
      <c r="C9" t="str">
        <f>M0a!A14</f>
        <v>HHINC3Unknown</v>
      </c>
      <c r="D9" s="12">
        <f>M0a!B14</f>
        <v>1.163116</v>
      </c>
      <c r="E9" s="12">
        <f>M0a!C14</f>
        <v>0.30560900000000002</v>
      </c>
      <c r="F9" s="13">
        <f>M0a!D14</f>
        <v>3.806</v>
      </c>
      <c r="G9" s="13">
        <f>M0a!E14</f>
        <v>1.4100000000000001E-4</v>
      </c>
      <c r="H9" t="str">
        <f t="shared" si="0"/>
        <v>*</v>
      </c>
      <c r="I9" t="str">
        <f>M0a!A228</f>
        <v>HHINC3Unknown</v>
      </c>
      <c r="J9" s="12">
        <f>M0a!B228</f>
        <v>0.13820660000000001</v>
      </c>
      <c r="K9" s="12">
        <f>M0a!C228</f>
        <v>5.3036699999999999E-2</v>
      </c>
      <c r="L9" s="13">
        <f>M0a!D228</f>
        <v>2.6059999999999999</v>
      </c>
      <c r="M9" s="13">
        <f>M0a!E228</f>
        <v>9.2429999999999995E-3</v>
      </c>
      <c r="N9" t="str">
        <f t="shared" si="1"/>
        <v>*</v>
      </c>
      <c r="O9" t="str">
        <f>M0a!A275</f>
        <v>HHINC3Unknown</v>
      </c>
      <c r="P9" s="12">
        <f>M0a!B275</f>
        <v>0.1526486</v>
      </c>
      <c r="Q9" s="12">
        <f>M0a!C275</f>
        <v>9.2318300000000006E-2</v>
      </c>
      <c r="R9" s="13">
        <f>M0a!D275</f>
        <v>1.6539999999999999</v>
      </c>
      <c r="S9" s="13">
        <f>M0a!E275</f>
        <v>9.8408999999999996E-2</v>
      </c>
      <c r="T9" t="str">
        <f t="shared" si="2"/>
        <v>~</v>
      </c>
      <c r="U9" t="str">
        <f>M0a!A318</f>
        <v>HHINC3Unknown</v>
      </c>
      <c r="V9" s="12">
        <f>M0a!B318</f>
        <v>0.17688999999999999</v>
      </c>
      <c r="W9" s="12">
        <f>M0a!C318</f>
        <v>7.1035000000000001E-2</v>
      </c>
      <c r="X9" s="13">
        <f>M0a!D318</f>
        <v>2.4900000000000002</v>
      </c>
      <c r="Y9" s="13">
        <f>M0a!E318</f>
        <v>1.2862E-2</v>
      </c>
      <c r="Z9" t="str">
        <f t="shared" si="3"/>
        <v>*</v>
      </c>
    </row>
    <row r="10" spans="2:28" x14ac:dyDescent="0.25">
      <c r="B10" t="s">
        <v>22</v>
      </c>
      <c r="C10" t="str">
        <f>M0a!A15</f>
        <v>HHKIDS2</v>
      </c>
      <c r="D10" s="12">
        <f>M0a!B15</f>
        <v>2.7328000000000002E-2</v>
      </c>
      <c r="E10" s="12">
        <f>M0a!C15</f>
        <v>8.1062999999999996E-2</v>
      </c>
      <c r="F10" s="13">
        <f>M0a!D15</f>
        <v>0.33700000000000002</v>
      </c>
      <c r="G10" s="13">
        <f>M0a!E15</f>
        <v>0.73602999999999996</v>
      </c>
      <c r="H10" t="str">
        <f t="shared" si="0"/>
        <v/>
      </c>
      <c r="I10" t="str">
        <f>M0a!A229</f>
        <v>HHKIDS2</v>
      </c>
      <c r="J10" s="12">
        <f>M0a!B229</f>
        <v>9.3006000000000005E-2</v>
      </c>
      <c r="K10" s="12">
        <f>M0a!C229</f>
        <v>1.26956E-2</v>
      </c>
      <c r="L10" s="13">
        <f>M0a!D229</f>
        <v>7.3259999999999996</v>
      </c>
      <c r="M10" s="13">
        <f>M0a!E229</f>
        <v>3.6200000000000002E-13</v>
      </c>
      <c r="N10" t="str">
        <f t="shared" si="1"/>
        <v>*</v>
      </c>
      <c r="O10" t="str">
        <f>M0a!A276</f>
        <v>HHKIDS2</v>
      </c>
      <c r="P10" s="12">
        <f>M0a!B276</f>
        <v>8.3043800000000001E-2</v>
      </c>
      <c r="Q10" s="12">
        <f>M0a!C276</f>
        <v>2.22521E-2</v>
      </c>
      <c r="R10" s="13">
        <f>M0a!D276</f>
        <v>3.7320000000000002</v>
      </c>
      <c r="S10" s="13">
        <f>M0a!E276</f>
        <v>1.9599999999999999E-4</v>
      </c>
      <c r="T10" t="str">
        <f t="shared" si="2"/>
        <v>*</v>
      </c>
      <c r="U10" t="str">
        <f>M0a!A319</f>
        <v>HHKIDS2</v>
      </c>
      <c r="V10" s="12">
        <f>M0a!B319</f>
        <v>6.9242999999999999E-2</v>
      </c>
      <c r="W10" s="12">
        <f>M0a!C319</f>
        <v>1.7121999999999998E-2</v>
      </c>
      <c r="X10" s="13">
        <f>M0a!D319</f>
        <v>4.0439999999999996</v>
      </c>
      <c r="Y10" s="13">
        <f>M0a!E319</f>
        <v>5.4799999999999997E-5</v>
      </c>
      <c r="Z10" t="str">
        <f t="shared" si="3"/>
        <v>*</v>
      </c>
    </row>
    <row r="11" spans="2:28" x14ac:dyDescent="0.25">
      <c r="B11" t="s">
        <v>23</v>
      </c>
      <c r="C11" t="str">
        <f>M0a!A16</f>
        <v>HHNPER</v>
      </c>
      <c r="D11" s="12">
        <f>M0a!B16</f>
        <v>0.77989399999999998</v>
      </c>
      <c r="E11" s="12">
        <f>M0a!C16</f>
        <v>0.14663999999999999</v>
      </c>
      <c r="F11" s="13">
        <f>M0a!D16</f>
        <v>5.3179999999999996</v>
      </c>
      <c r="G11" s="13">
        <f>M0a!E16</f>
        <v>1.05E-7</v>
      </c>
      <c r="H11" t="str">
        <f t="shared" si="0"/>
        <v>*</v>
      </c>
      <c r="I11" t="str">
        <f>M0a!A230</f>
        <v>HHNPER</v>
      </c>
      <c r="J11" s="12">
        <f>M0a!B230</f>
        <v>-1.8083599999999998E-2</v>
      </c>
      <c r="K11" s="12">
        <f>M0a!C230</f>
        <v>2.82741E-2</v>
      </c>
      <c r="L11" s="13">
        <f>M0a!D230</f>
        <v>-0.64</v>
      </c>
      <c r="M11" s="13">
        <f>M0a!E230</f>
        <v>0.52252799999999999</v>
      </c>
      <c r="N11" t="str">
        <f t="shared" si="1"/>
        <v/>
      </c>
      <c r="O11" t="str">
        <f>M0a!A277</f>
        <v>HHNPER</v>
      </c>
      <c r="P11" s="12">
        <f>M0a!B277</f>
        <v>-0.23879590000000001</v>
      </c>
      <c r="Q11" s="12">
        <f>M0a!C277</f>
        <v>4.6447299999999997E-2</v>
      </c>
      <c r="R11" s="13">
        <f>M0a!D277</f>
        <v>-5.141</v>
      </c>
      <c r="S11" s="13">
        <f>M0a!E277</f>
        <v>3.0400000000000002E-7</v>
      </c>
      <c r="T11" t="str">
        <f t="shared" si="2"/>
        <v>*</v>
      </c>
      <c r="U11" t="str">
        <f>M0a!A320</f>
        <v>HHNPER</v>
      </c>
      <c r="V11" s="12">
        <f>M0a!B320</f>
        <v>-0.114791</v>
      </c>
      <c r="W11" s="12">
        <f>M0a!C320</f>
        <v>3.5739E-2</v>
      </c>
      <c r="X11" s="13">
        <f>M0a!D320</f>
        <v>-3.2120000000000002</v>
      </c>
      <c r="Y11" s="13">
        <f>M0a!E320</f>
        <v>1.343E-3</v>
      </c>
      <c r="Z11" t="str">
        <f t="shared" si="3"/>
        <v>*</v>
      </c>
    </row>
    <row r="12" spans="2:28" x14ac:dyDescent="0.25">
      <c r="B12" t="s">
        <v>24</v>
      </c>
      <c r="C12" t="str">
        <f>M0a!A17</f>
        <v>HHBIKES2</v>
      </c>
      <c r="D12" s="12">
        <f>M0a!B17</f>
        <v>-0.204042</v>
      </c>
      <c r="E12" s="12">
        <f>M0a!C17</f>
        <v>6.6730999999999999E-2</v>
      </c>
      <c r="F12" s="13">
        <f>M0a!D17</f>
        <v>-3.0579999999999998</v>
      </c>
      <c r="G12" s="13">
        <f>M0a!E17</f>
        <v>2.2309999999999999E-3</v>
      </c>
      <c r="H12" t="str">
        <f t="shared" si="0"/>
        <v>*</v>
      </c>
      <c r="I12" t="str">
        <f>M0a!A231</f>
        <v>HHBIKES2</v>
      </c>
      <c r="J12" s="12">
        <f>M0a!B231</f>
        <v>1.40444E-2</v>
      </c>
      <c r="K12" s="12">
        <f>M0a!C231</f>
        <v>9.5531999999999995E-3</v>
      </c>
      <c r="L12" s="13">
        <f>M0a!D231</f>
        <v>1.47</v>
      </c>
      <c r="M12" s="13">
        <f>M0a!E231</f>
        <v>0.141708</v>
      </c>
      <c r="N12" t="str">
        <f t="shared" si="1"/>
        <v/>
      </c>
      <c r="O12" t="str">
        <f>M0a!A278</f>
        <v>HHBIKES2</v>
      </c>
      <c r="P12" s="12">
        <f>M0a!B278</f>
        <v>1.4360700000000001E-2</v>
      </c>
      <c r="Q12" s="12">
        <f>M0a!C278</f>
        <v>1.6764999999999999E-2</v>
      </c>
      <c r="R12" s="13">
        <f>M0a!D278</f>
        <v>0.85699999999999998</v>
      </c>
      <c r="S12" s="13">
        <f>M0a!E278</f>
        <v>0.39179199999999997</v>
      </c>
      <c r="T12" t="str">
        <f t="shared" si="2"/>
        <v/>
      </c>
      <c r="U12" t="str">
        <f>M0a!A321</f>
        <v>HHBIKES2</v>
      </c>
      <c r="V12" s="12">
        <f>M0a!B321</f>
        <v>2.7265999999999999E-2</v>
      </c>
      <c r="W12" s="12">
        <f>M0a!C321</f>
        <v>1.29E-2</v>
      </c>
      <c r="X12" s="13">
        <f>M0a!D321</f>
        <v>2.1139999999999999</v>
      </c>
      <c r="Y12" s="13">
        <f>M0a!E321</f>
        <v>3.4691E-2</v>
      </c>
      <c r="Z12" t="str">
        <f t="shared" si="3"/>
        <v>*</v>
      </c>
    </row>
    <row r="13" spans="2:28" x14ac:dyDescent="0.25">
      <c r="B13" t="s">
        <v>25</v>
      </c>
      <c r="C13" t="str">
        <f>M0a!A18</f>
        <v>HHNVEH</v>
      </c>
      <c r="D13" s="12">
        <f>M0a!B18</f>
        <v>-0.152757</v>
      </c>
      <c r="E13" s="12">
        <f>M0a!C18</f>
        <v>0.119687</v>
      </c>
      <c r="F13" s="13">
        <f>M0a!D18</f>
        <v>-1.276</v>
      </c>
      <c r="G13" s="13">
        <f>M0a!E18</f>
        <v>0.201847</v>
      </c>
      <c r="H13" t="str">
        <f t="shared" si="0"/>
        <v/>
      </c>
      <c r="I13" t="str">
        <f>M0a!A232</f>
        <v>HHNVEH</v>
      </c>
      <c r="J13" s="12">
        <f>M0a!B232</f>
        <v>1.28927E-2</v>
      </c>
      <c r="K13" s="12">
        <f>M0a!C232</f>
        <v>2.0871000000000001E-2</v>
      </c>
      <c r="L13" s="13">
        <f>M0a!D232</f>
        <v>0.61799999999999999</v>
      </c>
      <c r="M13" s="13">
        <f>M0a!E232</f>
        <v>0.536833</v>
      </c>
      <c r="N13" t="str">
        <f t="shared" si="1"/>
        <v/>
      </c>
      <c r="O13" t="str">
        <f>M0a!A279</f>
        <v>HHNVEH</v>
      </c>
      <c r="P13" s="12">
        <f>M0a!B279</f>
        <v>0.1066049</v>
      </c>
      <c r="Q13" s="12">
        <f>M0a!C279</f>
        <v>3.4586199999999998E-2</v>
      </c>
      <c r="R13" s="13">
        <f>M0a!D279</f>
        <v>3.0819999999999999</v>
      </c>
      <c r="S13" s="13">
        <f>M0a!E279</f>
        <v>2.0860000000000002E-3</v>
      </c>
      <c r="T13" t="str">
        <f t="shared" si="2"/>
        <v>*</v>
      </c>
      <c r="U13" t="str">
        <f>M0a!A322</f>
        <v>HHNVEH</v>
      </c>
      <c r="V13" s="12">
        <f>M0a!B322</f>
        <v>-2.1571E-2</v>
      </c>
      <c r="W13" s="12">
        <f>M0a!C322</f>
        <v>2.6613000000000001E-2</v>
      </c>
      <c r="X13" s="13">
        <f>M0a!D322</f>
        <v>-0.81100000000000005</v>
      </c>
      <c r="Y13" s="13">
        <f>M0a!E322</f>
        <v>0.41774099999999997</v>
      </c>
      <c r="Z13" t="str">
        <f t="shared" si="3"/>
        <v/>
      </c>
    </row>
    <row r="14" spans="2:28" x14ac:dyDescent="0.25">
      <c r="B14" t="s">
        <v>26</v>
      </c>
      <c r="C14" t="str">
        <f>M0a!A19</f>
        <v>AGE335 to 54 years</v>
      </c>
      <c r="D14" s="12">
        <f>M0a!B19</f>
        <v>-0.112425</v>
      </c>
      <c r="E14" s="12">
        <f>M0a!C19</f>
        <v>0.254859</v>
      </c>
      <c r="F14" s="13">
        <f>M0a!D19</f>
        <v>-0.441</v>
      </c>
      <c r="G14" s="13">
        <f>M0a!E19</f>
        <v>0.65912300000000001</v>
      </c>
      <c r="H14" t="str">
        <f t="shared" si="0"/>
        <v/>
      </c>
      <c r="I14" t="str">
        <f>M0a!A233</f>
        <v>AGE335 to 54 years</v>
      </c>
      <c r="J14" s="12">
        <f>M0a!B233</f>
        <v>0.13283739999999999</v>
      </c>
      <c r="K14" s="12">
        <f>M0a!C233</f>
        <v>3.94001E-2</v>
      </c>
      <c r="L14" s="13">
        <f>M0a!D233</f>
        <v>3.371</v>
      </c>
      <c r="M14" s="13">
        <f>M0a!E233</f>
        <v>7.6400000000000003E-4</v>
      </c>
      <c r="N14" t="str">
        <f t="shared" si="1"/>
        <v>*</v>
      </c>
      <c r="O14" t="str">
        <f>M0a!A280</f>
        <v>AGE335 to 54 years</v>
      </c>
      <c r="P14" s="12">
        <f>M0a!B280</f>
        <v>7.7078099999999997E-2</v>
      </c>
      <c r="Q14" s="12">
        <f>M0a!C280</f>
        <v>6.5653699999999995E-2</v>
      </c>
      <c r="R14" s="13">
        <f>M0a!D280</f>
        <v>1.1739999999999999</v>
      </c>
      <c r="S14" s="13">
        <f>M0a!E280</f>
        <v>0.24055199999999999</v>
      </c>
      <c r="T14" t="str">
        <f t="shared" si="2"/>
        <v/>
      </c>
      <c r="U14" t="str">
        <f>M0a!A323</f>
        <v>AGE335 to 54 years</v>
      </c>
      <c r="V14" s="12">
        <f>M0a!B323</f>
        <v>0.162245</v>
      </c>
      <c r="W14" s="12">
        <f>M0a!C323</f>
        <v>5.0518E-2</v>
      </c>
      <c r="X14" s="13">
        <f>M0a!D323</f>
        <v>3.2120000000000002</v>
      </c>
      <c r="Y14" s="13">
        <f>M0a!E323</f>
        <v>1.3439999999999999E-3</v>
      </c>
      <c r="Z14" t="str">
        <f t="shared" si="3"/>
        <v>*</v>
      </c>
    </row>
    <row r="15" spans="2:28" x14ac:dyDescent="0.25">
      <c r="B15" t="s">
        <v>27</v>
      </c>
      <c r="C15" t="str">
        <f>M0a!A20</f>
        <v>AGE355 years and over</v>
      </c>
      <c r="D15" s="12">
        <f>M0a!B20</f>
        <v>6.7993999999999999E-2</v>
      </c>
      <c r="E15" s="12">
        <f>M0a!C20</f>
        <v>0.25123499999999999</v>
      </c>
      <c r="F15" s="13">
        <f>M0a!D20</f>
        <v>0.27100000000000002</v>
      </c>
      <c r="G15" s="13">
        <f>M0a!E20</f>
        <v>0.78666899999999995</v>
      </c>
      <c r="H15" t="str">
        <f t="shared" si="0"/>
        <v/>
      </c>
      <c r="I15" t="str">
        <f>M0a!A234</f>
        <v>AGE355 years and over</v>
      </c>
      <c r="J15" s="12">
        <f>M0a!B234</f>
        <v>0.20502880000000001</v>
      </c>
      <c r="K15" s="12">
        <f>M0a!C234</f>
        <v>4.8037200000000002E-2</v>
      </c>
      <c r="L15" s="13">
        <f>M0a!D234</f>
        <v>4.2679999999999998</v>
      </c>
      <c r="M15" s="13">
        <f>M0a!E234</f>
        <v>2.0800000000000001E-5</v>
      </c>
      <c r="N15" t="str">
        <f t="shared" si="1"/>
        <v>*</v>
      </c>
      <c r="O15" t="str">
        <f>M0a!A281</f>
        <v>AGE355 years and over</v>
      </c>
      <c r="P15" s="12">
        <f>M0a!B281</f>
        <v>0.1523137</v>
      </c>
      <c r="Q15" s="12">
        <f>M0a!C281</f>
        <v>7.8076499999999993E-2</v>
      </c>
      <c r="R15" s="13">
        <f>M0a!D281</f>
        <v>1.9510000000000001</v>
      </c>
      <c r="S15" s="13">
        <f>M0a!E281</f>
        <v>5.1237999999999999E-2</v>
      </c>
      <c r="T15" t="str">
        <f t="shared" si="2"/>
        <v>~</v>
      </c>
      <c r="U15" t="str">
        <f>M0a!A324</f>
        <v>AGE355 years and over</v>
      </c>
      <c r="V15" s="12">
        <f>M0a!B324</f>
        <v>0.20888899999999999</v>
      </c>
      <c r="W15" s="12">
        <f>M0a!C324</f>
        <v>6.0076999999999998E-2</v>
      </c>
      <c r="X15" s="13">
        <f>M0a!D324</f>
        <v>3.4769999999999999</v>
      </c>
      <c r="Y15" s="13">
        <f>M0a!E324</f>
        <v>5.1900000000000004E-4</v>
      </c>
      <c r="Z15" t="str">
        <f t="shared" si="3"/>
        <v>*</v>
      </c>
    </row>
    <row r="16" spans="2:28" x14ac:dyDescent="0.25">
      <c r="B16" t="s">
        <v>28</v>
      </c>
      <c r="C16" t="str">
        <f>M0a!A21</f>
        <v>RACE1Non-white/Multiple</v>
      </c>
      <c r="D16" s="12">
        <f>M0a!B21</f>
        <v>-0.611429</v>
      </c>
      <c r="E16" s="12">
        <f>M0a!C21</f>
        <v>0.28586</v>
      </c>
      <c r="F16" s="13">
        <f>M0a!D21</f>
        <v>-2.1389999999999998</v>
      </c>
      <c r="G16" s="13">
        <f>M0a!E21</f>
        <v>3.2443E-2</v>
      </c>
      <c r="H16" t="str">
        <f t="shared" si="0"/>
        <v>*</v>
      </c>
      <c r="I16" t="str">
        <f>M0a!A235</f>
        <v>RACE1Non-white/Multiple</v>
      </c>
      <c r="J16" s="12">
        <f>M0a!B235</f>
        <v>2.0400100000000001E-2</v>
      </c>
      <c r="K16" s="12">
        <f>M0a!C235</f>
        <v>4.1671300000000001E-2</v>
      </c>
      <c r="L16" s="13">
        <f>M0a!D235</f>
        <v>0.49</v>
      </c>
      <c r="M16" s="13">
        <f>M0a!E235</f>
        <v>0.62451599999999996</v>
      </c>
      <c r="N16" t="str">
        <f t="shared" si="1"/>
        <v/>
      </c>
      <c r="O16" t="str">
        <f>M0a!A282</f>
        <v>RACE1Non-white/Multiple</v>
      </c>
      <c r="P16" s="12">
        <f>M0a!B282</f>
        <v>3.05291E-2</v>
      </c>
      <c r="Q16" s="12">
        <f>M0a!C282</f>
        <v>6.9707400000000003E-2</v>
      </c>
      <c r="R16" s="13">
        <f>M0a!D282</f>
        <v>0.438</v>
      </c>
      <c r="S16" s="13">
        <f>M0a!E282</f>
        <v>0.66147</v>
      </c>
      <c r="T16" t="str">
        <f t="shared" si="2"/>
        <v/>
      </c>
      <c r="U16" t="str">
        <f>M0a!A325</f>
        <v>RACE1Non-white/Multiple</v>
      </c>
      <c r="V16" s="12">
        <f>M0a!B325</f>
        <v>-5.9637000000000003E-2</v>
      </c>
      <c r="W16" s="12">
        <f>M0a!C325</f>
        <v>5.3636999999999997E-2</v>
      </c>
      <c r="X16" s="13">
        <f>M0a!D325</f>
        <v>-1.1120000000000001</v>
      </c>
      <c r="Y16" s="13">
        <f>M0a!E325</f>
        <v>0.26635199999999998</v>
      </c>
      <c r="Z16" t="str">
        <f t="shared" si="3"/>
        <v/>
      </c>
    </row>
    <row r="17" spans="2:26" x14ac:dyDescent="0.25">
      <c r="B17" t="s">
        <v>29</v>
      </c>
      <c r="C17" t="str">
        <f>M0a!A22</f>
        <v>GEND2Female</v>
      </c>
      <c r="D17" s="12">
        <f>M0a!B22</f>
        <v>-4.7626000000000002E-2</v>
      </c>
      <c r="E17" s="12">
        <f>M0a!C22</f>
        <v>0.152665</v>
      </c>
      <c r="F17" s="13">
        <f>M0a!D22</f>
        <v>-0.312</v>
      </c>
      <c r="G17" s="13">
        <f>M0a!E22</f>
        <v>0.75506799999999996</v>
      </c>
      <c r="H17" t="str">
        <f t="shared" si="0"/>
        <v/>
      </c>
      <c r="I17" t="str">
        <f>M0a!A236</f>
        <v>GEND2Female</v>
      </c>
      <c r="J17" s="12">
        <f>M0a!B236</f>
        <v>0.17698159999999999</v>
      </c>
      <c r="K17" s="12">
        <f>M0a!C236</f>
        <v>2.74814E-2</v>
      </c>
      <c r="L17" s="13">
        <f>M0a!D236</f>
        <v>6.44</v>
      </c>
      <c r="M17" s="13">
        <f>M0a!E236</f>
        <v>1.5400000000000001E-10</v>
      </c>
      <c r="N17" t="str">
        <f t="shared" si="1"/>
        <v>*</v>
      </c>
      <c r="O17" t="str">
        <f>M0a!A283</f>
        <v>GEND2Female</v>
      </c>
      <c r="P17" s="12">
        <f>M0a!B283</f>
        <v>-0.13027820000000001</v>
      </c>
      <c r="Q17" s="12">
        <f>M0a!C283</f>
        <v>4.5629400000000001E-2</v>
      </c>
      <c r="R17" s="13">
        <f>M0a!D283</f>
        <v>-2.855</v>
      </c>
      <c r="S17" s="13">
        <f>M0a!E283</f>
        <v>4.3530000000000001E-3</v>
      </c>
      <c r="T17" t="str">
        <f t="shared" si="2"/>
        <v>*</v>
      </c>
      <c r="U17" t="str">
        <f>M0a!A326</f>
        <v>GEND2Female</v>
      </c>
      <c r="V17" s="12">
        <f>M0a!B326</f>
        <v>-4.6100000000000002E-2</v>
      </c>
      <c r="W17" s="12">
        <f>M0a!C326</f>
        <v>3.5110000000000002E-2</v>
      </c>
      <c r="X17" s="13">
        <f>M0a!D326</f>
        <v>-1.3129999999999999</v>
      </c>
      <c r="Y17" s="13">
        <f>M0a!E326</f>
        <v>0.18934999999999999</v>
      </c>
      <c r="Z17" t="str">
        <f t="shared" si="3"/>
        <v/>
      </c>
    </row>
    <row r="18" spans="2:26" x14ac:dyDescent="0.25">
      <c r="B18" t="s">
        <v>30</v>
      </c>
      <c r="C18" t="str">
        <f>M0a!A23</f>
        <v>EDUC3Less than bachelor</v>
      </c>
      <c r="D18" s="12">
        <f>M0a!B23</f>
        <v>0.71935899999999997</v>
      </c>
      <c r="E18" s="12">
        <f>M0a!C23</f>
        <v>0.203903</v>
      </c>
      <c r="F18" s="13">
        <f>M0a!D23</f>
        <v>3.528</v>
      </c>
      <c r="G18" s="13">
        <f>M0a!E23</f>
        <v>4.1899999999999999E-4</v>
      </c>
      <c r="H18" t="str">
        <f t="shared" si="0"/>
        <v>*</v>
      </c>
      <c r="I18" t="str">
        <f>M0a!A237</f>
        <v>EDUC3Less than bachelor</v>
      </c>
      <c r="J18" s="12">
        <f>M0a!B237</f>
        <v>-0.17440820000000001</v>
      </c>
      <c r="K18" s="12">
        <f>M0a!C237</f>
        <v>2.9491400000000001E-2</v>
      </c>
      <c r="L18" s="13">
        <f>M0a!D237</f>
        <v>-5.9139999999999997</v>
      </c>
      <c r="M18" s="13">
        <f>M0a!E237</f>
        <v>4.0199999999999998E-9</v>
      </c>
      <c r="N18" t="str">
        <f t="shared" si="1"/>
        <v>*</v>
      </c>
      <c r="O18" t="str">
        <f>M0a!A284</f>
        <v>EDUC3Less than bachelor</v>
      </c>
      <c r="P18" s="12">
        <f>M0a!B284</f>
        <v>-0.14424380000000001</v>
      </c>
      <c r="Q18" s="12">
        <f>M0a!C284</f>
        <v>4.9967299999999999E-2</v>
      </c>
      <c r="R18" s="13">
        <f>M0a!D284</f>
        <v>-2.887</v>
      </c>
      <c r="S18" s="13">
        <f>M0a!E284</f>
        <v>3.9399999999999999E-3</v>
      </c>
      <c r="T18" t="str">
        <f t="shared" si="2"/>
        <v>*</v>
      </c>
      <c r="U18" t="str">
        <f>M0a!A327</f>
        <v>EDUC3Less than bachelor</v>
      </c>
      <c r="V18" s="12">
        <f>M0a!B327</f>
        <v>-3.8793000000000001E-2</v>
      </c>
      <c r="W18" s="12">
        <f>M0a!C327</f>
        <v>3.8448000000000003E-2</v>
      </c>
      <c r="X18" s="13">
        <f>M0a!D327</f>
        <v>-1.0089999999999999</v>
      </c>
      <c r="Y18" s="13">
        <f>M0a!E327</f>
        <v>0.31312400000000001</v>
      </c>
      <c r="Z18" t="str">
        <f t="shared" si="3"/>
        <v/>
      </c>
    </row>
    <row r="19" spans="2:26" x14ac:dyDescent="0.25">
      <c r="B19" t="s">
        <v>31</v>
      </c>
      <c r="C19" t="str">
        <f>M0a!A24</f>
        <v>STUDENT2Yes</v>
      </c>
      <c r="D19" s="12">
        <f>M0a!B24</f>
        <v>-0.68530199999999997</v>
      </c>
      <c r="E19" s="12">
        <f>M0a!C24</f>
        <v>0.23119300000000001</v>
      </c>
      <c r="F19" s="13">
        <f>M0a!D24</f>
        <v>-2.964</v>
      </c>
      <c r="G19" s="13">
        <f>M0a!E24</f>
        <v>3.0349999999999999E-3</v>
      </c>
      <c r="H19" t="str">
        <f t="shared" si="0"/>
        <v>*</v>
      </c>
      <c r="I19" t="str">
        <f>M0a!A238</f>
        <v>STUDENT2Yes</v>
      </c>
      <c r="J19" s="12">
        <f>M0a!B238</f>
        <v>0.2229872</v>
      </c>
      <c r="K19" s="12">
        <f>M0a!C238</f>
        <v>4.1240199999999998E-2</v>
      </c>
      <c r="L19" s="13">
        <f>M0a!D238</f>
        <v>5.407</v>
      </c>
      <c r="M19" s="13">
        <f>M0a!E238</f>
        <v>7.3000000000000005E-8</v>
      </c>
      <c r="N19" t="str">
        <f t="shared" si="1"/>
        <v>*</v>
      </c>
      <c r="O19" t="str">
        <f>M0a!A285</f>
        <v>STUDENT2Yes</v>
      </c>
      <c r="P19" s="12">
        <f>M0a!B285</f>
        <v>4.8469699999999998E-2</v>
      </c>
      <c r="Q19" s="12">
        <f>M0a!C285</f>
        <v>6.9012699999999996E-2</v>
      </c>
      <c r="R19" s="13">
        <f>M0a!D285</f>
        <v>0.70199999999999996</v>
      </c>
      <c r="S19" s="13">
        <f>M0a!E285</f>
        <v>0.482568</v>
      </c>
      <c r="T19" t="str">
        <f t="shared" si="2"/>
        <v/>
      </c>
      <c r="U19" t="str">
        <f>M0a!A328</f>
        <v>STUDENT2Yes</v>
      </c>
      <c r="V19" s="12">
        <f>M0a!B328</f>
        <v>0.165158</v>
      </c>
      <c r="W19" s="12">
        <f>M0a!C328</f>
        <v>5.3102999999999997E-2</v>
      </c>
      <c r="X19" s="13">
        <f>M0a!D328</f>
        <v>3.11</v>
      </c>
      <c r="Y19" s="13">
        <f>M0a!E328</f>
        <v>1.9E-3</v>
      </c>
      <c r="Z19" t="str">
        <f t="shared" si="3"/>
        <v>*</v>
      </c>
    </row>
    <row r="20" spans="2:26" x14ac:dyDescent="0.25">
      <c r="B20" t="s">
        <v>32</v>
      </c>
      <c r="C20" t="str">
        <f>M0a!A25</f>
        <v>WORKERNo</v>
      </c>
      <c r="D20" s="12">
        <f>M0a!B25</f>
        <v>1.4822439999999999</v>
      </c>
      <c r="E20" s="12">
        <f>M0a!C25</f>
        <v>0.170708</v>
      </c>
      <c r="F20" s="13">
        <f>M0a!D25</f>
        <v>8.6829999999999998</v>
      </c>
      <c r="G20" s="13" t="str">
        <f>M0a!E25</f>
        <v>&lt; 2e-16</v>
      </c>
      <c r="H20" t="str">
        <f t="shared" si="0"/>
        <v>*</v>
      </c>
      <c r="I20" t="str">
        <f>M0a!A239</f>
        <v>WORKERNo</v>
      </c>
      <c r="J20" s="12">
        <f>M0a!B239</f>
        <v>0.1027381</v>
      </c>
      <c r="K20" s="12">
        <f>M0a!C239</f>
        <v>3.2869700000000002E-2</v>
      </c>
      <c r="L20" s="13">
        <f>M0a!D239</f>
        <v>3.1259999999999999</v>
      </c>
      <c r="M20" s="13">
        <f>M0a!E239</f>
        <v>1.804E-3</v>
      </c>
      <c r="N20" t="str">
        <f t="shared" si="1"/>
        <v>*</v>
      </c>
      <c r="O20" t="str">
        <f>M0a!A286</f>
        <v>WORKERNo</v>
      </c>
      <c r="P20" s="12">
        <f>M0a!B286</f>
        <v>-0.1158535</v>
      </c>
      <c r="Q20" s="12">
        <f>M0a!C286</f>
        <v>5.6705600000000002E-2</v>
      </c>
      <c r="R20" s="13">
        <f>M0a!D286</f>
        <v>-2.0430000000000001</v>
      </c>
      <c r="S20" s="13">
        <f>M0a!E286</f>
        <v>4.1196000000000003E-2</v>
      </c>
      <c r="T20" t="str">
        <f t="shared" si="2"/>
        <v>*</v>
      </c>
      <c r="U20" t="str">
        <f>M0a!A329</f>
        <v>WORKERNo</v>
      </c>
      <c r="V20" s="12">
        <f>M0a!B329</f>
        <v>-0.10097299999999999</v>
      </c>
      <c r="W20" s="12">
        <f>M0a!C329</f>
        <v>4.3632999999999998E-2</v>
      </c>
      <c r="X20" s="13">
        <f>M0a!D329</f>
        <v>-2.3140000000000001</v>
      </c>
      <c r="Y20" s="13">
        <f>M0a!E329</f>
        <v>2.0774999999999998E-2</v>
      </c>
      <c r="Z20" t="str">
        <f t="shared" si="3"/>
        <v>*</v>
      </c>
    </row>
    <row r="21" spans="2:26" x14ac:dyDescent="0.25">
      <c r="B21" t="s">
        <v>454</v>
      </c>
      <c r="C21" t="str">
        <f>M0a!A26</f>
        <v>PRCP_CAT3Light rain</v>
      </c>
      <c r="D21" s="12">
        <f>M0a!B26</f>
        <v>0.72636000000000001</v>
      </c>
      <c r="E21" s="12">
        <f>M0a!C26</f>
        <v>0.40263100000000002</v>
      </c>
      <c r="F21" s="13">
        <f>M0a!D26</f>
        <v>1.804</v>
      </c>
      <c r="G21" s="13">
        <f>M0a!E26</f>
        <v>7.1225999999999998E-2</v>
      </c>
      <c r="H21" t="str">
        <f t="shared" si="0"/>
        <v>~</v>
      </c>
      <c r="I21" t="str">
        <f>M0a!A240</f>
        <v>PRCP_CAT3Light rain</v>
      </c>
      <c r="J21" s="12">
        <f>M0a!B240</f>
        <v>-8.5690000000000002E-2</v>
      </c>
      <c r="K21" s="12">
        <f>M0a!C240</f>
        <v>9.4058299999999997E-2</v>
      </c>
      <c r="L21" s="13">
        <f>M0a!D240</f>
        <v>-0.91100000000000003</v>
      </c>
      <c r="M21" s="13">
        <f>M0a!E240</f>
        <v>0.36240600000000001</v>
      </c>
      <c r="N21" t="str">
        <f t="shared" si="1"/>
        <v/>
      </c>
      <c r="O21" t="str">
        <f>M0a!A287</f>
        <v>PRCP_CAT3Light rain</v>
      </c>
      <c r="P21" s="12">
        <f>M0a!B287</f>
        <v>-0.2694279</v>
      </c>
      <c r="Q21" s="12">
        <f>M0a!C287</f>
        <v>0.1544179</v>
      </c>
      <c r="R21" s="13">
        <f>M0a!D287</f>
        <v>-1.7450000000000001</v>
      </c>
      <c r="S21" s="13">
        <f>M0a!E287</f>
        <v>8.1197000000000005E-2</v>
      </c>
      <c r="T21" t="str">
        <f t="shared" si="2"/>
        <v>~</v>
      </c>
      <c r="U21" t="str">
        <f>M0a!A330</f>
        <v>PRCP_CAT3Light rain</v>
      </c>
      <c r="V21" s="12">
        <f>M0a!B330</f>
        <v>-0.168658</v>
      </c>
      <c r="W21" s="12">
        <f>M0a!C330</f>
        <v>0.11881899999999999</v>
      </c>
      <c r="X21" s="13">
        <f>M0a!D330</f>
        <v>-1.419</v>
      </c>
      <c r="Y21" s="13">
        <f>M0a!E330</f>
        <v>0.155945</v>
      </c>
      <c r="Z21" t="str">
        <f t="shared" si="3"/>
        <v/>
      </c>
    </row>
    <row r="22" spans="2:26" x14ac:dyDescent="0.25">
      <c r="B22" t="s">
        <v>456</v>
      </c>
      <c r="C22" t="str">
        <f>M0a!A27</f>
        <v>PRCP_CAT3Light snow</v>
      </c>
      <c r="D22" s="12">
        <f>M0a!B27</f>
        <v>0.102784</v>
      </c>
      <c r="E22" s="12">
        <f>M0a!C27</f>
        <v>0.19533900000000001</v>
      </c>
      <c r="F22" s="13">
        <f>M0a!D27</f>
        <v>0.52600000000000002</v>
      </c>
      <c r="G22" s="13">
        <f>M0a!E27</f>
        <v>0.59876300000000005</v>
      </c>
      <c r="H22" t="str">
        <f t="shared" si="0"/>
        <v/>
      </c>
      <c r="I22" t="str">
        <f>M0a!A241</f>
        <v>PRCP_CAT3Light snow</v>
      </c>
      <c r="J22" s="12">
        <f>M0a!B241</f>
        <v>-2.07859E-2</v>
      </c>
      <c r="K22" s="12">
        <f>M0a!C241</f>
        <v>3.6046599999999998E-2</v>
      </c>
      <c r="L22" s="13">
        <f>M0a!D241</f>
        <v>-0.57699999999999996</v>
      </c>
      <c r="M22" s="13">
        <f>M0a!E241</f>
        <v>0.56425800000000004</v>
      </c>
      <c r="N22" t="str">
        <f t="shared" si="1"/>
        <v/>
      </c>
      <c r="O22" t="str">
        <f>M0a!A288</f>
        <v>PRCP_CAT3Light snow</v>
      </c>
      <c r="P22" s="12">
        <f>M0a!B288</f>
        <v>4.1966200000000002E-2</v>
      </c>
      <c r="Q22" s="12">
        <f>M0a!C288</f>
        <v>5.9735200000000002E-2</v>
      </c>
      <c r="R22" s="13">
        <f>M0a!D288</f>
        <v>0.70299999999999996</v>
      </c>
      <c r="S22" s="13">
        <f>M0a!E288</f>
        <v>0.48243799999999998</v>
      </c>
      <c r="T22" t="str">
        <f t="shared" si="2"/>
        <v/>
      </c>
      <c r="U22" t="str">
        <f>M0a!A331</f>
        <v>PRCP_CAT3Light snow</v>
      </c>
      <c r="V22" s="12">
        <f>M0a!B331</f>
        <v>6.4896999999999996E-2</v>
      </c>
      <c r="W22" s="12">
        <f>M0a!C331</f>
        <v>4.5963999999999998E-2</v>
      </c>
      <c r="X22" s="13">
        <f>M0a!D331</f>
        <v>1.4119999999999999</v>
      </c>
      <c r="Y22" s="13">
        <f>M0a!E331</f>
        <v>0.15815399999999999</v>
      </c>
      <c r="Z22" t="str">
        <f t="shared" si="3"/>
        <v/>
      </c>
    </row>
    <row r="23" spans="2:26" x14ac:dyDescent="0.25">
      <c r="B23" t="s">
        <v>457</v>
      </c>
      <c r="C23" t="str">
        <f>M0a!A28</f>
        <v>PRCP_CAT3Heavy snow</v>
      </c>
      <c r="D23" s="12">
        <f>M0a!B28</f>
        <v>0.80678499999999997</v>
      </c>
      <c r="E23" s="12">
        <f>M0a!C28</f>
        <v>0.36264299999999999</v>
      </c>
      <c r="F23" s="13">
        <f>M0a!D28</f>
        <v>2.2250000000000001</v>
      </c>
      <c r="G23" s="13">
        <f>M0a!E28</f>
        <v>2.6099000000000001E-2</v>
      </c>
      <c r="H23" t="str">
        <f t="shared" si="0"/>
        <v>*</v>
      </c>
      <c r="I23" t="str">
        <f>M0a!A242</f>
        <v>PRCP_CAT3Heavy snow</v>
      </c>
      <c r="J23" s="12">
        <f>M0a!B242</f>
        <v>-8.46557E-2</v>
      </c>
      <c r="K23" s="12">
        <f>M0a!C242</f>
        <v>7.7646800000000002E-2</v>
      </c>
      <c r="L23" s="13">
        <f>M0a!D242</f>
        <v>-1.0900000000000001</v>
      </c>
      <c r="M23" s="13">
        <f>M0a!E242</f>
        <v>0.27574700000000002</v>
      </c>
      <c r="N23" t="str">
        <f t="shared" si="1"/>
        <v/>
      </c>
      <c r="O23" t="str">
        <f>M0a!A289</f>
        <v>PRCP_CAT3Heavy snow</v>
      </c>
      <c r="P23" s="12">
        <f>M0a!B289</f>
        <v>0.28370119999999999</v>
      </c>
      <c r="Q23" s="12">
        <f>M0a!C289</f>
        <v>0.13110949999999999</v>
      </c>
      <c r="R23" s="13">
        <f>M0a!D289</f>
        <v>2.1640000000000001</v>
      </c>
      <c r="S23" s="13">
        <f>M0a!E289</f>
        <v>3.0612E-2</v>
      </c>
      <c r="T23" t="str">
        <f t="shared" si="2"/>
        <v>*</v>
      </c>
      <c r="U23" t="str">
        <f>M0a!A332</f>
        <v>PRCP_CAT3Heavy snow</v>
      </c>
      <c r="V23" s="12">
        <f>M0a!B332</f>
        <v>0.14538899999999999</v>
      </c>
      <c r="W23" s="12">
        <f>M0a!C332</f>
        <v>0.100884</v>
      </c>
      <c r="X23" s="13">
        <f>M0a!D332</f>
        <v>1.4410000000000001</v>
      </c>
      <c r="Y23" s="13">
        <f>M0a!E332</f>
        <v>0.14972099999999999</v>
      </c>
      <c r="Z23" t="str">
        <f t="shared" si="3"/>
        <v/>
      </c>
    </row>
    <row r="24" spans="2:26" x14ac:dyDescent="0.25">
      <c r="B24" t="s">
        <v>455</v>
      </c>
      <c r="C24" t="str">
        <f>M0a!A29</f>
        <v>TMAX_DIFF</v>
      </c>
      <c r="D24" s="12">
        <f>M0a!B29</f>
        <v>1.5886000000000001E-2</v>
      </c>
      <c r="E24" s="12">
        <f>M0a!C29</f>
        <v>2.2558000000000002E-2</v>
      </c>
      <c r="F24" s="13">
        <f>M0a!D29</f>
        <v>0.70399999999999996</v>
      </c>
      <c r="G24" s="13">
        <f>M0a!E29</f>
        <v>0.48129100000000002</v>
      </c>
      <c r="H24" t="str">
        <f t="shared" si="0"/>
        <v/>
      </c>
      <c r="I24" t="str">
        <f>M0a!A243</f>
        <v>TMAX_DIFF</v>
      </c>
      <c r="J24" s="12">
        <f>M0a!B243</f>
        <v>7.6851999999999997E-3</v>
      </c>
      <c r="K24" s="12">
        <f>M0a!C243</f>
        <v>4.0863000000000002E-3</v>
      </c>
      <c r="L24" s="13">
        <f>M0a!D243</f>
        <v>1.881</v>
      </c>
      <c r="M24" s="13">
        <f>M0a!E243</f>
        <v>6.0179000000000003E-2</v>
      </c>
      <c r="N24" t="str">
        <f t="shared" si="1"/>
        <v>~</v>
      </c>
      <c r="O24" t="str">
        <f>M0a!A290</f>
        <v>TMAX_DIFF</v>
      </c>
      <c r="P24" s="12">
        <f>M0a!B290</f>
        <v>7.7478E-3</v>
      </c>
      <c r="Q24" s="12">
        <f>M0a!C290</f>
        <v>6.8897000000000003E-3</v>
      </c>
      <c r="R24" s="13">
        <f>M0a!D290</f>
        <v>1.125</v>
      </c>
      <c r="S24" s="13">
        <f>M0a!E290</f>
        <v>0.260934</v>
      </c>
      <c r="T24" t="str">
        <f t="shared" si="2"/>
        <v/>
      </c>
      <c r="U24" t="str">
        <f>M0a!A333</f>
        <v>TMAX_DIFF</v>
      </c>
      <c r="V24" s="12">
        <f>M0a!B333</f>
        <v>8.829E-3</v>
      </c>
      <c r="W24" s="12">
        <f>M0a!C333</f>
        <v>5.3010000000000002E-3</v>
      </c>
      <c r="X24" s="13">
        <f>M0a!D333</f>
        <v>1.665</v>
      </c>
      <c r="Y24" s="13">
        <f>M0a!E333</f>
        <v>9.6000000000000002E-2</v>
      </c>
      <c r="Z24" t="str">
        <f t="shared" si="3"/>
        <v>~</v>
      </c>
    </row>
    <row r="25" spans="2:26" x14ac:dyDescent="0.25">
      <c r="B25" t="s">
        <v>33</v>
      </c>
      <c r="C25" t="str">
        <f>M0a!A30</f>
        <v>NTYPE2SUBRUR</v>
      </c>
      <c r="D25" s="12">
        <f>M0a!B30</f>
        <v>-0.55045699999999997</v>
      </c>
      <c r="E25" s="12">
        <f>M0a!C30</f>
        <v>0.37183899999999998</v>
      </c>
      <c r="F25" s="13">
        <f>M0a!D30</f>
        <v>-1.48</v>
      </c>
      <c r="G25" s="13">
        <f>M0a!E30</f>
        <v>0.13877600000000001</v>
      </c>
      <c r="H25" t="str">
        <f t="shared" si="0"/>
        <v/>
      </c>
      <c r="I25" t="str">
        <f>M0a!A244</f>
        <v>NTYPE2SUBRUR</v>
      </c>
      <c r="J25" s="12">
        <f>M0a!B244</f>
        <v>-8.0365699999999998E-2</v>
      </c>
      <c r="K25" s="12">
        <f>M0a!C244</f>
        <v>7.18776E-2</v>
      </c>
      <c r="L25" s="13">
        <f>M0a!D244</f>
        <v>-1.1180000000000001</v>
      </c>
      <c r="M25" s="13">
        <f>M0a!E244</f>
        <v>0.263683</v>
      </c>
      <c r="N25" t="str">
        <f t="shared" si="1"/>
        <v/>
      </c>
      <c r="O25" t="str">
        <f>M0a!A291</f>
        <v>NTYPE2SUBRUR</v>
      </c>
      <c r="P25" s="12">
        <f>M0a!B291</f>
        <v>0.59984930000000003</v>
      </c>
      <c r="Q25" s="12">
        <f>M0a!C291</f>
        <v>0.1204852</v>
      </c>
      <c r="R25" s="13">
        <f>M0a!D291</f>
        <v>4.9790000000000001</v>
      </c>
      <c r="S25" s="13">
        <f>M0a!E291</f>
        <v>7.0399999999999995E-7</v>
      </c>
      <c r="T25" t="str">
        <f t="shared" si="2"/>
        <v>*</v>
      </c>
      <c r="U25" t="str">
        <f>M0a!A334</f>
        <v>NTYPE2SUBRUR</v>
      </c>
      <c r="V25" s="12">
        <f>M0a!B334</f>
        <v>0.33674599999999999</v>
      </c>
      <c r="W25" s="12">
        <f>M0a!C334</f>
        <v>9.2709E-2</v>
      </c>
      <c r="X25" s="13">
        <f>M0a!D334</f>
        <v>3.6320000000000001</v>
      </c>
      <c r="Y25" s="13">
        <f>M0a!E334</f>
        <v>2.8899999999999998E-4</v>
      </c>
      <c r="Z25" t="str">
        <f t="shared" si="3"/>
        <v>*</v>
      </c>
    </row>
    <row r="26" spans="2:26" x14ac:dyDescent="0.25">
      <c r="B26" t="s">
        <v>235</v>
      </c>
      <c r="C26" t="str">
        <f>M0a!A31</f>
        <v>NTYPE2URBAN0:AQI</v>
      </c>
      <c r="D26" s="12">
        <f>M0a!B31</f>
        <v>-3.6329999999999999E-3</v>
      </c>
      <c r="E26" s="12">
        <f>M0a!C31</f>
        <v>5.2339999999999999E-3</v>
      </c>
      <c r="F26" s="13">
        <f>M0a!D31</f>
        <v>-0.69399999999999995</v>
      </c>
      <c r="G26" s="13">
        <f>M0a!E31</f>
        <v>0.48757099999999998</v>
      </c>
      <c r="H26" t="str">
        <f t="shared" si="0"/>
        <v/>
      </c>
      <c r="I26" t="str">
        <f>M0a!A245</f>
        <v>NTYPE2URBAN0:AQI</v>
      </c>
      <c r="J26" s="12">
        <f>M0a!B245</f>
        <v>1.6865000000000001E-3</v>
      </c>
      <c r="K26" s="12">
        <f>M0a!C245</f>
        <v>1.1104000000000001E-3</v>
      </c>
      <c r="L26" s="13">
        <f>M0a!D245</f>
        <v>1.5189999999999999</v>
      </c>
      <c r="M26" s="13">
        <f>M0a!E245</f>
        <v>0.12898000000000001</v>
      </c>
      <c r="N26" t="str">
        <f t="shared" si="1"/>
        <v/>
      </c>
      <c r="O26" t="str">
        <f>M0a!A292</f>
        <v>NTYPE2URBAN0:AQI</v>
      </c>
      <c r="P26" s="12">
        <f>M0a!B292</f>
        <v>8.9079999999999997E-4</v>
      </c>
      <c r="Q26" s="12">
        <f>M0a!C292</f>
        <v>1.8808E-3</v>
      </c>
      <c r="R26" s="13">
        <f>M0a!D292</f>
        <v>0.47399999999999998</v>
      </c>
      <c r="S26" s="13">
        <f>M0a!E292</f>
        <v>0.63583100000000004</v>
      </c>
      <c r="T26" t="str">
        <f t="shared" si="2"/>
        <v/>
      </c>
      <c r="U26" t="str">
        <f>M0a!A335</f>
        <v>NTYPE2URBAN0:AQI</v>
      </c>
      <c r="V26" s="12">
        <f>M0a!B335</f>
        <v>4.0619999999999996E-3</v>
      </c>
      <c r="W26" s="12">
        <f>M0a!C335</f>
        <v>1.4469999999999999E-3</v>
      </c>
      <c r="X26" s="13">
        <f>M0a!D335</f>
        <v>2.8069999999999999</v>
      </c>
      <c r="Y26" s="13">
        <f>M0a!E335</f>
        <v>5.0540000000000003E-3</v>
      </c>
      <c r="Z26" t="str">
        <f t="shared" si="3"/>
        <v>*</v>
      </c>
    </row>
    <row r="27" spans="2:26" x14ac:dyDescent="0.25">
      <c r="B27" t="s">
        <v>236</v>
      </c>
      <c r="C27" t="str">
        <f>M0a!A32</f>
        <v>NTYPE2SUBRUR:AQI</v>
      </c>
      <c r="D27" s="14">
        <f>M0a!B32</f>
        <v>4.8770000000000003E-3</v>
      </c>
      <c r="E27" s="14">
        <f>M0a!C32</f>
        <v>5.0179999999999999E-3</v>
      </c>
      <c r="F27" s="15">
        <f>M0a!D32</f>
        <v>0.97199999999999998</v>
      </c>
      <c r="G27" s="15">
        <f>M0a!E32</f>
        <v>0.33103399999999999</v>
      </c>
      <c r="H27" s="9" t="str">
        <f t="shared" si="0"/>
        <v/>
      </c>
      <c r="I27" t="str">
        <f>M0a!A246</f>
        <v>NTYPE2SUBRUR:AQI</v>
      </c>
      <c r="J27" s="14">
        <f>M0a!B246</f>
        <v>7.6789999999999996E-4</v>
      </c>
      <c r="K27" s="14">
        <f>M0a!C246</f>
        <v>8.5510000000000002E-4</v>
      </c>
      <c r="L27" s="15">
        <f>M0a!D246</f>
        <v>0.89800000000000002</v>
      </c>
      <c r="M27" s="15">
        <f>M0a!E246</f>
        <v>0.36932199999999998</v>
      </c>
      <c r="N27" s="9" t="str">
        <f t="shared" si="1"/>
        <v/>
      </c>
      <c r="O27" t="str">
        <f>M0a!A293</f>
        <v>NTYPE2SUBRUR:AQI</v>
      </c>
      <c r="P27" s="14">
        <f>M0a!B293</f>
        <v>-5.1539000000000003E-3</v>
      </c>
      <c r="Q27" s="14">
        <f>M0a!C293</f>
        <v>1.4208000000000001E-3</v>
      </c>
      <c r="R27" s="15">
        <f>M0a!D293</f>
        <v>-3.6269999999999998</v>
      </c>
      <c r="S27" s="15">
        <f>M0a!E293</f>
        <v>2.9500000000000001E-4</v>
      </c>
      <c r="T27" s="9" t="str">
        <f t="shared" si="2"/>
        <v>*</v>
      </c>
      <c r="U27" t="str">
        <f>M0a!A336</f>
        <v>NTYPE2SUBRUR:AQI</v>
      </c>
      <c r="V27" s="14">
        <f>M0a!B336</f>
        <v>-2.2279999999999999E-3</v>
      </c>
      <c r="W27" s="14">
        <f>M0a!C336</f>
        <v>1.093E-3</v>
      </c>
      <c r="X27" s="15">
        <f>M0a!D336</f>
        <v>-2.0379999999999998</v>
      </c>
      <c r="Y27" s="15">
        <f>M0a!E336</f>
        <v>4.1696999999999998E-2</v>
      </c>
      <c r="Z27" s="9" t="str">
        <f t="shared" si="3"/>
        <v>*</v>
      </c>
    </row>
    <row r="28" spans="2:26" x14ac:dyDescent="0.25">
      <c r="B28" s="3"/>
      <c r="C28" s="3" t="s">
        <v>35</v>
      </c>
      <c r="D28" s="5" t="s">
        <v>280</v>
      </c>
      <c r="E28" s="5"/>
      <c r="F28" s="6"/>
      <c r="G28" s="6"/>
      <c r="H28" s="7"/>
      <c r="I28" s="7" t="s">
        <v>36</v>
      </c>
      <c r="J28" s="5" t="s">
        <v>37</v>
      </c>
      <c r="K28" s="5"/>
      <c r="L28" s="6"/>
      <c r="M28" s="6"/>
      <c r="N28" s="7"/>
      <c r="O28" s="7" t="s">
        <v>38</v>
      </c>
      <c r="P28" s="5" t="s">
        <v>39</v>
      </c>
      <c r="Q28" s="5"/>
      <c r="R28" s="6"/>
      <c r="S28" s="6"/>
      <c r="T28" s="7"/>
      <c r="U28" s="7" t="s">
        <v>40</v>
      </c>
      <c r="V28" s="5" t="s">
        <v>41</v>
      </c>
      <c r="W28" s="5"/>
      <c r="X28" s="6"/>
      <c r="Y28" s="6"/>
      <c r="Z28" s="7"/>
    </row>
    <row r="29" spans="2:26" x14ac:dyDescent="0.25">
      <c r="B29" s="8" t="s">
        <v>9</v>
      </c>
      <c r="C29" s="8" t="s">
        <v>9</v>
      </c>
      <c r="D29" s="10" t="s">
        <v>10</v>
      </c>
      <c r="E29" s="10" t="s">
        <v>11</v>
      </c>
      <c r="F29" s="11" t="s">
        <v>12</v>
      </c>
      <c r="G29" s="11" t="s">
        <v>13</v>
      </c>
      <c r="H29" s="8"/>
      <c r="I29" s="8" t="s">
        <v>9</v>
      </c>
      <c r="J29" s="10" t="s">
        <v>10</v>
      </c>
      <c r="K29" s="10" t="s">
        <v>11</v>
      </c>
      <c r="L29" s="11" t="s">
        <v>12</v>
      </c>
      <c r="M29" s="11" t="s">
        <v>13</v>
      </c>
      <c r="N29" s="8"/>
      <c r="O29" s="8" t="s">
        <v>9</v>
      </c>
      <c r="P29" s="10" t="s">
        <v>10</v>
      </c>
      <c r="Q29" s="10" t="s">
        <v>11</v>
      </c>
      <c r="R29" s="11" t="s">
        <v>12</v>
      </c>
      <c r="S29" s="11" t="s">
        <v>13</v>
      </c>
      <c r="T29" s="8"/>
      <c r="U29" s="8" t="s">
        <v>9</v>
      </c>
      <c r="V29" s="10" t="s">
        <v>10</v>
      </c>
      <c r="W29" s="10" t="s">
        <v>11</v>
      </c>
      <c r="X29" s="11" t="s">
        <v>12</v>
      </c>
      <c r="Y29" s="11" t="s">
        <v>13</v>
      </c>
      <c r="Z29" s="8"/>
    </row>
    <row r="30" spans="2:26" x14ac:dyDescent="0.25">
      <c r="B30" t="s">
        <v>15</v>
      </c>
      <c r="C30" t="str">
        <f>M0a!A52</f>
        <v>(Intercept)</v>
      </c>
      <c r="D30" s="12">
        <f>M0a!B52</f>
        <v>0.68671210000000005</v>
      </c>
      <c r="E30" s="12">
        <f>M0a!C52</f>
        <v>0.1071888</v>
      </c>
      <c r="F30" s="13">
        <f>M0a!D52</f>
        <v>6.407</v>
      </c>
      <c r="G30" s="13">
        <f>M0a!E52</f>
        <v>1.9100000000000001E-10</v>
      </c>
      <c r="H30" t="str">
        <f>IF(OR(G30&lt;0.05,G30="&lt; 2e-16"),"*",IF(G30&lt;0.1,"~",""))</f>
        <v>*</v>
      </c>
      <c r="I30" t="str">
        <f>M0a!A95</f>
        <v>(Intercept)</v>
      </c>
      <c r="J30" s="12">
        <f>M0a!B95</f>
        <v>0.10730000000000001</v>
      </c>
      <c r="K30" s="12">
        <f>M0a!C95</f>
        <v>0.13339999999999999</v>
      </c>
      <c r="L30" s="13">
        <f>M0a!D95</f>
        <v>0.80400000000000005</v>
      </c>
      <c r="M30" s="13">
        <f>M0a!E95</f>
        <v>0.42129</v>
      </c>
      <c r="N30" t="str">
        <f>IF(OR(M30&lt;0.05,M30="&lt; 2e-16"),"*",IF(M30&lt;0.1,"~",""))</f>
        <v/>
      </c>
      <c r="O30" t="str">
        <f>M0a!A138</f>
        <v>(Intercept)</v>
      </c>
      <c r="P30" s="12">
        <f>M0a!B138</f>
        <v>-1.3929800000000001</v>
      </c>
      <c r="Q30" s="12">
        <f>M0a!C138</f>
        <v>0.27732000000000001</v>
      </c>
      <c r="R30" s="13">
        <f>M0a!D138</f>
        <v>-5.0229999999999997</v>
      </c>
      <c r="S30" s="13">
        <f>M0a!E138</f>
        <v>5.6100000000000001E-7</v>
      </c>
      <c r="T30" t="str">
        <f>IF(OR(S30&lt;0.05,S30="&lt; 2e-16"),"*",IF(S30&lt;0.1,"~",""))</f>
        <v>*</v>
      </c>
      <c r="U30" t="str">
        <f>M0a!A181</f>
        <v>(Intercept)</v>
      </c>
      <c r="V30" s="12">
        <f>M0a!B181</f>
        <v>-0.26700030000000002</v>
      </c>
      <c r="W30" s="12">
        <f>M0a!C181</f>
        <v>0.22059970000000001</v>
      </c>
      <c r="X30" s="13">
        <f>M0a!D181</f>
        <v>-1.21</v>
      </c>
      <c r="Y30" s="13">
        <f>M0a!E181</f>
        <v>0.22631000000000001</v>
      </c>
      <c r="Z30" t="str">
        <f>IF(OR(Y30&lt;0.05,Y30="&lt; 2e-16"),"*",IF(Y30&lt;0.1,"~",""))</f>
        <v/>
      </c>
    </row>
    <row r="31" spans="2:26" x14ac:dyDescent="0.25">
      <c r="B31" t="s">
        <v>16</v>
      </c>
      <c r="C31" t="str">
        <f>M0a!A53</f>
        <v>HTYPE2Multi-family</v>
      </c>
      <c r="D31" s="12">
        <f>M0a!B53</f>
        <v>0.1116939</v>
      </c>
      <c r="E31" s="12">
        <f>M0a!C53</f>
        <v>5.67574E-2</v>
      </c>
      <c r="F31" s="13">
        <f>M0a!D53</f>
        <v>1.968</v>
      </c>
      <c r="G31" s="13">
        <f>M0a!E53</f>
        <v>4.9200000000000001E-2</v>
      </c>
      <c r="H31" t="str">
        <f t="shared" ref="H31:H52" si="4">IF(OR(G31&lt;0.05,G31="&lt; 2e-16"),"*",IF(G31&lt;0.1,"~",""))</f>
        <v>*</v>
      </c>
      <c r="I31" t="str">
        <f>M0a!A96</f>
        <v>HTYPE2Multi-family</v>
      </c>
      <c r="J31" s="12">
        <f>M0a!B96</f>
        <v>-3.8010000000000002E-2</v>
      </c>
      <c r="K31" s="12">
        <f>M0a!C96</f>
        <v>6.9529999999999995E-2</v>
      </c>
      <c r="L31" s="13">
        <f>M0a!D96</f>
        <v>-0.54700000000000004</v>
      </c>
      <c r="M31" s="13">
        <f>M0a!E96</f>
        <v>0.58462000000000003</v>
      </c>
      <c r="N31" t="str">
        <f t="shared" ref="N31:N52" si="5">IF(OR(M31&lt;0.05,M31="&lt; 2e-16"),"*",IF(M31&lt;0.1,"~",""))</f>
        <v/>
      </c>
      <c r="O31" t="str">
        <f>M0a!A139</f>
        <v>HTYPE2Multi-family</v>
      </c>
      <c r="P31" s="12">
        <f>M0a!B139</f>
        <v>0.20011399999999999</v>
      </c>
      <c r="Q31" s="12">
        <f>M0a!C139</f>
        <v>0.143702</v>
      </c>
      <c r="R31" s="13">
        <f>M0a!D139</f>
        <v>1.393</v>
      </c>
      <c r="S31" s="13">
        <f>M0a!E139</f>
        <v>0.16392999999999999</v>
      </c>
      <c r="T31" t="str">
        <f t="shared" ref="T31:T52" si="6">IF(OR(S31&lt;0.05,S31="&lt; 2e-16"),"*",IF(S31&lt;0.1,"~",""))</f>
        <v/>
      </c>
      <c r="U31" t="str">
        <f>M0a!A182</f>
        <v>HTYPE2Multi-family</v>
      </c>
      <c r="V31" s="12">
        <f>M0a!B182</f>
        <v>0.2757365</v>
      </c>
      <c r="W31" s="12">
        <f>M0a!C182</f>
        <v>0.1194931</v>
      </c>
      <c r="X31" s="13">
        <f>M0a!D182</f>
        <v>2.3079999999999998</v>
      </c>
      <c r="Y31" s="13">
        <f>M0a!E182</f>
        <v>2.1139999999999999E-2</v>
      </c>
      <c r="Z31" t="str">
        <f t="shared" ref="Z31:Z52" si="7">IF(OR(Y31&lt;0.05,Y31="&lt; 2e-16"),"*",IF(Y31&lt;0.1,"~",""))</f>
        <v>*</v>
      </c>
    </row>
    <row r="32" spans="2:26" x14ac:dyDescent="0.25">
      <c r="B32" t="s">
        <v>18</v>
      </c>
      <c r="C32" t="str">
        <f>M0a!A54</f>
        <v>HHINC3Less than $35,000</v>
      </c>
      <c r="D32" s="12">
        <f>M0a!B54</f>
        <v>-6.9268200000000002E-2</v>
      </c>
      <c r="E32" s="12">
        <f>M0a!C54</f>
        <v>5.1649E-2</v>
      </c>
      <c r="F32" s="13">
        <f>M0a!D54</f>
        <v>-1.341</v>
      </c>
      <c r="G32" s="13">
        <f>M0a!E54</f>
        <v>0.18010000000000001</v>
      </c>
      <c r="H32" t="str">
        <f t="shared" si="4"/>
        <v/>
      </c>
      <c r="I32" t="str">
        <f>M0a!A97</f>
        <v>HHINC3Less than $35,000</v>
      </c>
      <c r="J32" s="12">
        <f>M0a!B97</f>
        <v>-5.561E-3</v>
      </c>
      <c r="K32" s="12">
        <f>M0a!C97</f>
        <v>6.5030000000000004E-2</v>
      </c>
      <c r="L32" s="13">
        <f>M0a!D97</f>
        <v>-8.5999999999999993E-2</v>
      </c>
      <c r="M32" s="13">
        <f>M0a!E97</f>
        <v>0.93186000000000002</v>
      </c>
      <c r="N32" t="str">
        <f t="shared" si="5"/>
        <v/>
      </c>
      <c r="O32" t="str">
        <f>M0a!A140</f>
        <v>HHINC3Less than $35,000</v>
      </c>
      <c r="P32" s="12">
        <f>M0a!B140</f>
        <v>7.2303000000000006E-2</v>
      </c>
      <c r="Q32" s="12">
        <f>M0a!C140</f>
        <v>0.129362</v>
      </c>
      <c r="R32" s="13">
        <f>M0a!D140</f>
        <v>0.55900000000000005</v>
      </c>
      <c r="S32" s="13">
        <f>M0a!E140</f>
        <v>0.57628800000000002</v>
      </c>
      <c r="T32" t="str">
        <f t="shared" si="6"/>
        <v/>
      </c>
      <c r="U32" t="str">
        <f>M0a!A183</f>
        <v>HHINC3Less than $35,000</v>
      </c>
      <c r="V32" s="12">
        <f>M0a!B183</f>
        <v>-0.16825789999999999</v>
      </c>
      <c r="W32" s="12">
        <f>M0a!C183</f>
        <v>0.1042732</v>
      </c>
      <c r="X32" s="13">
        <f>M0a!D183</f>
        <v>-1.6140000000000001</v>
      </c>
      <c r="Y32" s="13">
        <f>M0a!E183</f>
        <v>0.10679</v>
      </c>
      <c r="Z32" t="str">
        <f t="shared" si="7"/>
        <v/>
      </c>
    </row>
    <row r="33" spans="2:26" x14ac:dyDescent="0.25">
      <c r="B33" t="s">
        <v>20</v>
      </c>
      <c r="C33" t="str">
        <f>M0a!A55</f>
        <v>HHINC3$75,000 or more</v>
      </c>
      <c r="D33" s="12">
        <f>M0a!B55</f>
        <v>1.1317799999999999E-2</v>
      </c>
      <c r="E33" s="12">
        <f>M0a!C55</f>
        <v>4.0119599999999998E-2</v>
      </c>
      <c r="F33" s="13">
        <f>M0a!D55</f>
        <v>0.28199999999999997</v>
      </c>
      <c r="G33" s="13">
        <f>M0a!E55</f>
        <v>0.77790000000000004</v>
      </c>
      <c r="H33" t="str">
        <f t="shared" si="4"/>
        <v/>
      </c>
      <c r="I33" t="str">
        <f>M0a!A98</f>
        <v>HHINC3$75,000 or more</v>
      </c>
      <c r="J33" s="12">
        <f>M0a!B98</f>
        <v>6.139E-2</v>
      </c>
      <c r="K33" s="12">
        <f>M0a!C98</f>
        <v>5.8409999999999997E-2</v>
      </c>
      <c r="L33" s="13">
        <f>M0a!D98</f>
        <v>1.0509999999999999</v>
      </c>
      <c r="M33" s="13">
        <f>M0a!E98</f>
        <v>0.29343999999999998</v>
      </c>
      <c r="N33" t="str">
        <f t="shared" si="5"/>
        <v/>
      </c>
      <c r="O33" t="str">
        <f>M0a!A141</f>
        <v>HHINC3$75,000 or more</v>
      </c>
      <c r="P33" s="12">
        <f>M0a!B141</f>
        <v>-7.1332000000000007E-2</v>
      </c>
      <c r="Q33" s="12">
        <f>M0a!C141</f>
        <v>8.8742000000000001E-2</v>
      </c>
      <c r="R33" s="13">
        <f>M0a!D141</f>
        <v>-0.80400000000000005</v>
      </c>
      <c r="S33" s="13">
        <f>M0a!E141</f>
        <v>0.42161199999999999</v>
      </c>
      <c r="T33" t="str">
        <f t="shared" si="6"/>
        <v/>
      </c>
      <c r="U33" t="str">
        <f>M0a!A184</f>
        <v>HHINC3$75,000 or more</v>
      </c>
      <c r="V33" s="12">
        <f>M0a!B184</f>
        <v>5.06881E-2</v>
      </c>
      <c r="W33" s="12">
        <f>M0a!C184</f>
        <v>7.9210199999999995E-2</v>
      </c>
      <c r="X33" s="13">
        <f>M0a!D184</f>
        <v>0.64</v>
      </c>
      <c r="Y33" s="13">
        <f>M0a!E184</f>
        <v>0.52231000000000005</v>
      </c>
      <c r="Z33" t="str">
        <f t="shared" si="7"/>
        <v/>
      </c>
    </row>
    <row r="34" spans="2:26" x14ac:dyDescent="0.25">
      <c r="B34" t="s">
        <v>21</v>
      </c>
      <c r="C34" t="str">
        <f>M0a!A56</f>
        <v>HHINC3Unknown</v>
      </c>
      <c r="D34" s="12">
        <f>M0a!B56</f>
        <v>0.15704099999999999</v>
      </c>
      <c r="E34" s="12">
        <f>M0a!C56</f>
        <v>6.3047900000000004E-2</v>
      </c>
      <c r="F34" s="13">
        <f>M0a!D56</f>
        <v>2.4910000000000001</v>
      </c>
      <c r="G34" s="13">
        <f>M0a!E56</f>
        <v>1.2800000000000001E-2</v>
      </c>
      <c r="H34" t="str">
        <f t="shared" si="4"/>
        <v>*</v>
      </c>
      <c r="I34" t="str">
        <f>M0a!A99</f>
        <v>HHINC3Unknown</v>
      </c>
      <c r="J34" s="12">
        <f>M0a!B99</f>
        <v>0.18279999999999999</v>
      </c>
      <c r="K34" s="12">
        <f>M0a!C99</f>
        <v>9.1490000000000002E-2</v>
      </c>
      <c r="L34" s="13">
        <f>M0a!D99</f>
        <v>1.998</v>
      </c>
      <c r="M34" s="13">
        <f>M0a!E99</f>
        <v>4.5909999999999999E-2</v>
      </c>
      <c r="N34" t="str">
        <f t="shared" si="5"/>
        <v>*</v>
      </c>
      <c r="O34" t="str">
        <f>M0a!A142</f>
        <v>HHINC3Unknown</v>
      </c>
      <c r="P34" s="12">
        <f>M0a!B142</f>
        <v>0.22908600000000001</v>
      </c>
      <c r="Q34" s="12">
        <f>M0a!C142</f>
        <v>0.14181099999999999</v>
      </c>
      <c r="R34" s="13">
        <f>M0a!D142</f>
        <v>1.615</v>
      </c>
      <c r="S34" s="13">
        <f>M0a!E142</f>
        <v>0.10639999999999999</v>
      </c>
      <c r="T34" t="str">
        <f t="shared" si="6"/>
        <v/>
      </c>
      <c r="U34" t="str">
        <f>M0a!A185</f>
        <v>HHINC3Unknown</v>
      </c>
      <c r="V34" s="12">
        <f>M0a!B185</f>
        <v>0.17384910000000001</v>
      </c>
      <c r="W34" s="12">
        <f>M0a!C185</f>
        <v>0.1235156</v>
      </c>
      <c r="X34" s="13">
        <f>M0a!D185</f>
        <v>1.4079999999999999</v>
      </c>
      <c r="Y34" s="13">
        <f>M0a!E185</f>
        <v>0.15945999999999999</v>
      </c>
      <c r="Z34" t="str">
        <f t="shared" si="7"/>
        <v/>
      </c>
    </row>
    <row r="35" spans="2:26" x14ac:dyDescent="0.25">
      <c r="B35" t="s">
        <v>22</v>
      </c>
      <c r="C35" t="str">
        <f>M0a!A57</f>
        <v>HHKIDS2</v>
      </c>
      <c r="D35" s="12">
        <f>M0a!B57</f>
        <v>9.6628000000000006E-2</v>
      </c>
      <c r="E35" s="12">
        <f>M0a!C57</f>
        <v>1.5343900000000001E-2</v>
      </c>
      <c r="F35" s="13">
        <f>M0a!D57</f>
        <v>6.2969999999999997</v>
      </c>
      <c r="G35" s="13">
        <f>M0a!E57</f>
        <v>3.8200000000000003E-10</v>
      </c>
      <c r="H35" t="str">
        <f t="shared" si="4"/>
        <v>*</v>
      </c>
      <c r="I35" t="str">
        <f>M0a!A100</f>
        <v>HHKIDS2</v>
      </c>
      <c r="J35" s="12">
        <f>M0a!B100</f>
        <v>-5.7700000000000001E-2</v>
      </c>
      <c r="K35" s="12">
        <f>M0a!C100</f>
        <v>2.247E-2</v>
      </c>
      <c r="L35" s="13">
        <f>M0a!D100</f>
        <v>-2.5680000000000001</v>
      </c>
      <c r="M35" s="13">
        <f>M0a!E100</f>
        <v>1.031E-2</v>
      </c>
      <c r="N35" t="str">
        <f t="shared" si="5"/>
        <v>*</v>
      </c>
      <c r="O35" t="str">
        <f>M0a!A143</f>
        <v>HHKIDS2</v>
      </c>
      <c r="P35" s="12">
        <f>M0a!B143</f>
        <v>0.32200899999999999</v>
      </c>
      <c r="Q35" s="12">
        <f>M0a!C143</f>
        <v>3.0634999999999999E-2</v>
      </c>
      <c r="R35" s="13">
        <f>M0a!D143</f>
        <v>10.510999999999999</v>
      </c>
      <c r="S35" s="13" t="str">
        <f>M0a!E143</f>
        <v>&lt; 2e-16</v>
      </c>
      <c r="T35" t="str">
        <f t="shared" si="6"/>
        <v>*</v>
      </c>
      <c r="U35" t="str">
        <f>M0a!A186</f>
        <v>HHKIDS2</v>
      </c>
      <c r="V35" s="12">
        <f>M0a!B186</f>
        <v>-7.9719999999999997E-4</v>
      </c>
      <c r="W35" s="12">
        <f>M0a!C186</f>
        <v>3.3438099999999998E-2</v>
      </c>
      <c r="X35" s="13">
        <f>M0a!D186</f>
        <v>-2.4E-2</v>
      </c>
      <c r="Y35" s="13">
        <f>M0a!E186</f>
        <v>0.98097999999999996</v>
      </c>
      <c r="Z35" t="str">
        <f t="shared" si="7"/>
        <v/>
      </c>
    </row>
    <row r="36" spans="2:26" x14ac:dyDescent="0.25">
      <c r="B36" t="s">
        <v>23</v>
      </c>
      <c r="C36" t="str">
        <f>M0a!A58</f>
        <v>HHNPER</v>
      </c>
      <c r="D36" s="12">
        <f>M0a!B58</f>
        <v>-8.4935300000000005E-2</v>
      </c>
      <c r="E36" s="12">
        <f>M0a!C58</f>
        <v>3.45349E-2</v>
      </c>
      <c r="F36" s="13">
        <f>M0a!D58</f>
        <v>-2.4590000000000001</v>
      </c>
      <c r="G36" s="13">
        <f>M0a!E58</f>
        <v>1.4E-2</v>
      </c>
      <c r="H36" t="str">
        <f t="shared" si="4"/>
        <v>*</v>
      </c>
      <c r="I36" t="str">
        <f>M0a!A101</f>
        <v>HHNPER</v>
      </c>
      <c r="J36" s="12">
        <f>M0a!B101</f>
        <v>-0.11260000000000001</v>
      </c>
      <c r="K36" s="12">
        <f>M0a!C101</f>
        <v>4.4970000000000003E-2</v>
      </c>
      <c r="L36" s="13">
        <f>M0a!D101</f>
        <v>-2.504</v>
      </c>
      <c r="M36" s="13">
        <f>M0a!E101</f>
        <v>1.2370000000000001E-2</v>
      </c>
      <c r="N36" t="str">
        <f t="shared" si="5"/>
        <v>*</v>
      </c>
      <c r="O36" t="str">
        <f>M0a!A144</f>
        <v>HHNPER</v>
      </c>
      <c r="P36" s="12">
        <f>M0a!B144</f>
        <v>0.13269600000000001</v>
      </c>
      <c r="Q36" s="12">
        <f>M0a!C144</f>
        <v>8.8880000000000001E-2</v>
      </c>
      <c r="R36" s="13">
        <f>M0a!D144</f>
        <v>1.4930000000000001</v>
      </c>
      <c r="S36" s="13">
        <f>M0a!E144</f>
        <v>0.13562399999999999</v>
      </c>
      <c r="T36" t="str">
        <f t="shared" si="6"/>
        <v/>
      </c>
      <c r="U36" t="str">
        <f>M0a!A187</f>
        <v>HHNPER</v>
      </c>
      <c r="V36" s="12">
        <f>M0a!B187</f>
        <v>-0.19734109999999999</v>
      </c>
      <c r="W36" s="12">
        <f>M0a!C187</f>
        <v>7.0736199999999999E-2</v>
      </c>
      <c r="X36" s="13">
        <f>M0a!D187</f>
        <v>-2.79</v>
      </c>
      <c r="Y36" s="13">
        <f>M0a!E187</f>
        <v>5.3299999999999997E-3</v>
      </c>
      <c r="Z36" t="str">
        <f t="shared" si="7"/>
        <v>*</v>
      </c>
    </row>
    <row r="37" spans="2:26" x14ac:dyDescent="0.25">
      <c r="B37" t="s">
        <v>24</v>
      </c>
      <c r="C37" t="str">
        <f>M0a!A59</f>
        <v>HHBIKES2</v>
      </c>
      <c r="D37" s="12">
        <f>M0a!B59</f>
        <v>9.5140000000000003E-4</v>
      </c>
      <c r="E37" s="12">
        <f>M0a!C59</f>
        <v>1.1557400000000001E-2</v>
      </c>
      <c r="F37" s="13">
        <f>M0a!D59</f>
        <v>8.2000000000000003E-2</v>
      </c>
      <c r="G37" s="13">
        <f>M0a!E59</f>
        <v>0.93440000000000001</v>
      </c>
      <c r="H37" t="str">
        <f t="shared" si="4"/>
        <v/>
      </c>
      <c r="I37" t="str">
        <f>M0a!A102</f>
        <v>HHBIKES2</v>
      </c>
      <c r="J37" s="12">
        <f>M0a!B102</f>
        <v>2.4170000000000001E-2</v>
      </c>
      <c r="K37" s="12">
        <f>M0a!C102</f>
        <v>1.703E-2</v>
      </c>
      <c r="L37" s="13">
        <f>M0a!D102</f>
        <v>1.419</v>
      </c>
      <c r="M37" s="13">
        <f>M0a!E102</f>
        <v>0.15619</v>
      </c>
      <c r="N37" t="str">
        <f t="shared" si="5"/>
        <v/>
      </c>
      <c r="O37" t="str">
        <f>M0a!A145</f>
        <v>HHBIKES2</v>
      </c>
      <c r="P37" s="12">
        <f>M0a!B145</f>
        <v>-1.3630000000000001E-3</v>
      </c>
      <c r="Q37" s="12">
        <f>M0a!C145</f>
        <v>2.3498000000000002E-2</v>
      </c>
      <c r="R37" s="13">
        <f>M0a!D145</f>
        <v>-5.8000000000000003E-2</v>
      </c>
      <c r="S37" s="13">
        <f>M0a!E145</f>
        <v>0.95376000000000005</v>
      </c>
      <c r="T37" t="str">
        <f t="shared" si="6"/>
        <v/>
      </c>
      <c r="U37" t="str">
        <f>M0a!A188</f>
        <v>HHBIKES2</v>
      </c>
      <c r="V37" s="12">
        <f>M0a!B188</f>
        <v>-7.2465000000000003E-3</v>
      </c>
      <c r="W37" s="12">
        <f>M0a!C188</f>
        <v>2.41135E-2</v>
      </c>
      <c r="X37" s="13">
        <f>M0a!D188</f>
        <v>-0.30099999999999999</v>
      </c>
      <c r="Y37" s="13">
        <f>M0a!E188</f>
        <v>0.76382000000000005</v>
      </c>
      <c r="Z37" t="str">
        <f t="shared" si="7"/>
        <v/>
      </c>
    </row>
    <row r="38" spans="2:26" x14ac:dyDescent="0.25">
      <c r="B38" t="s">
        <v>25</v>
      </c>
      <c r="C38" t="str">
        <f>M0a!A60</f>
        <v>HHNVEH</v>
      </c>
      <c r="D38" s="12">
        <f>M0a!B60</f>
        <v>3.9499399999999997E-2</v>
      </c>
      <c r="E38" s="12">
        <f>M0a!C60</f>
        <v>2.5127099999999999E-2</v>
      </c>
      <c r="F38" s="13">
        <f>M0a!D60</f>
        <v>1.5720000000000001</v>
      </c>
      <c r="G38" s="13">
        <f>M0a!E60</f>
        <v>0.11609999999999999</v>
      </c>
      <c r="H38" t="str">
        <f t="shared" si="4"/>
        <v/>
      </c>
      <c r="I38" t="str">
        <f>M0a!A103</f>
        <v>HHNVEH</v>
      </c>
      <c r="J38" s="12">
        <f>M0a!B103</f>
        <v>5.0560000000000001E-2</v>
      </c>
      <c r="K38" s="12">
        <f>M0a!C103</f>
        <v>3.4680000000000002E-2</v>
      </c>
      <c r="L38" s="13">
        <f>M0a!D103</f>
        <v>1.458</v>
      </c>
      <c r="M38" s="13">
        <f>M0a!E103</f>
        <v>0.14499999999999999</v>
      </c>
      <c r="N38" t="str">
        <f t="shared" si="5"/>
        <v/>
      </c>
      <c r="O38" t="str">
        <f>M0a!A146</f>
        <v>HHNVEH</v>
      </c>
      <c r="P38" s="12">
        <f>M0a!B146</f>
        <v>-0.16379199999999999</v>
      </c>
      <c r="Q38" s="12">
        <f>M0a!C146</f>
        <v>5.9612999999999999E-2</v>
      </c>
      <c r="R38" s="13">
        <f>M0a!D146</f>
        <v>-2.7480000000000002</v>
      </c>
      <c r="S38" s="13">
        <f>M0a!E146</f>
        <v>6.0650000000000001E-3</v>
      </c>
      <c r="T38" t="str">
        <f t="shared" si="6"/>
        <v>*</v>
      </c>
      <c r="U38" t="str">
        <f>M0a!A189</f>
        <v>HHNVEH</v>
      </c>
      <c r="V38" s="12">
        <f>M0a!B189</f>
        <v>0.14363310000000001</v>
      </c>
      <c r="W38" s="12">
        <f>M0a!C189</f>
        <v>4.98754E-2</v>
      </c>
      <c r="X38" s="13">
        <f>M0a!D189</f>
        <v>2.88</v>
      </c>
      <c r="Y38" s="13">
        <f>M0a!E189</f>
        <v>4.0299999999999997E-3</v>
      </c>
      <c r="Z38" t="str">
        <f t="shared" si="7"/>
        <v>*</v>
      </c>
    </row>
    <row r="39" spans="2:26" x14ac:dyDescent="0.25">
      <c r="B39" t="s">
        <v>26</v>
      </c>
      <c r="C39" t="str">
        <f>M0a!A61</f>
        <v>AGE335 to 54 years</v>
      </c>
      <c r="D39" s="12">
        <f>M0a!B61</f>
        <v>9.5490900000000004E-2</v>
      </c>
      <c r="E39" s="12">
        <f>M0a!C61</f>
        <v>4.7504499999999998E-2</v>
      </c>
      <c r="F39" s="13">
        <f>M0a!D61</f>
        <v>2.0099999999999998</v>
      </c>
      <c r="G39" s="13">
        <f>M0a!E61</f>
        <v>4.4600000000000001E-2</v>
      </c>
      <c r="H39" t="str">
        <f t="shared" si="4"/>
        <v>*</v>
      </c>
      <c r="I39" t="str">
        <f>M0a!A104</f>
        <v>AGE335 to 54 years</v>
      </c>
      <c r="J39" s="12">
        <f>M0a!B104</f>
        <v>-0.18149999999999999</v>
      </c>
      <c r="K39" s="12">
        <f>M0a!C104</f>
        <v>6.4839999999999995E-2</v>
      </c>
      <c r="L39" s="13">
        <f>M0a!D104</f>
        <v>-2.8</v>
      </c>
      <c r="M39" s="13">
        <f>M0a!E104</f>
        <v>5.1700000000000001E-3</v>
      </c>
      <c r="N39" t="str">
        <f t="shared" si="5"/>
        <v>*</v>
      </c>
      <c r="O39" t="str">
        <f>M0a!A147</f>
        <v>AGE335 to 54 years</v>
      </c>
      <c r="P39" s="12">
        <f>M0a!B147</f>
        <v>0.45304899999999998</v>
      </c>
      <c r="Q39" s="12">
        <f>M0a!C147</f>
        <v>0.105892</v>
      </c>
      <c r="R39" s="13">
        <f>M0a!D147</f>
        <v>4.2779999999999996</v>
      </c>
      <c r="S39" s="13">
        <f>M0a!E147</f>
        <v>1.98E-5</v>
      </c>
      <c r="T39" t="str">
        <f t="shared" si="6"/>
        <v>*</v>
      </c>
      <c r="U39" t="str">
        <f>M0a!A190</f>
        <v>AGE335 to 54 years</v>
      </c>
      <c r="V39" s="12">
        <f>M0a!B190</f>
        <v>0.1158206</v>
      </c>
      <c r="W39" s="12">
        <f>M0a!C190</f>
        <v>0.1019784</v>
      </c>
      <c r="X39" s="13">
        <f>M0a!D190</f>
        <v>1.1359999999999999</v>
      </c>
      <c r="Y39" s="13">
        <f>M0a!E190</f>
        <v>0.25622</v>
      </c>
      <c r="Z39" t="str">
        <f t="shared" si="7"/>
        <v/>
      </c>
    </row>
    <row r="40" spans="2:26" x14ac:dyDescent="0.25">
      <c r="B40" t="s">
        <v>27</v>
      </c>
      <c r="C40" t="str">
        <f>M0a!A62</f>
        <v>AGE355 years and over</v>
      </c>
      <c r="D40" s="12">
        <f>M0a!B62</f>
        <v>0.225581</v>
      </c>
      <c r="E40" s="12">
        <f>M0a!C62</f>
        <v>5.7806700000000003E-2</v>
      </c>
      <c r="F40" s="13">
        <f>M0a!D62</f>
        <v>3.9020000000000001</v>
      </c>
      <c r="G40" s="13">
        <f>M0a!E62</f>
        <v>9.8900000000000005E-5</v>
      </c>
      <c r="H40" t="str">
        <f t="shared" si="4"/>
        <v>*</v>
      </c>
      <c r="I40" t="str">
        <f>M0a!A105</f>
        <v>AGE355 years and over</v>
      </c>
      <c r="J40" s="12">
        <f>M0a!B105</f>
        <v>-0.4173</v>
      </c>
      <c r="K40" s="12">
        <f>M0a!C105</f>
        <v>8.4690000000000001E-2</v>
      </c>
      <c r="L40" s="13">
        <f>M0a!D105</f>
        <v>-4.9269999999999996</v>
      </c>
      <c r="M40" s="13">
        <f>M0a!E105</f>
        <v>9.1500000000000003E-7</v>
      </c>
      <c r="N40" t="str">
        <f t="shared" si="5"/>
        <v>*</v>
      </c>
      <c r="O40" t="str">
        <f>M0a!A148</f>
        <v>AGE355 years and over</v>
      </c>
      <c r="P40" s="12">
        <f>M0a!B148</f>
        <v>0.52968099999999996</v>
      </c>
      <c r="Q40" s="12">
        <f>M0a!C148</f>
        <v>0.140241</v>
      </c>
      <c r="R40" s="13">
        <f>M0a!D148</f>
        <v>3.7770000000000001</v>
      </c>
      <c r="S40" s="13">
        <f>M0a!E148</f>
        <v>1.64E-4</v>
      </c>
      <c r="T40" t="str">
        <f t="shared" si="6"/>
        <v>*</v>
      </c>
      <c r="U40" t="str">
        <f>M0a!A191</f>
        <v>AGE355 years and over</v>
      </c>
      <c r="V40" s="12">
        <f>M0a!B191</f>
        <v>0.54724300000000003</v>
      </c>
      <c r="W40" s="12">
        <f>M0a!C191</f>
        <v>0.1142036</v>
      </c>
      <c r="X40" s="13">
        <f>M0a!D191</f>
        <v>4.7919999999999998</v>
      </c>
      <c r="Y40" s="13">
        <f>M0a!E191</f>
        <v>1.79E-6</v>
      </c>
      <c r="Z40" t="str">
        <f t="shared" si="7"/>
        <v>*</v>
      </c>
    </row>
    <row r="41" spans="2:26" x14ac:dyDescent="0.25">
      <c r="B41" t="s">
        <v>28</v>
      </c>
      <c r="C41" t="str">
        <f>M0a!A63</f>
        <v>RACE1Non-white/Multiple</v>
      </c>
      <c r="D41" s="12">
        <f>M0a!B63</f>
        <v>1.6379399999999999E-2</v>
      </c>
      <c r="E41" s="12">
        <f>M0a!C63</f>
        <v>5.0457799999999997E-2</v>
      </c>
      <c r="F41" s="13">
        <f>M0a!D63</f>
        <v>0.32500000000000001</v>
      </c>
      <c r="G41" s="13">
        <f>M0a!E63</f>
        <v>0.74550000000000005</v>
      </c>
      <c r="H41" t="str">
        <f t="shared" si="4"/>
        <v/>
      </c>
      <c r="I41" t="str">
        <f>M0a!A106</f>
        <v>RACE1Non-white/Multiple</v>
      </c>
      <c r="J41" s="12">
        <f>M0a!B106</f>
        <v>-0.13159999999999999</v>
      </c>
      <c r="K41" s="12">
        <f>M0a!C106</f>
        <v>6.1899999999999997E-2</v>
      </c>
      <c r="L41" s="13">
        <f>M0a!D106</f>
        <v>-2.1259999999999999</v>
      </c>
      <c r="M41" s="13">
        <f>M0a!E106</f>
        <v>3.3610000000000001E-2</v>
      </c>
      <c r="N41" t="str">
        <f t="shared" si="5"/>
        <v>*</v>
      </c>
      <c r="O41" t="str">
        <f>M0a!A149</f>
        <v>RACE1Non-white/Multiple</v>
      </c>
      <c r="P41" s="12">
        <f>M0a!B149</f>
        <v>0.127049</v>
      </c>
      <c r="Q41" s="12">
        <f>M0a!C149</f>
        <v>0.12400799999999999</v>
      </c>
      <c r="R41" s="13">
        <f>M0a!D149</f>
        <v>1.0249999999999999</v>
      </c>
      <c r="S41" s="13">
        <f>M0a!E149</f>
        <v>0.30573299999999998</v>
      </c>
      <c r="T41" t="str">
        <f t="shared" si="6"/>
        <v/>
      </c>
      <c r="U41" t="str">
        <f>M0a!A192</f>
        <v>RACE1Non-white/Multiple</v>
      </c>
      <c r="V41" s="12">
        <f>M0a!B192</f>
        <v>-0.16281770000000001</v>
      </c>
      <c r="W41" s="12">
        <f>M0a!C192</f>
        <v>0.1152994</v>
      </c>
      <c r="X41" s="13">
        <f>M0a!D192</f>
        <v>-1.4119999999999999</v>
      </c>
      <c r="Y41" s="13">
        <f>M0a!E192</f>
        <v>0.15809000000000001</v>
      </c>
      <c r="Z41" t="str">
        <f t="shared" si="7"/>
        <v/>
      </c>
    </row>
    <row r="42" spans="2:26" x14ac:dyDescent="0.25">
      <c r="B42" t="s">
        <v>29</v>
      </c>
      <c r="C42" t="str">
        <f>M0a!A64</f>
        <v>GEND2Female</v>
      </c>
      <c r="D42" s="12">
        <f>M0a!B64</f>
        <v>0.23473069999999999</v>
      </c>
      <c r="E42" s="12">
        <f>M0a!C64</f>
        <v>3.3284899999999999E-2</v>
      </c>
      <c r="F42" s="13">
        <f>M0a!D64</f>
        <v>7.0519999999999996</v>
      </c>
      <c r="G42" s="13">
        <f>M0a!E64</f>
        <v>2.5299999999999999E-12</v>
      </c>
      <c r="H42" t="str">
        <f t="shared" si="4"/>
        <v>*</v>
      </c>
      <c r="I42" t="str">
        <f>M0a!A107</f>
        <v>GEND2Female</v>
      </c>
      <c r="J42" s="12">
        <f>M0a!B107</f>
        <v>-0.13869999999999999</v>
      </c>
      <c r="K42" s="12">
        <f>M0a!C107</f>
        <v>4.376E-2</v>
      </c>
      <c r="L42" s="13">
        <f>M0a!D107</f>
        <v>-3.1680000000000001</v>
      </c>
      <c r="M42" s="13">
        <f>M0a!E107</f>
        <v>1.56E-3</v>
      </c>
      <c r="N42" t="str">
        <f t="shared" si="5"/>
        <v>*</v>
      </c>
      <c r="O42" t="str">
        <f>M0a!A150</f>
        <v>GEND2Female</v>
      </c>
      <c r="P42" s="12">
        <f>M0a!B150</f>
        <v>0.61804199999999998</v>
      </c>
      <c r="Q42" s="12">
        <f>M0a!C150</f>
        <v>8.4718000000000002E-2</v>
      </c>
      <c r="R42" s="13">
        <f>M0a!D150</f>
        <v>7.2949999999999999</v>
      </c>
      <c r="S42" s="13">
        <f>M0a!E150</f>
        <v>4.51E-13</v>
      </c>
      <c r="T42" t="str">
        <f t="shared" si="6"/>
        <v>*</v>
      </c>
      <c r="U42" t="str">
        <f>M0a!A193</f>
        <v>GEND2Female</v>
      </c>
      <c r="V42" s="12">
        <f>M0a!B193</f>
        <v>0.35102060000000002</v>
      </c>
      <c r="W42" s="12">
        <f>M0a!C193</f>
        <v>6.8342399999999998E-2</v>
      </c>
      <c r="X42" s="13">
        <f>M0a!D193</f>
        <v>5.1360000000000001</v>
      </c>
      <c r="Y42" s="13">
        <f>M0a!E193</f>
        <v>3.1199999999999999E-7</v>
      </c>
      <c r="Z42" t="str">
        <f t="shared" si="7"/>
        <v>*</v>
      </c>
    </row>
    <row r="43" spans="2:26" x14ac:dyDescent="0.25">
      <c r="B43" t="s">
        <v>30</v>
      </c>
      <c r="C43" t="str">
        <f>M0a!A65</f>
        <v>EDUC3Less than bachelor</v>
      </c>
      <c r="D43" s="12">
        <f>M0a!B65</f>
        <v>-0.18367049999999999</v>
      </c>
      <c r="E43" s="12">
        <f>M0a!C65</f>
        <v>3.5538399999999998E-2</v>
      </c>
      <c r="F43" s="13">
        <f>M0a!D65</f>
        <v>-5.1680000000000001</v>
      </c>
      <c r="G43" s="13">
        <f>M0a!E65</f>
        <v>2.6399999999999998E-7</v>
      </c>
      <c r="H43" t="str">
        <f t="shared" si="4"/>
        <v>*</v>
      </c>
      <c r="I43" t="str">
        <f>M0a!A108</f>
        <v>EDUC3Less than bachelor</v>
      </c>
      <c r="J43" s="12">
        <f>M0a!B108</f>
        <v>3.4429999999999999E-3</v>
      </c>
      <c r="K43" s="12">
        <f>M0a!C108</f>
        <v>4.9459999999999997E-2</v>
      </c>
      <c r="L43" s="13">
        <f>M0a!D108</f>
        <v>7.0000000000000007E-2</v>
      </c>
      <c r="M43" s="13">
        <f>M0a!E108</f>
        <v>0.94450000000000001</v>
      </c>
      <c r="N43" t="str">
        <f t="shared" si="5"/>
        <v/>
      </c>
      <c r="O43" t="str">
        <f>M0a!A151</f>
        <v>EDUC3Less than bachelor</v>
      </c>
      <c r="P43" s="12">
        <f>M0a!B151</f>
        <v>-0.48963800000000002</v>
      </c>
      <c r="Q43" s="12">
        <f>M0a!C151</f>
        <v>7.8936999999999993E-2</v>
      </c>
      <c r="R43" s="13">
        <f>M0a!D151</f>
        <v>-6.2030000000000003</v>
      </c>
      <c r="S43" s="13">
        <f>M0a!E151</f>
        <v>6.9099999999999999E-10</v>
      </c>
      <c r="T43" t="str">
        <f t="shared" si="6"/>
        <v>*</v>
      </c>
      <c r="U43" t="str">
        <f>M0a!A194</f>
        <v>EDUC3Less than bachelor</v>
      </c>
      <c r="V43" s="12">
        <f>M0a!B194</f>
        <v>-0.1785996</v>
      </c>
      <c r="W43" s="12">
        <f>M0a!C194</f>
        <v>7.1729399999999999E-2</v>
      </c>
      <c r="X43" s="13">
        <f>M0a!D194</f>
        <v>-2.4900000000000002</v>
      </c>
      <c r="Y43" s="13">
        <f>M0a!E194</f>
        <v>1.2869999999999999E-2</v>
      </c>
      <c r="Z43" t="str">
        <f t="shared" si="7"/>
        <v>*</v>
      </c>
    </row>
    <row r="44" spans="2:26" x14ac:dyDescent="0.25">
      <c r="B44" t="s">
        <v>31</v>
      </c>
      <c r="C44" t="str">
        <f>M0a!A66</f>
        <v>STUDENT2Yes</v>
      </c>
      <c r="D44" s="12">
        <f>M0a!B66</f>
        <v>0.25297459999999999</v>
      </c>
      <c r="E44" s="12">
        <f>M0a!C66</f>
        <v>5.0085400000000002E-2</v>
      </c>
      <c r="F44" s="13">
        <f>M0a!D66</f>
        <v>5.0510000000000002</v>
      </c>
      <c r="G44" s="13">
        <f>M0a!E66</f>
        <v>4.8599999999999998E-7</v>
      </c>
      <c r="H44" t="str">
        <f t="shared" si="4"/>
        <v>*</v>
      </c>
      <c r="I44" t="str">
        <f>M0a!A109</f>
        <v>STUDENT2Yes</v>
      </c>
      <c r="J44" s="12">
        <f>M0a!B109</f>
        <v>0.56569999999999998</v>
      </c>
      <c r="K44" s="12">
        <f>M0a!C109</f>
        <v>6.1310000000000003E-2</v>
      </c>
      <c r="L44" s="13">
        <f>M0a!D109</f>
        <v>9.2270000000000003</v>
      </c>
      <c r="M44" s="13" t="str">
        <f>M0a!E109</f>
        <v>&lt; 2e-16</v>
      </c>
      <c r="N44" t="str">
        <f t="shared" si="5"/>
        <v>*</v>
      </c>
      <c r="O44" t="str">
        <f>M0a!A152</f>
        <v>STUDENT2Yes</v>
      </c>
      <c r="P44" s="12">
        <f>M0a!B152</f>
        <v>-0.32441300000000001</v>
      </c>
      <c r="Q44" s="12">
        <f>M0a!C152</f>
        <v>0.14752299999999999</v>
      </c>
      <c r="R44" s="13">
        <f>M0a!D152</f>
        <v>-2.1989999999999998</v>
      </c>
      <c r="S44" s="13">
        <f>M0a!E152</f>
        <v>2.8004000000000001E-2</v>
      </c>
      <c r="T44" t="str">
        <f t="shared" si="6"/>
        <v>*</v>
      </c>
      <c r="U44" t="str">
        <f>M0a!A195</f>
        <v>STUDENT2Yes</v>
      </c>
      <c r="V44" s="12">
        <f>M0a!B195</f>
        <v>-4.7851600000000001E-2</v>
      </c>
      <c r="W44" s="12">
        <f>M0a!C195</f>
        <v>0.1110947</v>
      </c>
      <c r="X44" s="13">
        <f>M0a!D195</f>
        <v>-0.43099999999999999</v>
      </c>
      <c r="Y44" s="13">
        <f>M0a!E195</f>
        <v>0.66671999999999998</v>
      </c>
      <c r="Z44" t="str">
        <f t="shared" si="7"/>
        <v/>
      </c>
    </row>
    <row r="45" spans="2:26" x14ac:dyDescent="0.25">
      <c r="B45" t="s">
        <v>32</v>
      </c>
      <c r="C45" t="str">
        <f>M0a!A67</f>
        <v>WORKERNo</v>
      </c>
      <c r="D45" s="12">
        <f>M0a!B67</f>
        <v>7.9314200000000001E-2</v>
      </c>
      <c r="E45" s="12">
        <f>M0a!C67</f>
        <v>3.9798399999999998E-2</v>
      </c>
      <c r="F45" s="13">
        <f>M0a!D67</f>
        <v>1.9930000000000001</v>
      </c>
      <c r="G45" s="13">
        <f>M0a!E67</f>
        <v>4.6399999999999997E-2</v>
      </c>
      <c r="H45" t="str">
        <f t="shared" si="4"/>
        <v>*</v>
      </c>
      <c r="I45" t="str">
        <f>M0a!A110</f>
        <v>WORKERNo</v>
      </c>
      <c r="J45" s="12">
        <f>M0a!B110</f>
        <v>-1.333</v>
      </c>
      <c r="K45" s="12">
        <f>M0a!C110</f>
        <v>8.3769999999999997E-2</v>
      </c>
      <c r="L45" s="13">
        <f>M0a!D110</f>
        <v>-15.91</v>
      </c>
      <c r="M45" s="13" t="str">
        <f>M0a!E110</f>
        <v>&lt; 2e-16</v>
      </c>
      <c r="N45" t="str">
        <f t="shared" si="5"/>
        <v>*</v>
      </c>
      <c r="O45" t="str">
        <f>M0a!A153</f>
        <v>WORKERNo</v>
      </c>
      <c r="P45" s="12">
        <f>M0a!B153</f>
        <v>0.61295500000000003</v>
      </c>
      <c r="Q45" s="12">
        <f>M0a!C153</f>
        <v>8.5911000000000001E-2</v>
      </c>
      <c r="R45" s="13">
        <f>M0a!D153</f>
        <v>7.1349999999999998</v>
      </c>
      <c r="S45" s="13">
        <f>M0a!E153</f>
        <v>1.42E-12</v>
      </c>
      <c r="T45" t="str">
        <f t="shared" si="6"/>
        <v>*</v>
      </c>
      <c r="U45" t="str">
        <f>M0a!A196</f>
        <v>WORKERNo</v>
      </c>
      <c r="V45" s="12">
        <f>M0a!B196</f>
        <v>0.4554685</v>
      </c>
      <c r="W45" s="12">
        <f>M0a!C196</f>
        <v>7.5747300000000004E-2</v>
      </c>
      <c r="X45" s="13">
        <f>M0a!D196</f>
        <v>6.0129999999999999</v>
      </c>
      <c r="Y45" s="13">
        <f>M0a!E196</f>
        <v>2.2200000000000002E-9</v>
      </c>
      <c r="Z45" t="str">
        <f t="shared" si="7"/>
        <v>*</v>
      </c>
    </row>
    <row r="46" spans="2:26" x14ac:dyDescent="0.25">
      <c r="B46" t="s">
        <v>454</v>
      </c>
      <c r="C46" t="str">
        <f>M0a!A68</f>
        <v>PRCP_CAT3Light rain</v>
      </c>
      <c r="D46" s="12">
        <f>M0a!B68</f>
        <v>-9.2742900000000003E-2</v>
      </c>
      <c r="E46" s="12">
        <f>M0a!C68</f>
        <v>0.1154707</v>
      </c>
      <c r="F46" s="13">
        <f>M0a!D68</f>
        <v>-0.80300000000000005</v>
      </c>
      <c r="G46" s="13">
        <f>M0a!E68</f>
        <v>0.42199999999999999</v>
      </c>
      <c r="H46" t="str">
        <f t="shared" si="4"/>
        <v/>
      </c>
      <c r="I46" t="str">
        <f>M0a!A111</f>
        <v>PRCP_CAT3Light rain</v>
      </c>
      <c r="J46" s="12">
        <f>M0a!B111</f>
        <v>-0.18210000000000001</v>
      </c>
      <c r="K46" s="12">
        <f>M0a!C111</f>
        <v>0.15329999999999999</v>
      </c>
      <c r="L46" s="13">
        <f>M0a!D111</f>
        <v>-1.1879999999999999</v>
      </c>
      <c r="M46" s="13">
        <f>M0a!E111</f>
        <v>0.23513000000000001</v>
      </c>
      <c r="N46" t="str">
        <f t="shared" si="5"/>
        <v/>
      </c>
      <c r="O46" t="str">
        <f>M0a!A154</f>
        <v>PRCP_CAT3Light rain</v>
      </c>
      <c r="P46" s="12">
        <f>M0a!B154</f>
        <v>0.16741</v>
      </c>
      <c r="Q46" s="12">
        <f>M0a!C154</f>
        <v>0.24222299999999999</v>
      </c>
      <c r="R46" s="13">
        <f>M0a!D154</f>
        <v>0.69099999999999995</v>
      </c>
      <c r="S46" s="13">
        <f>M0a!E154</f>
        <v>0.48957000000000001</v>
      </c>
      <c r="T46" t="str">
        <f t="shared" si="6"/>
        <v/>
      </c>
      <c r="U46" t="str">
        <f>M0a!A197</f>
        <v>PRCP_CAT3Light rain</v>
      </c>
      <c r="V46" s="12">
        <f>M0a!B197</f>
        <v>-0.3471262</v>
      </c>
      <c r="W46" s="12">
        <f>M0a!C197</f>
        <v>0.2611154</v>
      </c>
      <c r="X46" s="13">
        <f>M0a!D197</f>
        <v>-1.329</v>
      </c>
      <c r="Y46" s="13">
        <f>M0a!E197</f>
        <v>0.18389</v>
      </c>
      <c r="Z46" t="str">
        <f t="shared" si="7"/>
        <v/>
      </c>
    </row>
    <row r="47" spans="2:26" x14ac:dyDescent="0.25">
      <c r="B47" t="s">
        <v>456</v>
      </c>
      <c r="C47" t="str">
        <f>M0a!A69</f>
        <v>PRCP_CAT3Light snow</v>
      </c>
      <c r="D47" s="12">
        <f>M0a!B69</f>
        <v>-3.9570999999999999E-3</v>
      </c>
      <c r="E47" s="12">
        <f>M0a!C69</f>
        <v>4.3191199999999999E-2</v>
      </c>
      <c r="F47" s="13">
        <f>M0a!D69</f>
        <v>-9.1999999999999998E-2</v>
      </c>
      <c r="G47" s="13">
        <f>M0a!E69</f>
        <v>0.92700000000000005</v>
      </c>
      <c r="H47" t="str">
        <f t="shared" si="4"/>
        <v/>
      </c>
      <c r="I47" t="str">
        <f>M0a!A112</f>
        <v>PRCP_CAT3Light snow</v>
      </c>
      <c r="J47" s="12">
        <f>M0a!B112</f>
        <v>-4.3139999999999998E-2</v>
      </c>
      <c r="K47" s="12">
        <f>M0a!C112</f>
        <v>5.7200000000000001E-2</v>
      </c>
      <c r="L47" s="13">
        <f>M0a!D112</f>
        <v>-0.754</v>
      </c>
      <c r="M47" s="13">
        <f>M0a!E112</f>
        <v>0.45090000000000002</v>
      </c>
      <c r="N47" t="str">
        <f t="shared" si="5"/>
        <v/>
      </c>
      <c r="O47" t="str">
        <f>M0a!A155</f>
        <v>PRCP_CAT3Light snow</v>
      </c>
      <c r="P47" s="12">
        <f>M0a!B155</f>
        <v>-8.2114999999999994E-2</v>
      </c>
      <c r="Q47" s="12">
        <f>M0a!C155</f>
        <v>0.10534200000000001</v>
      </c>
      <c r="R47" s="13">
        <f>M0a!D155</f>
        <v>-0.78</v>
      </c>
      <c r="S47" s="13">
        <f>M0a!E155</f>
        <v>0.435784</v>
      </c>
      <c r="T47" t="str">
        <f t="shared" si="6"/>
        <v/>
      </c>
      <c r="U47" t="str">
        <f>M0a!A198</f>
        <v>PRCP_CAT3Light snow</v>
      </c>
      <c r="V47" s="12">
        <f>M0a!B198</f>
        <v>0.1491026</v>
      </c>
      <c r="W47" s="12">
        <f>M0a!C198</f>
        <v>8.3876199999999998E-2</v>
      </c>
      <c r="X47" s="13">
        <f>M0a!D198</f>
        <v>1.778</v>
      </c>
      <c r="Y47" s="13">
        <f>M0a!E198</f>
        <v>7.5639999999999999E-2</v>
      </c>
      <c r="Z47" t="str">
        <f t="shared" si="7"/>
        <v>~</v>
      </c>
    </row>
    <row r="48" spans="2:26" x14ac:dyDescent="0.25">
      <c r="B48" t="s">
        <v>457</v>
      </c>
      <c r="C48" t="str">
        <f>M0a!A70</f>
        <v>PRCP_CAT3Heavy snow</v>
      </c>
      <c r="D48" s="12">
        <f>M0a!B70</f>
        <v>-0.1254256</v>
      </c>
      <c r="E48" s="12">
        <f>M0a!C70</f>
        <v>9.5891900000000002E-2</v>
      </c>
      <c r="F48" s="13">
        <f>M0a!D70</f>
        <v>-1.3080000000000001</v>
      </c>
      <c r="G48" s="13">
        <f>M0a!E70</f>
        <v>0.191</v>
      </c>
      <c r="H48" t="str">
        <f t="shared" si="4"/>
        <v/>
      </c>
      <c r="I48" t="str">
        <f>M0a!A113</f>
        <v>PRCP_CAT3Heavy snow</v>
      </c>
      <c r="J48" s="12">
        <f>M0a!B113</f>
        <v>-0.15590000000000001</v>
      </c>
      <c r="K48" s="12">
        <f>M0a!C113</f>
        <v>0.13850000000000001</v>
      </c>
      <c r="L48" s="13">
        <f>M0a!D113</f>
        <v>-1.1259999999999999</v>
      </c>
      <c r="M48" s="13">
        <f>M0a!E113</f>
        <v>0.26044</v>
      </c>
      <c r="N48" t="str">
        <f t="shared" si="5"/>
        <v/>
      </c>
      <c r="O48" t="str">
        <f>M0a!A156</f>
        <v>PRCP_CAT3Heavy snow</v>
      </c>
      <c r="P48" s="12">
        <f>M0a!B156</f>
        <v>-0.36604500000000001</v>
      </c>
      <c r="Q48" s="12">
        <f>M0a!C156</f>
        <v>0.211918</v>
      </c>
      <c r="R48" s="13">
        <f>M0a!D156</f>
        <v>-1.7270000000000001</v>
      </c>
      <c r="S48" s="13">
        <f>M0a!E156</f>
        <v>8.4293000000000007E-2</v>
      </c>
      <c r="T48" t="str">
        <f t="shared" si="6"/>
        <v>~</v>
      </c>
      <c r="U48" t="str">
        <f>M0a!A199</f>
        <v>PRCP_CAT3Heavy snow</v>
      </c>
      <c r="V48" s="12">
        <f>M0a!B199</f>
        <v>0.1538648</v>
      </c>
      <c r="W48" s="12">
        <f>M0a!C199</f>
        <v>0.1858012</v>
      </c>
      <c r="X48" s="13">
        <f>M0a!D199</f>
        <v>0.82799999999999996</v>
      </c>
      <c r="Y48" s="13">
        <f>M0a!E199</f>
        <v>0.40772000000000003</v>
      </c>
      <c r="Z48" t="str">
        <f t="shared" si="7"/>
        <v/>
      </c>
    </row>
    <row r="49" spans="2:26" x14ac:dyDescent="0.25">
      <c r="B49" t="s">
        <v>455</v>
      </c>
      <c r="C49" t="str">
        <f>M0a!A71</f>
        <v>TMAX_DIFF</v>
      </c>
      <c r="D49" s="12">
        <f>M0a!B71</f>
        <v>3.1932000000000002E-3</v>
      </c>
      <c r="E49" s="12">
        <f>M0a!C71</f>
        <v>4.9503000000000004E-3</v>
      </c>
      <c r="F49" s="13">
        <f>M0a!D71</f>
        <v>0.64500000000000002</v>
      </c>
      <c r="G49" s="13">
        <f>M0a!E71</f>
        <v>0.51900000000000002</v>
      </c>
      <c r="H49" t="str">
        <f t="shared" si="4"/>
        <v/>
      </c>
      <c r="I49" t="str">
        <f>M0a!A114</f>
        <v>TMAX_DIFF</v>
      </c>
      <c r="J49" s="12">
        <f>M0a!B114</f>
        <v>-7.449E-5</v>
      </c>
      <c r="K49" s="12">
        <f>M0a!C114</f>
        <v>6.7869999999999996E-3</v>
      </c>
      <c r="L49" s="13">
        <f>M0a!D114</f>
        <v>-1.0999999999999999E-2</v>
      </c>
      <c r="M49" s="13">
        <f>M0a!E114</f>
        <v>0.99124000000000001</v>
      </c>
      <c r="N49" t="str">
        <f t="shared" si="5"/>
        <v/>
      </c>
      <c r="O49" t="str">
        <f>M0a!A157</f>
        <v>TMAX_DIFF</v>
      </c>
      <c r="P49" s="12">
        <f>M0a!B157</f>
        <v>2.7161999999999999E-2</v>
      </c>
      <c r="Q49" s="12">
        <f>M0a!C157</f>
        <v>1.0971E-2</v>
      </c>
      <c r="R49" s="13">
        <f>M0a!D157</f>
        <v>2.476</v>
      </c>
      <c r="S49" s="13">
        <f>M0a!E157</f>
        <v>1.3391999999999999E-2</v>
      </c>
      <c r="T49" t="str">
        <f t="shared" si="6"/>
        <v>*</v>
      </c>
      <c r="U49" t="str">
        <f>M0a!A200</f>
        <v>TMAX_DIFF</v>
      </c>
      <c r="V49" s="12">
        <f>M0a!B200</f>
        <v>-1.6338700000000001E-2</v>
      </c>
      <c r="W49" s="12">
        <f>M0a!C200</f>
        <v>1.0030900000000001E-2</v>
      </c>
      <c r="X49" s="13">
        <f>M0a!D200</f>
        <v>-1.629</v>
      </c>
      <c r="Y49" s="13">
        <f>M0a!E200</f>
        <v>0.10353</v>
      </c>
      <c r="Z49" t="str">
        <f t="shared" si="7"/>
        <v/>
      </c>
    </row>
    <row r="50" spans="2:26" x14ac:dyDescent="0.25">
      <c r="B50" t="s">
        <v>33</v>
      </c>
      <c r="C50" t="str">
        <f>M0a!A72</f>
        <v>NTYPE2SUBRUR</v>
      </c>
      <c r="D50" s="12">
        <f>M0a!B72</f>
        <v>-2.4936400000000001E-2</v>
      </c>
      <c r="E50" s="12">
        <f>M0a!C72</f>
        <v>8.7350999999999998E-2</v>
      </c>
      <c r="F50" s="13">
        <f>M0a!D72</f>
        <v>-0.28499999999999998</v>
      </c>
      <c r="G50" s="13">
        <f>M0a!E72</f>
        <v>0.77529999999999999</v>
      </c>
      <c r="H50" t="str">
        <f t="shared" si="4"/>
        <v/>
      </c>
      <c r="I50" t="str">
        <f>M0a!A115</f>
        <v>NTYPE2SUBRUR</v>
      </c>
      <c r="J50" s="12">
        <f>M0a!B115</f>
        <v>0.15859999999999999</v>
      </c>
      <c r="K50" s="12">
        <f>M0a!C115</f>
        <v>0.1174</v>
      </c>
      <c r="L50" s="13">
        <f>M0a!D115</f>
        <v>1.351</v>
      </c>
      <c r="M50" s="13">
        <f>M0a!E115</f>
        <v>0.17682</v>
      </c>
      <c r="N50" t="str">
        <f t="shared" si="5"/>
        <v/>
      </c>
      <c r="O50" t="str">
        <f>M0a!A158</f>
        <v>NTYPE2SUBRUR</v>
      </c>
      <c r="P50" s="12">
        <f>M0a!B158</f>
        <v>-3.1293000000000001E-2</v>
      </c>
      <c r="Q50" s="12">
        <f>M0a!C158</f>
        <v>0.20871000000000001</v>
      </c>
      <c r="R50" s="13">
        <f>M0a!D158</f>
        <v>-0.15</v>
      </c>
      <c r="S50" s="13">
        <f>M0a!E158</f>
        <v>0.88083299999999998</v>
      </c>
      <c r="T50" t="str">
        <f t="shared" si="6"/>
        <v/>
      </c>
      <c r="U50" t="str">
        <f>M0a!A201</f>
        <v>NTYPE2SUBRUR</v>
      </c>
      <c r="V50" s="12">
        <f>M0a!B201</f>
        <v>-0.24550859999999999</v>
      </c>
      <c r="W50" s="12">
        <f>M0a!C201</f>
        <v>0.17278959999999999</v>
      </c>
      <c r="X50" s="13">
        <f>M0a!D201</f>
        <v>-1.421</v>
      </c>
      <c r="Y50" s="13">
        <f>M0a!E201</f>
        <v>0.15554000000000001</v>
      </c>
      <c r="Z50" t="str">
        <f t="shared" si="7"/>
        <v/>
      </c>
    </row>
    <row r="51" spans="2:26" x14ac:dyDescent="0.25">
      <c r="B51" t="s">
        <v>235</v>
      </c>
      <c r="C51" t="str">
        <f>M0a!A73</f>
        <v>NTYPE2URBAN0:AQI</v>
      </c>
      <c r="D51" s="12">
        <f>M0a!B73</f>
        <v>1.4067000000000001E-3</v>
      </c>
      <c r="E51" s="12">
        <f>M0a!C73</f>
        <v>1.3556E-3</v>
      </c>
      <c r="F51" s="13">
        <f>M0a!D73</f>
        <v>1.038</v>
      </c>
      <c r="G51" s="13">
        <f>M0a!E73</f>
        <v>0.29959999999999998</v>
      </c>
      <c r="H51" t="str">
        <f t="shared" si="4"/>
        <v/>
      </c>
      <c r="I51" t="str">
        <f>M0a!A116</f>
        <v>NTYPE2URBAN0:AQI</v>
      </c>
      <c r="J51" s="12">
        <f>M0a!B116</f>
        <v>4.5779999999999996E-3</v>
      </c>
      <c r="K51" s="12">
        <f>M0a!C116</f>
        <v>1.722E-3</v>
      </c>
      <c r="L51" s="13">
        <f>M0a!D116</f>
        <v>2.6589999999999998</v>
      </c>
      <c r="M51" s="13">
        <f>M0a!E116</f>
        <v>7.9100000000000004E-3</v>
      </c>
      <c r="N51" t="str">
        <f t="shared" si="5"/>
        <v>*</v>
      </c>
      <c r="O51" t="str">
        <f>M0a!A159</f>
        <v>NTYPE2URBAN0:AQI</v>
      </c>
      <c r="P51" s="12">
        <f>M0a!B159</f>
        <v>4.5999999999999999E-3</v>
      </c>
      <c r="Q51" s="12">
        <f>M0a!C159</f>
        <v>3.4030000000000002E-3</v>
      </c>
      <c r="R51" s="13">
        <f>M0a!D159</f>
        <v>1.3520000000000001</v>
      </c>
      <c r="S51" s="13">
        <f>M0a!E159</f>
        <v>0.17668400000000001</v>
      </c>
      <c r="T51" t="str">
        <f t="shared" si="6"/>
        <v/>
      </c>
      <c r="U51" t="str">
        <f>M0a!A202</f>
        <v>NTYPE2URBAN0:AQI</v>
      </c>
      <c r="V51" s="12">
        <f>M0a!B202</f>
        <v>-5.8666999999999999E-3</v>
      </c>
      <c r="W51" s="12">
        <f>M0a!C202</f>
        <v>2.7233000000000001E-3</v>
      </c>
      <c r="X51" s="13">
        <f>M0a!D202</f>
        <v>-2.1539999999999999</v>
      </c>
      <c r="Y51" s="13">
        <f>M0a!E202</f>
        <v>3.1350000000000003E-2</v>
      </c>
      <c r="Z51" t="str">
        <f t="shared" si="7"/>
        <v>*</v>
      </c>
    </row>
    <row r="52" spans="2:26" x14ac:dyDescent="0.25">
      <c r="B52" t="s">
        <v>236</v>
      </c>
      <c r="C52" t="str">
        <f>M0a!A74</f>
        <v>NTYPE2SUBRUR:AQI</v>
      </c>
      <c r="D52" s="14">
        <f>M0a!B74</f>
        <v>3.0019999999999998E-4</v>
      </c>
      <c r="E52" s="14">
        <f>M0a!C74</f>
        <v>1.031E-3</v>
      </c>
      <c r="F52" s="15">
        <f>M0a!D74</f>
        <v>0.29099999999999998</v>
      </c>
      <c r="G52" s="15">
        <f>M0a!E74</f>
        <v>0.77090000000000003</v>
      </c>
      <c r="H52" s="9" t="str">
        <f t="shared" si="4"/>
        <v/>
      </c>
      <c r="I52" t="str">
        <f>M0a!A117</f>
        <v>NTYPE2SUBRUR:AQI</v>
      </c>
      <c r="J52" s="14">
        <f>M0a!B117</f>
        <v>1.624E-3</v>
      </c>
      <c r="K52" s="14">
        <f>M0a!C117</f>
        <v>1.4040000000000001E-3</v>
      </c>
      <c r="L52" s="15">
        <f>M0a!D117</f>
        <v>1.157</v>
      </c>
      <c r="M52" s="15">
        <f>M0a!E117</f>
        <v>0.24745</v>
      </c>
      <c r="N52" s="9" t="str">
        <f t="shared" si="5"/>
        <v/>
      </c>
      <c r="O52" t="str">
        <f>M0a!A160</f>
        <v>NTYPE2SUBRUR:AQI</v>
      </c>
      <c r="P52" s="14">
        <f>M0a!B160</f>
        <v>2.5999999999999999E-3</v>
      </c>
      <c r="Q52" s="14">
        <f>M0a!C160</f>
        <v>2.2669999999999999E-3</v>
      </c>
      <c r="R52" s="15">
        <f>M0a!D160</f>
        <v>1.147</v>
      </c>
      <c r="S52" s="15">
        <f>M0a!E160</f>
        <v>0.25151099999999998</v>
      </c>
      <c r="T52" s="9" t="str">
        <f t="shared" si="6"/>
        <v/>
      </c>
      <c r="U52" t="str">
        <f>M0a!A203</f>
        <v>NTYPE2SUBRUR:AQI</v>
      </c>
      <c r="V52" s="14">
        <f>M0a!B203</f>
        <v>-3.0796E-3</v>
      </c>
      <c r="W52" s="14">
        <f>M0a!C203</f>
        <v>2.1259E-3</v>
      </c>
      <c r="X52" s="15">
        <f>M0a!D203</f>
        <v>-1.4490000000000001</v>
      </c>
      <c r="Y52" s="15">
        <f>M0a!E203</f>
        <v>0.14763999999999999</v>
      </c>
      <c r="Z52" s="9" t="str">
        <f t="shared" si="7"/>
        <v/>
      </c>
    </row>
    <row r="53" spans="2:26" x14ac:dyDescent="0.25">
      <c r="B53" s="3"/>
      <c r="C53" s="3" t="s">
        <v>42</v>
      </c>
      <c r="D53" s="7" t="s">
        <v>43</v>
      </c>
      <c r="E53" s="5"/>
      <c r="F53" s="6"/>
      <c r="G53" s="6"/>
      <c r="H53" s="7"/>
      <c r="I53" s="7" t="s">
        <v>44</v>
      </c>
      <c r="J53" s="7" t="s">
        <v>3</v>
      </c>
      <c r="K53" s="5"/>
      <c r="L53" s="6"/>
      <c r="M53" s="6"/>
      <c r="N53" s="7"/>
      <c r="O53" s="7" t="s">
        <v>45</v>
      </c>
      <c r="P53" s="7" t="s">
        <v>5</v>
      </c>
      <c r="Q53" s="5"/>
      <c r="R53" s="6"/>
      <c r="S53" s="6"/>
      <c r="T53" s="7"/>
      <c r="U53" s="7" t="s">
        <v>46</v>
      </c>
      <c r="V53" s="7" t="s">
        <v>7</v>
      </c>
      <c r="W53" s="5"/>
      <c r="X53" s="6"/>
      <c r="Y53" s="6"/>
      <c r="Z53" s="7"/>
    </row>
    <row r="54" spans="2:26" x14ac:dyDescent="0.25">
      <c r="B54" s="8" t="s">
        <v>9</v>
      </c>
      <c r="C54" s="8" t="s">
        <v>9</v>
      </c>
      <c r="D54" s="10" t="s">
        <v>10</v>
      </c>
      <c r="E54" s="10" t="s">
        <v>11</v>
      </c>
      <c r="F54" s="11" t="s">
        <v>12</v>
      </c>
      <c r="G54" s="11" t="s">
        <v>13</v>
      </c>
      <c r="H54" s="8"/>
      <c r="I54" s="8" t="s">
        <v>9</v>
      </c>
      <c r="J54" s="10" t="s">
        <v>10</v>
      </c>
      <c r="K54" s="10" t="s">
        <v>11</v>
      </c>
      <c r="L54" s="11" t="s">
        <v>12</v>
      </c>
      <c r="M54" s="11" t="s">
        <v>13</v>
      </c>
      <c r="N54" s="8"/>
      <c r="O54" s="8" t="s">
        <v>9</v>
      </c>
      <c r="P54" s="10" t="s">
        <v>10</v>
      </c>
      <c r="Q54" s="10" t="s">
        <v>11</v>
      </c>
      <c r="R54" s="11" t="s">
        <v>12</v>
      </c>
      <c r="S54" s="11" t="s">
        <v>13</v>
      </c>
      <c r="T54" s="8"/>
      <c r="U54" s="8" t="s">
        <v>9</v>
      </c>
      <c r="V54" s="10" t="s">
        <v>10</v>
      </c>
      <c r="W54" s="10" t="s">
        <v>11</v>
      </c>
      <c r="X54" s="11" t="s">
        <v>12</v>
      </c>
      <c r="Y54" s="11" t="s">
        <v>13</v>
      </c>
      <c r="Z54" s="8"/>
    </row>
    <row r="55" spans="2:26" x14ac:dyDescent="0.25">
      <c r="B55" t="s">
        <v>15</v>
      </c>
      <c r="C55" t="str">
        <f>M0a!A353</f>
        <v>(Intercept)</v>
      </c>
      <c r="D55" s="12">
        <f>M0a!B353</f>
        <v>-1.025892</v>
      </c>
      <c r="E55" s="12">
        <f>M0a!C353</f>
        <v>0.63934299999999999</v>
      </c>
      <c r="F55" s="13">
        <f>M0a!D353</f>
        <v>-1.605</v>
      </c>
      <c r="G55" s="13">
        <f>M0a!E353</f>
        <v>0.108581</v>
      </c>
      <c r="H55" t="str">
        <f>IF(OR(G55&lt;0.05,G55="&lt; 2e-16"),"*",IF(G55&lt;0.1,"~",""))</f>
        <v/>
      </c>
      <c r="I55" t="str">
        <f>M0a!A482</f>
        <v>(Intercept)</v>
      </c>
      <c r="J55" s="12">
        <f>M0a!B482</f>
        <v>0.86341749999999995</v>
      </c>
      <c r="K55" s="12">
        <f>M0a!C482</f>
        <v>0.21185509999999999</v>
      </c>
      <c r="L55" s="13">
        <f>M0a!D482</f>
        <v>4.0759999999999996</v>
      </c>
      <c r="M55" s="13">
        <f>M0a!E482</f>
        <v>6.1199999999999997E-5</v>
      </c>
      <c r="N55" t="str">
        <f>IF(OR(M55&lt;0.05,M55="&lt; 2e-16"),"*",IF(M55&lt;0.1,"~",""))</f>
        <v>*</v>
      </c>
      <c r="O55" t="str">
        <f>M0a!A615</f>
        <v>(Intercept)</v>
      </c>
      <c r="P55" s="12">
        <f>M0a!B615</f>
        <v>1.548691</v>
      </c>
      <c r="Q55" s="12">
        <f>M0a!C615</f>
        <v>0.28390900000000002</v>
      </c>
      <c r="R55" s="13">
        <f>M0a!D615</f>
        <v>5.4550000000000001</v>
      </c>
      <c r="S55" s="13">
        <f>M0a!E615</f>
        <v>1.15E-7</v>
      </c>
      <c r="T55" t="str">
        <f>IF(OR(S55&lt;0.05,S55="&lt; 2e-16"),"*",IF(S55&lt;0.1,"~",""))</f>
        <v>*</v>
      </c>
      <c r="U55" t="str">
        <f>M0a!A744</f>
        <v>(Intercept)</v>
      </c>
      <c r="V55" s="12">
        <f>M0a!B744</f>
        <v>3.8432029999999999</v>
      </c>
      <c r="W55" s="12">
        <f>M0a!C744</f>
        <v>0.41038400000000003</v>
      </c>
      <c r="X55" s="13">
        <f>M0a!D744</f>
        <v>9.3650000000000002</v>
      </c>
      <c r="Y55" s="13" t="str">
        <f>M0a!E744</f>
        <v>&lt; 2e-16</v>
      </c>
      <c r="Z55" t="str">
        <f>IF(OR(Y55&lt;0.05,Y55="&lt; 2e-16"),"*",IF(Y55&lt;0.1,"~",""))</f>
        <v>*</v>
      </c>
    </row>
    <row r="56" spans="2:26" x14ac:dyDescent="0.25">
      <c r="B56" t="s">
        <v>16</v>
      </c>
      <c r="C56" t="str">
        <f>M0a!A354</f>
        <v>HTYPE2Multi-family</v>
      </c>
      <c r="D56" s="12">
        <f>M0a!B354</f>
        <v>0.61297000000000001</v>
      </c>
      <c r="E56" s="12">
        <f>M0a!C354</f>
        <v>0.28135100000000002</v>
      </c>
      <c r="F56" s="13">
        <f>M0a!D354</f>
        <v>2.1789999999999998</v>
      </c>
      <c r="G56" s="13">
        <f>M0a!E354</f>
        <v>2.9357000000000001E-2</v>
      </c>
      <c r="H56" t="str">
        <f t="shared" ref="H56:H77" si="8">IF(OR(G56&lt;0.05,G56="&lt; 2e-16"),"*",IF(G56&lt;0.1,"~",""))</f>
        <v>*</v>
      </c>
      <c r="I56" t="str">
        <f>M0a!A483</f>
        <v>HTYPE2Multi-family</v>
      </c>
      <c r="J56" s="12">
        <f>M0a!B483</f>
        <v>-9.2572399999999999E-2</v>
      </c>
      <c r="K56" s="12">
        <f>M0a!C483</f>
        <v>9.5594899999999997E-2</v>
      </c>
      <c r="L56" s="13">
        <f>M0a!D483</f>
        <v>-0.96799999999999997</v>
      </c>
      <c r="M56" s="13">
        <f>M0a!E483</f>
        <v>0.33376400000000001</v>
      </c>
      <c r="N56" t="str">
        <f t="shared" ref="N56:N77" si="9">IF(OR(M56&lt;0.05,M56="&lt; 2e-16"),"*",IF(M56&lt;0.1,"~",""))</f>
        <v/>
      </c>
      <c r="O56" t="str">
        <f>M0a!A616</f>
        <v>HTYPE2Multi-family</v>
      </c>
      <c r="P56" s="12">
        <f>M0a!B616</f>
        <v>1.6919999999999999E-3</v>
      </c>
      <c r="Q56" s="12">
        <f>M0a!C616</f>
        <v>0.12931699999999999</v>
      </c>
      <c r="R56" s="13">
        <f>M0a!D616</f>
        <v>1.2999999999999999E-2</v>
      </c>
      <c r="S56" s="13">
        <f>M0a!E616</f>
        <v>0.98956999999999995</v>
      </c>
      <c r="T56" t="str">
        <f t="shared" ref="T56:T77" si="10">IF(OR(S56&lt;0.05,S56="&lt; 2e-16"),"*",IF(S56&lt;0.1,"~",""))</f>
        <v/>
      </c>
      <c r="U56" t="str">
        <f>M0a!A745</f>
        <v>HTYPE2Multi-family</v>
      </c>
      <c r="V56" s="12">
        <f>M0a!B745</f>
        <v>2.2645999999999999E-2</v>
      </c>
      <c r="W56" s="12">
        <f>M0a!C745</f>
        <v>0.18692500000000001</v>
      </c>
      <c r="X56" s="13">
        <f>M0a!D745</f>
        <v>0.121</v>
      </c>
      <c r="Y56" s="13">
        <f>M0a!E745</f>
        <v>0.90366999999999997</v>
      </c>
      <c r="Z56" t="str">
        <f t="shared" ref="Z56:Z77" si="11">IF(OR(Y56&lt;0.05,Y56="&lt; 2e-16"),"*",IF(Y56&lt;0.1,"~",""))</f>
        <v/>
      </c>
    </row>
    <row r="57" spans="2:26" x14ac:dyDescent="0.25">
      <c r="B57" t="s">
        <v>18</v>
      </c>
      <c r="C57" t="str">
        <f>M0a!A355</f>
        <v>HHINC3Less than $35,000</v>
      </c>
      <c r="D57" s="12">
        <f>M0a!B355</f>
        <v>2.8802999999999999E-2</v>
      </c>
      <c r="E57" s="12">
        <f>M0a!C355</f>
        <v>0.25911099999999998</v>
      </c>
      <c r="F57" s="13">
        <f>M0a!D355</f>
        <v>0.111</v>
      </c>
      <c r="G57" s="13">
        <f>M0a!E355</f>
        <v>0.91149000000000002</v>
      </c>
      <c r="H57" t="str">
        <f t="shared" si="8"/>
        <v/>
      </c>
      <c r="I57" t="str">
        <f>M0a!A484</f>
        <v>HHINC3Less than $35,000</v>
      </c>
      <c r="J57" s="12">
        <f>M0a!B484</f>
        <v>5.3166000000000003E-3</v>
      </c>
      <c r="K57" s="12">
        <f>M0a!C484</f>
        <v>8.9511800000000002E-2</v>
      </c>
      <c r="L57" s="13">
        <f>M0a!D484</f>
        <v>5.8999999999999997E-2</v>
      </c>
      <c r="M57" s="13">
        <f>M0a!E484</f>
        <v>0.95268299999999995</v>
      </c>
      <c r="N57" t="str">
        <f t="shared" si="9"/>
        <v/>
      </c>
      <c r="O57" t="str">
        <f>M0a!A617</f>
        <v>HHINC3Less than $35,000</v>
      </c>
      <c r="P57" s="12">
        <f>M0a!B617</f>
        <v>-0.36297000000000001</v>
      </c>
      <c r="Q57" s="12">
        <f>M0a!C617</f>
        <v>0.118265</v>
      </c>
      <c r="R57" s="13">
        <f>M0a!D617</f>
        <v>-3.069</v>
      </c>
      <c r="S57" s="13">
        <f>M0a!E617</f>
        <v>2.3800000000000002E-3</v>
      </c>
      <c r="T57" t="str">
        <f t="shared" si="10"/>
        <v>*</v>
      </c>
      <c r="U57" t="str">
        <f>M0a!A746</f>
        <v>HHINC3Less than $35,000</v>
      </c>
      <c r="V57" s="12">
        <f>M0a!B746</f>
        <v>-0.34261399999999997</v>
      </c>
      <c r="W57" s="12">
        <f>M0a!C746</f>
        <v>0.17094999999999999</v>
      </c>
      <c r="X57" s="13">
        <f>M0a!D746</f>
        <v>-2.004</v>
      </c>
      <c r="Y57" s="13">
        <f>M0a!E746</f>
        <v>4.6100000000000002E-2</v>
      </c>
      <c r="Z57" t="str">
        <f t="shared" si="11"/>
        <v>*</v>
      </c>
    </row>
    <row r="58" spans="2:26" x14ac:dyDescent="0.25">
      <c r="B58" t="s">
        <v>20</v>
      </c>
      <c r="C58" t="str">
        <f>M0a!A356</f>
        <v>HHINC3$75,000 or more</v>
      </c>
      <c r="D58" s="12">
        <f>M0a!B356</f>
        <v>-0.78889900000000002</v>
      </c>
      <c r="E58" s="12">
        <f>M0a!C356</f>
        <v>0.27999400000000002</v>
      </c>
      <c r="F58" s="13">
        <f>M0a!D356</f>
        <v>-2.8180000000000001</v>
      </c>
      <c r="G58" s="13">
        <f>M0a!E356</f>
        <v>4.8390000000000004E-3</v>
      </c>
      <c r="H58" t="str">
        <f t="shared" si="8"/>
        <v>*</v>
      </c>
      <c r="I58" t="str">
        <f>M0a!A485</f>
        <v>HHINC3$75,000 or more</v>
      </c>
      <c r="J58" s="12">
        <f>M0a!B485</f>
        <v>-8.9825299999999997E-2</v>
      </c>
      <c r="K58" s="12">
        <f>M0a!C485</f>
        <v>0.11497309999999999</v>
      </c>
      <c r="L58" s="13">
        <f>M0a!D485</f>
        <v>-0.78100000000000003</v>
      </c>
      <c r="M58" s="13">
        <f>M0a!E485</f>
        <v>0.435361</v>
      </c>
      <c r="N58" t="str">
        <f t="shared" si="9"/>
        <v/>
      </c>
      <c r="O58" t="str">
        <f>M0a!A618</f>
        <v>HHINC3$75,000 or more</v>
      </c>
      <c r="P58" s="12">
        <f>M0a!B618</f>
        <v>-0.100851</v>
      </c>
      <c r="Q58" s="12">
        <f>M0a!C618</f>
        <v>0.14768400000000001</v>
      </c>
      <c r="R58" s="13">
        <f>M0a!D618</f>
        <v>-0.68300000000000005</v>
      </c>
      <c r="S58" s="13">
        <f>M0a!E618</f>
        <v>0.49530000000000002</v>
      </c>
      <c r="T58" t="str">
        <f t="shared" si="10"/>
        <v/>
      </c>
      <c r="U58" t="str">
        <f>M0a!A747</f>
        <v>HHINC3$75,000 or more</v>
      </c>
      <c r="V58" s="12">
        <f>M0a!B747</f>
        <v>0.24052899999999999</v>
      </c>
      <c r="W58" s="12">
        <f>M0a!C747</f>
        <v>0.213474</v>
      </c>
      <c r="X58" s="13">
        <f>M0a!D747</f>
        <v>1.127</v>
      </c>
      <c r="Y58" s="13">
        <f>M0a!E747</f>
        <v>0.26090000000000002</v>
      </c>
      <c r="Z58" t="str">
        <f t="shared" si="11"/>
        <v/>
      </c>
    </row>
    <row r="59" spans="2:26" x14ac:dyDescent="0.25">
      <c r="B59" t="s">
        <v>21</v>
      </c>
      <c r="C59" t="str">
        <f>M0a!A357</f>
        <v>HHINC3Unknown</v>
      </c>
      <c r="D59" s="12">
        <f>M0a!B357</f>
        <v>-0.55410300000000001</v>
      </c>
      <c r="E59" s="12">
        <f>M0a!C357</f>
        <v>0.38189600000000001</v>
      </c>
      <c r="F59" s="13">
        <f>M0a!D357</f>
        <v>-1.4510000000000001</v>
      </c>
      <c r="G59" s="13">
        <f>M0a!E357</f>
        <v>0.14680000000000001</v>
      </c>
      <c r="H59" t="str">
        <f t="shared" si="8"/>
        <v/>
      </c>
      <c r="I59" t="str">
        <f>M0a!A486</f>
        <v>HHINC3Unknown</v>
      </c>
      <c r="J59" s="12">
        <f>M0a!B486</f>
        <v>6.5915799999999997E-2</v>
      </c>
      <c r="K59" s="12">
        <f>M0a!C486</f>
        <v>0.15106600000000001</v>
      </c>
      <c r="L59" s="13">
        <f>M0a!D486</f>
        <v>0.436</v>
      </c>
      <c r="M59" s="13">
        <f>M0a!E486</f>
        <v>0.66295800000000005</v>
      </c>
      <c r="N59" t="str">
        <f t="shared" si="9"/>
        <v/>
      </c>
      <c r="O59" t="str">
        <f>M0a!A619</f>
        <v>HHINC3Unknown</v>
      </c>
      <c r="P59" s="12">
        <f>M0a!B619</f>
        <v>0.17294899999999999</v>
      </c>
      <c r="Q59" s="12">
        <f>M0a!C619</f>
        <v>0.19103899999999999</v>
      </c>
      <c r="R59" s="13">
        <f>M0a!D619</f>
        <v>0.90500000000000003</v>
      </c>
      <c r="S59" s="13">
        <f>M0a!E619</f>
        <v>0.36614999999999998</v>
      </c>
      <c r="T59" t="str">
        <f t="shared" si="10"/>
        <v/>
      </c>
      <c r="U59" t="str">
        <f>M0a!A748</f>
        <v>HHINC3Unknown</v>
      </c>
      <c r="V59" s="12">
        <f>M0a!B748</f>
        <v>-0.121323</v>
      </c>
      <c r="W59" s="12">
        <f>M0a!C748</f>
        <v>0.27614100000000003</v>
      </c>
      <c r="X59" s="13">
        <f>M0a!D748</f>
        <v>-0.439</v>
      </c>
      <c r="Y59" s="13">
        <f>M0a!E748</f>
        <v>0.66078000000000003</v>
      </c>
      <c r="Z59" t="str">
        <f t="shared" si="11"/>
        <v/>
      </c>
    </row>
    <row r="60" spans="2:26" x14ac:dyDescent="0.25">
      <c r="B60" t="s">
        <v>22</v>
      </c>
      <c r="C60" t="str">
        <f>M0a!A358</f>
        <v>HHKIDS2</v>
      </c>
      <c r="D60" s="12">
        <f>M0a!B358</f>
        <v>-0.39735100000000001</v>
      </c>
      <c r="E60" s="12">
        <f>M0a!C358</f>
        <v>0.113051</v>
      </c>
      <c r="F60" s="13">
        <f>M0a!D358</f>
        <v>-3.5150000000000001</v>
      </c>
      <c r="G60" s="13">
        <f>M0a!E358</f>
        <v>4.4000000000000002E-4</v>
      </c>
      <c r="H60" t="str">
        <f t="shared" si="8"/>
        <v>*</v>
      </c>
      <c r="I60" t="str">
        <f>M0a!A487</f>
        <v>HHKIDS2</v>
      </c>
      <c r="J60" s="12">
        <f>M0a!B487</f>
        <v>-8.6779499999999996E-2</v>
      </c>
      <c r="K60" s="12">
        <f>M0a!C487</f>
        <v>3.9484100000000001E-2</v>
      </c>
      <c r="L60" s="13">
        <f>M0a!D487</f>
        <v>-2.198</v>
      </c>
      <c r="M60" s="13">
        <f>M0a!E487</f>
        <v>2.8853E-2</v>
      </c>
      <c r="N60" t="str">
        <f t="shared" si="9"/>
        <v>*</v>
      </c>
      <c r="O60" t="str">
        <f>M0a!A620</f>
        <v>HHKIDS2</v>
      </c>
      <c r="P60" s="12">
        <f>M0a!B620</f>
        <v>6.6583000000000003E-2</v>
      </c>
      <c r="Q60" s="12">
        <f>M0a!C620</f>
        <v>5.1478000000000003E-2</v>
      </c>
      <c r="R60" s="13">
        <f>M0a!D620</f>
        <v>1.2929999999999999</v>
      </c>
      <c r="S60" s="13">
        <f>M0a!E620</f>
        <v>0.19702</v>
      </c>
      <c r="T60" t="str">
        <f t="shared" si="10"/>
        <v/>
      </c>
      <c r="U60" t="str">
        <f>M0a!A749</f>
        <v>HHKIDS2</v>
      </c>
      <c r="V60" s="12">
        <f>M0a!B749</f>
        <v>3.3363999999999998E-2</v>
      </c>
      <c r="W60" s="12">
        <f>M0a!C749</f>
        <v>7.4410000000000004E-2</v>
      </c>
      <c r="X60" s="13">
        <f>M0a!D749</f>
        <v>0.44800000000000001</v>
      </c>
      <c r="Y60" s="13">
        <f>M0a!E749</f>
        <v>0.65425999999999995</v>
      </c>
      <c r="Z60" t="str">
        <f t="shared" si="11"/>
        <v/>
      </c>
    </row>
    <row r="61" spans="2:26" x14ac:dyDescent="0.25">
      <c r="B61" t="s">
        <v>23</v>
      </c>
      <c r="C61" t="str">
        <f>M0a!A359</f>
        <v>HHNPER</v>
      </c>
      <c r="D61" s="12">
        <f>M0a!B359</f>
        <v>-0.25416299999999997</v>
      </c>
      <c r="E61" s="12">
        <f>M0a!C359</f>
        <v>0.24246300000000001</v>
      </c>
      <c r="F61" s="13">
        <f>M0a!D359</f>
        <v>-1.048</v>
      </c>
      <c r="G61" s="13">
        <f>M0a!E359</f>
        <v>0.29452099999999998</v>
      </c>
      <c r="H61" t="str">
        <f t="shared" si="8"/>
        <v/>
      </c>
      <c r="I61" t="str">
        <f>M0a!A488</f>
        <v>HHNPER</v>
      </c>
      <c r="J61" s="12">
        <f>M0a!B488</f>
        <v>0.11636970000000001</v>
      </c>
      <c r="K61" s="12">
        <f>M0a!C488</f>
        <v>8.5130999999999998E-2</v>
      </c>
      <c r="L61" s="13">
        <f>M0a!D488</f>
        <v>1.367</v>
      </c>
      <c r="M61" s="13">
        <f>M0a!E488</f>
        <v>0.17283599999999999</v>
      </c>
      <c r="N61" t="str">
        <f t="shared" si="9"/>
        <v/>
      </c>
      <c r="O61" t="str">
        <f>M0a!A621</f>
        <v>HHNPER</v>
      </c>
      <c r="P61" s="12">
        <f>M0a!B621</f>
        <v>-9.0448000000000001E-2</v>
      </c>
      <c r="Q61" s="12">
        <f>M0a!C621</f>
        <v>0.11122899999999999</v>
      </c>
      <c r="R61" s="13">
        <f>M0a!D621</f>
        <v>-0.81299999999999994</v>
      </c>
      <c r="S61" s="13">
        <f>M0a!E621</f>
        <v>0.41687999999999997</v>
      </c>
      <c r="T61" t="str">
        <f t="shared" si="10"/>
        <v/>
      </c>
      <c r="U61" t="str">
        <f>M0a!A750</f>
        <v>HHNPER</v>
      </c>
      <c r="V61" s="12">
        <f>M0a!B750</f>
        <v>-0.20874000000000001</v>
      </c>
      <c r="W61" s="12">
        <f>M0a!C750</f>
        <v>0.16077900000000001</v>
      </c>
      <c r="X61" s="13">
        <f>M0a!D750</f>
        <v>-1.298</v>
      </c>
      <c r="Y61" s="13">
        <f>M0a!E750</f>
        <v>0.19535</v>
      </c>
      <c r="Z61" t="str">
        <f t="shared" si="11"/>
        <v/>
      </c>
    </row>
    <row r="62" spans="2:26" x14ac:dyDescent="0.25">
      <c r="B62" t="s">
        <v>24</v>
      </c>
      <c r="C62" t="str">
        <f>M0a!A360</f>
        <v>HHBIKES2</v>
      </c>
      <c r="D62" s="12">
        <f>M0a!B360</f>
        <v>0.547014</v>
      </c>
      <c r="E62" s="12">
        <f>M0a!C360</f>
        <v>8.4473000000000006E-2</v>
      </c>
      <c r="F62" s="13">
        <f>M0a!D360</f>
        <v>6.476</v>
      </c>
      <c r="G62" s="13">
        <f>M0a!E360</f>
        <v>9.4400000000000005E-11</v>
      </c>
      <c r="H62" t="str">
        <f t="shared" si="8"/>
        <v>*</v>
      </c>
      <c r="I62" t="str">
        <f>M0a!A489</f>
        <v>HHBIKES2</v>
      </c>
      <c r="J62" s="12">
        <f>M0a!B489</f>
        <v>5.04801E-2</v>
      </c>
      <c r="K62" s="12">
        <f>M0a!C489</f>
        <v>2.6389599999999999E-2</v>
      </c>
      <c r="L62" s="13">
        <f>M0a!D489</f>
        <v>1.913</v>
      </c>
      <c r="M62" s="13">
        <f>M0a!E489</f>
        <v>5.6875000000000002E-2</v>
      </c>
      <c r="N62" t="str">
        <f t="shared" si="9"/>
        <v>~</v>
      </c>
      <c r="O62" t="str">
        <f>M0a!A622</f>
        <v>HHBIKES2</v>
      </c>
      <c r="P62" s="12">
        <f>M0a!B622</f>
        <v>5.6758999999999997E-2</v>
      </c>
      <c r="Q62" s="12">
        <f>M0a!C622</f>
        <v>3.4459999999999998E-2</v>
      </c>
      <c r="R62" s="13">
        <f>M0a!D622</f>
        <v>1.647</v>
      </c>
      <c r="S62" s="13">
        <f>M0a!E622</f>
        <v>0.10076</v>
      </c>
      <c r="T62" t="str">
        <f t="shared" si="10"/>
        <v/>
      </c>
      <c r="U62" t="str">
        <f>M0a!A751</f>
        <v>HHBIKES2</v>
      </c>
      <c r="V62" s="12">
        <f>M0a!B751</f>
        <v>3.567E-2</v>
      </c>
      <c r="W62" s="12">
        <f>M0a!C751</f>
        <v>4.9811000000000001E-2</v>
      </c>
      <c r="X62" s="13">
        <f>M0a!D751</f>
        <v>0.71599999999999997</v>
      </c>
      <c r="Y62" s="13">
        <f>M0a!E751</f>
        <v>0.47456999999999999</v>
      </c>
      <c r="Z62" t="str">
        <f t="shared" si="11"/>
        <v/>
      </c>
    </row>
    <row r="63" spans="2:26" x14ac:dyDescent="0.25">
      <c r="B63" t="s">
        <v>25</v>
      </c>
      <c r="C63" t="str">
        <f>M0a!A361</f>
        <v>HHNVEH</v>
      </c>
      <c r="D63" s="12">
        <f>M0a!B361</f>
        <v>-0.87744500000000003</v>
      </c>
      <c r="E63" s="12">
        <f>M0a!C361</f>
        <v>0.17213800000000001</v>
      </c>
      <c r="F63" s="13">
        <f>M0a!D361</f>
        <v>-5.0970000000000004</v>
      </c>
      <c r="G63" s="13">
        <f>M0a!E361</f>
        <v>3.4400000000000001E-7</v>
      </c>
      <c r="H63" t="str">
        <f t="shared" si="8"/>
        <v>*</v>
      </c>
      <c r="I63" t="str">
        <f>M0a!A490</f>
        <v>HHNVEH</v>
      </c>
      <c r="J63" s="12">
        <f>M0a!B490</f>
        <v>-9.0061100000000005E-2</v>
      </c>
      <c r="K63" s="12">
        <f>M0a!C490</f>
        <v>6.2979400000000005E-2</v>
      </c>
      <c r="L63" s="13">
        <f>M0a!D490</f>
        <v>-1.43</v>
      </c>
      <c r="M63" s="13">
        <f>M0a!E490</f>
        <v>0.15392900000000001</v>
      </c>
      <c r="N63" t="str">
        <f t="shared" si="9"/>
        <v/>
      </c>
      <c r="O63" t="str">
        <f>M0a!A623</f>
        <v>HHNVEH</v>
      </c>
      <c r="P63" s="12">
        <f>M0a!B623</f>
        <v>-5.7703999999999998E-2</v>
      </c>
      <c r="Q63" s="12">
        <f>M0a!C623</f>
        <v>7.9245999999999997E-2</v>
      </c>
      <c r="R63" s="13">
        <f>M0a!D623</f>
        <v>-0.72799999999999998</v>
      </c>
      <c r="S63" s="13">
        <f>M0a!E623</f>
        <v>0.46716999999999997</v>
      </c>
      <c r="T63" t="str">
        <f t="shared" si="10"/>
        <v/>
      </c>
      <c r="U63" t="str">
        <f>M0a!A752</f>
        <v>HHNVEH</v>
      </c>
      <c r="V63" s="12">
        <f>M0a!B752</f>
        <v>2.4684999999999999E-2</v>
      </c>
      <c r="W63" s="12">
        <f>M0a!C752</f>
        <v>0.114548</v>
      </c>
      <c r="X63" s="13">
        <f>M0a!D752</f>
        <v>0.215</v>
      </c>
      <c r="Y63" s="13">
        <f>M0a!E752</f>
        <v>0.82955000000000001</v>
      </c>
      <c r="Z63" t="str">
        <f t="shared" si="11"/>
        <v/>
      </c>
    </row>
    <row r="64" spans="2:26" x14ac:dyDescent="0.25">
      <c r="B64" t="s">
        <v>26</v>
      </c>
      <c r="C64" t="str">
        <f>M0a!A362</f>
        <v>AGE335 to 54 years</v>
      </c>
      <c r="D64" s="12">
        <f>M0a!B362</f>
        <v>-0.27260400000000001</v>
      </c>
      <c r="E64" s="12">
        <f>M0a!C362</f>
        <v>0.30351400000000001</v>
      </c>
      <c r="F64" s="13">
        <f>M0a!D362</f>
        <v>-0.89800000000000002</v>
      </c>
      <c r="G64" s="13">
        <f>M0a!E362</f>
        <v>0.36910100000000001</v>
      </c>
      <c r="H64" t="str">
        <f t="shared" si="8"/>
        <v/>
      </c>
      <c r="I64" t="str">
        <f>M0a!A491</f>
        <v>AGE335 to 54 years</v>
      </c>
      <c r="J64" s="12">
        <f>M0a!B491</f>
        <v>-0.35713669999999997</v>
      </c>
      <c r="K64" s="12">
        <f>M0a!C491</f>
        <v>0.1104774</v>
      </c>
      <c r="L64" s="13">
        <f>M0a!D491</f>
        <v>-3.2330000000000001</v>
      </c>
      <c r="M64" s="13">
        <f>M0a!E491</f>
        <v>1.387E-3</v>
      </c>
      <c r="N64" t="str">
        <f t="shared" si="9"/>
        <v>*</v>
      </c>
      <c r="O64" t="str">
        <f>M0a!A624</f>
        <v>AGE335 to 54 years</v>
      </c>
      <c r="P64" s="12">
        <f>M0a!B624</f>
        <v>-0.214919</v>
      </c>
      <c r="Q64" s="12">
        <f>M0a!C624</f>
        <v>0.141711</v>
      </c>
      <c r="R64" s="13">
        <f>M0a!D624</f>
        <v>-1.5169999999999999</v>
      </c>
      <c r="S64" s="13">
        <f>M0a!E624</f>
        <v>0.13059999999999999</v>
      </c>
      <c r="T64" t="str">
        <f t="shared" si="10"/>
        <v/>
      </c>
      <c r="U64" t="str">
        <f>M0a!A753</f>
        <v>AGE335 to 54 years</v>
      </c>
      <c r="V64" s="12">
        <f>M0a!B753</f>
        <v>-0.47005999999999998</v>
      </c>
      <c r="W64" s="12">
        <f>M0a!C753</f>
        <v>0.20483999999999999</v>
      </c>
      <c r="X64" s="13">
        <f>M0a!D753</f>
        <v>-2.2949999999999999</v>
      </c>
      <c r="Y64" s="13">
        <f>M0a!E753</f>
        <v>2.2550000000000001E-2</v>
      </c>
      <c r="Z64" t="str">
        <f t="shared" si="11"/>
        <v>*</v>
      </c>
    </row>
    <row r="65" spans="2:26" x14ac:dyDescent="0.25">
      <c r="B65" t="s">
        <v>27</v>
      </c>
      <c r="C65" t="str">
        <f>M0a!A363</f>
        <v>AGE355 years and over</v>
      </c>
      <c r="D65" s="12">
        <f>M0a!B363</f>
        <v>6.6290000000000002E-2</v>
      </c>
      <c r="E65" s="12">
        <f>M0a!C363</f>
        <v>0.32453500000000002</v>
      </c>
      <c r="F65" s="13">
        <f>M0a!D363</f>
        <v>0.20399999999999999</v>
      </c>
      <c r="G65" s="13">
        <f>M0a!E363</f>
        <v>0.838148</v>
      </c>
      <c r="H65" t="str">
        <f t="shared" si="8"/>
        <v/>
      </c>
      <c r="I65" t="str">
        <f>M0a!A492</f>
        <v>AGE355 years and over</v>
      </c>
      <c r="J65" s="12">
        <f>M0a!B492</f>
        <v>-0.35482320000000001</v>
      </c>
      <c r="K65" s="12">
        <f>M0a!C492</f>
        <v>0.1206869</v>
      </c>
      <c r="L65" s="13">
        <f>M0a!D492</f>
        <v>-2.94</v>
      </c>
      <c r="M65" s="13">
        <f>M0a!E492</f>
        <v>3.581E-3</v>
      </c>
      <c r="N65" t="str">
        <f t="shared" si="9"/>
        <v>*</v>
      </c>
      <c r="O65" t="str">
        <f>M0a!A625</f>
        <v>AGE355 years and over</v>
      </c>
      <c r="P65" s="12">
        <f>M0a!B625</f>
        <v>-2.8657999999999999E-2</v>
      </c>
      <c r="Q65" s="12">
        <f>M0a!C625</f>
        <v>0.16058</v>
      </c>
      <c r="R65" s="13">
        <f>M0a!D625</f>
        <v>-0.17799999999999999</v>
      </c>
      <c r="S65" s="13">
        <f>M0a!E625</f>
        <v>0.85850000000000004</v>
      </c>
      <c r="T65" t="str">
        <f t="shared" si="10"/>
        <v/>
      </c>
      <c r="U65" t="str">
        <f>M0a!A754</f>
        <v>AGE355 years and over</v>
      </c>
      <c r="V65" s="12">
        <f>M0a!B754</f>
        <v>-0.148758</v>
      </c>
      <c r="W65" s="12">
        <f>M0a!C754</f>
        <v>0.23211399999999999</v>
      </c>
      <c r="X65" s="13">
        <f>M0a!D754</f>
        <v>-0.64100000000000001</v>
      </c>
      <c r="Y65" s="13">
        <f>M0a!E754</f>
        <v>0.52217000000000002</v>
      </c>
      <c r="Z65" t="str">
        <f t="shared" si="11"/>
        <v/>
      </c>
    </row>
    <row r="66" spans="2:26" x14ac:dyDescent="0.25">
      <c r="B66" t="s">
        <v>28</v>
      </c>
      <c r="C66" t="str">
        <f>M0a!A364</f>
        <v>RACE1Non-white/Multiple</v>
      </c>
      <c r="D66" s="12">
        <f>M0a!B364</f>
        <v>-1.1494310000000001</v>
      </c>
      <c r="E66" s="12">
        <f>M0a!C364</f>
        <v>0.31352200000000002</v>
      </c>
      <c r="F66" s="13">
        <f>M0a!D364</f>
        <v>-3.6659999999999999</v>
      </c>
      <c r="G66" s="13">
        <f>M0a!E364</f>
        <v>2.4600000000000002E-4</v>
      </c>
      <c r="H66" t="str">
        <f t="shared" si="8"/>
        <v>*</v>
      </c>
      <c r="I66" t="str">
        <f>M0a!A493</f>
        <v>RACE1Non-white/Multiple</v>
      </c>
      <c r="J66" s="12">
        <f>M0a!B493</f>
        <v>-0.14092650000000001</v>
      </c>
      <c r="K66" s="12">
        <f>M0a!C493</f>
        <v>0.13353999999999999</v>
      </c>
      <c r="L66" s="13">
        <f>M0a!D493</f>
        <v>-1.0549999999999999</v>
      </c>
      <c r="M66" s="13">
        <f>M0a!E493</f>
        <v>0.29227300000000001</v>
      </c>
      <c r="N66" t="str">
        <f t="shared" si="9"/>
        <v/>
      </c>
      <c r="O66" t="str">
        <f>M0a!A626</f>
        <v>RACE1Non-white/Multiple</v>
      </c>
      <c r="P66" s="12">
        <f>M0a!B626</f>
        <v>-4.8999999999999998E-3</v>
      </c>
      <c r="Q66" s="12">
        <f>M0a!C626</f>
        <v>0.16378200000000001</v>
      </c>
      <c r="R66" s="13">
        <f>M0a!D626</f>
        <v>-0.03</v>
      </c>
      <c r="S66" s="13">
        <f>M0a!E626</f>
        <v>0.97616000000000003</v>
      </c>
      <c r="T66" t="str">
        <f t="shared" si="10"/>
        <v/>
      </c>
      <c r="U66" t="str">
        <f>M0a!A755</f>
        <v>RACE1Non-white/Multiple</v>
      </c>
      <c r="V66" s="12">
        <f>M0a!B755</f>
        <v>0.71712600000000004</v>
      </c>
      <c r="W66" s="12">
        <f>M0a!C755</f>
        <v>0.23674300000000001</v>
      </c>
      <c r="X66" s="13">
        <f>M0a!D755</f>
        <v>3.0289999999999999</v>
      </c>
      <c r="Y66" s="13">
        <f>M0a!E755</f>
        <v>2.7000000000000001E-3</v>
      </c>
      <c r="Z66" t="str">
        <f t="shared" si="11"/>
        <v>*</v>
      </c>
    </row>
    <row r="67" spans="2:26" x14ac:dyDescent="0.25">
      <c r="B67" t="s">
        <v>29</v>
      </c>
      <c r="C67" t="str">
        <f>M0a!A365</f>
        <v>GEND2Female</v>
      </c>
      <c r="D67" s="12">
        <f>M0a!B365</f>
        <v>0.58038199999999995</v>
      </c>
      <c r="E67" s="12">
        <f>M0a!C365</f>
        <v>0.19100600000000001</v>
      </c>
      <c r="F67" s="13">
        <f>M0a!D365</f>
        <v>3.0390000000000001</v>
      </c>
      <c r="G67" s="13">
        <f>M0a!E365</f>
        <v>2.3770000000000002E-3</v>
      </c>
      <c r="H67" t="str">
        <f t="shared" si="8"/>
        <v>*</v>
      </c>
      <c r="I67" t="str">
        <f>M0a!A494</f>
        <v>GEND2Female</v>
      </c>
      <c r="J67" s="12">
        <f>M0a!B494</f>
        <v>-3.7574099999999999E-2</v>
      </c>
      <c r="K67" s="12">
        <f>M0a!C494</f>
        <v>7.1783200000000005E-2</v>
      </c>
      <c r="L67" s="13">
        <f>M0a!D494</f>
        <v>-0.52300000000000002</v>
      </c>
      <c r="M67" s="13">
        <f>M0a!E494</f>
        <v>0.60111999999999999</v>
      </c>
      <c r="N67" t="str">
        <f t="shared" si="9"/>
        <v/>
      </c>
      <c r="O67" t="str">
        <f>M0a!A627</f>
        <v>GEND2Female</v>
      </c>
      <c r="P67" s="12">
        <f>M0a!B627</f>
        <v>-0.10156800000000001</v>
      </c>
      <c r="Q67" s="12">
        <f>M0a!C627</f>
        <v>9.3385999999999997E-2</v>
      </c>
      <c r="R67" s="13">
        <f>M0a!D627</f>
        <v>-1.0880000000000001</v>
      </c>
      <c r="S67" s="13">
        <f>M0a!E627</f>
        <v>0.27778000000000003</v>
      </c>
      <c r="T67" t="str">
        <f t="shared" si="10"/>
        <v/>
      </c>
      <c r="U67" t="str">
        <f>M0a!A756</f>
        <v>GEND2Female</v>
      </c>
      <c r="V67" s="12">
        <f>M0a!B756</f>
        <v>-0.33049400000000001</v>
      </c>
      <c r="W67" s="12">
        <f>M0a!C756</f>
        <v>0.134987</v>
      </c>
      <c r="X67" s="13">
        <f>M0a!D756</f>
        <v>-2.448</v>
      </c>
      <c r="Y67" s="13">
        <f>M0a!E756</f>
        <v>1.502E-2</v>
      </c>
      <c r="Z67" t="str">
        <f t="shared" si="11"/>
        <v>*</v>
      </c>
    </row>
    <row r="68" spans="2:26" x14ac:dyDescent="0.25">
      <c r="B68" t="s">
        <v>30</v>
      </c>
      <c r="C68" t="str">
        <f>M0a!A366</f>
        <v>EDUC3Less than bachelor</v>
      </c>
      <c r="D68" s="12">
        <f>M0a!B366</f>
        <v>-0.561029</v>
      </c>
      <c r="E68" s="12">
        <f>M0a!C366</f>
        <v>0.226109</v>
      </c>
      <c r="F68" s="13">
        <f>M0a!D366</f>
        <v>-2.4809999999999999</v>
      </c>
      <c r="G68" s="13">
        <f>M0a!E366</f>
        <v>1.3093E-2</v>
      </c>
      <c r="H68" t="str">
        <f t="shared" si="8"/>
        <v>*</v>
      </c>
      <c r="I68" t="str">
        <f>M0a!A495</f>
        <v>EDUC3Less than bachelor</v>
      </c>
      <c r="J68" s="12">
        <f>M0a!B495</f>
        <v>0.26970559999999999</v>
      </c>
      <c r="K68" s="12">
        <f>M0a!C495</f>
        <v>8.3135100000000003E-2</v>
      </c>
      <c r="L68" s="13">
        <f>M0a!D495</f>
        <v>3.2440000000000002</v>
      </c>
      <c r="M68" s="13">
        <f>M0a!E495</f>
        <v>1.3339999999999999E-3</v>
      </c>
      <c r="N68" t="str">
        <f t="shared" si="9"/>
        <v>*</v>
      </c>
      <c r="O68" t="str">
        <f>M0a!A628</f>
        <v>EDUC3Less than bachelor</v>
      </c>
      <c r="P68" s="12">
        <f>M0a!B628</f>
        <v>-0.12889100000000001</v>
      </c>
      <c r="Q68" s="12">
        <f>M0a!C628</f>
        <v>0.105003</v>
      </c>
      <c r="R68" s="13">
        <f>M0a!D628</f>
        <v>-1.228</v>
      </c>
      <c r="S68" s="13">
        <f>M0a!E628</f>
        <v>0.22076000000000001</v>
      </c>
      <c r="T68" t="str">
        <f t="shared" si="10"/>
        <v/>
      </c>
      <c r="U68" t="str">
        <f>M0a!A757</f>
        <v>EDUC3Less than bachelor</v>
      </c>
      <c r="V68" s="12">
        <f>M0a!B757</f>
        <v>0.31983899999999998</v>
      </c>
      <c r="W68" s="12">
        <f>M0a!C757</f>
        <v>0.151779</v>
      </c>
      <c r="X68" s="13">
        <f>M0a!D757</f>
        <v>2.1070000000000002</v>
      </c>
      <c r="Y68" s="13">
        <f>M0a!E757</f>
        <v>3.6060000000000002E-2</v>
      </c>
      <c r="Z68" t="str">
        <f t="shared" si="11"/>
        <v>*</v>
      </c>
    </row>
    <row r="69" spans="2:26" x14ac:dyDescent="0.25">
      <c r="B69" t="s">
        <v>31</v>
      </c>
      <c r="C69" t="str">
        <f>M0a!A367</f>
        <v>STUDENT2Yes</v>
      </c>
      <c r="D69" s="12">
        <f>M0a!B367</f>
        <v>0.82207600000000003</v>
      </c>
      <c r="E69" s="12">
        <f>M0a!C367</f>
        <v>0.24907699999999999</v>
      </c>
      <c r="F69" s="13">
        <f>M0a!D367</f>
        <v>3.3</v>
      </c>
      <c r="G69" s="13">
        <f>M0a!E367</f>
        <v>9.6500000000000004E-4</v>
      </c>
      <c r="H69" t="str">
        <f t="shared" si="8"/>
        <v>*</v>
      </c>
      <c r="I69" t="str">
        <f>M0a!A496</f>
        <v>STUDENT2Yes</v>
      </c>
      <c r="J69" s="12">
        <f>M0a!B496</f>
        <v>-0.19817770000000001</v>
      </c>
      <c r="K69" s="12">
        <f>M0a!C496</f>
        <v>8.97506E-2</v>
      </c>
      <c r="L69" s="13">
        <f>M0a!D496</f>
        <v>-2.2080000000000002</v>
      </c>
      <c r="M69" s="13">
        <f>M0a!E496</f>
        <v>2.8121E-2</v>
      </c>
      <c r="N69" t="str">
        <f t="shared" si="9"/>
        <v>*</v>
      </c>
      <c r="O69" t="str">
        <f>M0a!A629</f>
        <v>STUDENT2Yes</v>
      </c>
      <c r="P69" s="12">
        <f>M0a!B629</f>
        <v>9.8297999999999996E-2</v>
      </c>
      <c r="Q69" s="12">
        <f>M0a!C629</f>
        <v>0.117738</v>
      </c>
      <c r="R69" s="13">
        <f>M0a!D629</f>
        <v>0.83499999999999996</v>
      </c>
      <c r="S69" s="13">
        <f>M0a!E629</f>
        <v>0.40455999999999998</v>
      </c>
      <c r="T69" t="str">
        <f t="shared" si="10"/>
        <v/>
      </c>
      <c r="U69" t="str">
        <f>M0a!A758</f>
        <v>STUDENT2Yes</v>
      </c>
      <c r="V69" s="12">
        <f>M0a!B758</f>
        <v>3.9856999999999997E-2</v>
      </c>
      <c r="W69" s="12">
        <f>M0a!C758</f>
        <v>0.170187</v>
      </c>
      <c r="X69" s="13">
        <f>M0a!D758</f>
        <v>0.23400000000000001</v>
      </c>
      <c r="Y69" s="13">
        <f>M0a!E758</f>
        <v>0.81501999999999997</v>
      </c>
      <c r="Z69" t="str">
        <f t="shared" si="11"/>
        <v/>
      </c>
    </row>
    <row r="70" spans="2:26" x14ac:dyDescent="0.25">
      <c r="B70" t="s">
        <v>32</v>
      </c>
      <c r="C70" t="str">
        <f>M0a!A368</f>
        <v>WORKERNo</v>
      </c>
      <c r="D70" s="12">
        <f>M0a!B368</f>
        <v>-0.41510000000000002</v>
      </c>
      <c r="E70" s="12">
        <f>M0a!C368</f>
        <v>0.231465</v>
      </c>
      <c r="F70" s="13">
        <f>M0a!D368</f>
        <v>-1.7929999999999999</v>
      </c>
      <c r="G70" s="13">
        <f>M0a!E368</f>
        <v>7.2914999999999994E-2</v>
      </c>
      <c r="H70" t="str">
        <f t="shared" si="8"/>
        <v>~</v>
      </c>
      <c r="I70" t="str">
        <f>M0a!A497</f>
        <v>WORKERNo</v>
      </c>
      <c r="J70" s="12">
        <f>M0a!B497</f>
        <v>-0.40895900000000002</v>
      </c>
      <c r="K70" s="12">
        <f>M0a!C497</f>
        <v>9.2130400000000001E-2</v>
      </c>
      <c r="L70" s="13">
        <f>M0a!D497</f>
        <v>-4.4390000000000001</v>
      </c>
      <c r="M70" s="13">
        <f>M0a!E497</f>
        <v>1.34E-5</v>
      </c>
      <c r="N70" t="str">
        <f t="shared" si="9"/>
        <v>*</v>
      </c>
      <c r="O70" t="str">
        <f>M0a!A630</f>
        <v>WORKERNo</v>
      </c>
      <c r="P70" s="12">
        <f>M0a!B630</f>
        <v>-0.48005599999999998</v>
      </c>
      <c r="Q70" s="12">
        <f>M0a!C630</f>
        <v>0.112979</v>
      </c>
      <c r="R70" s="13">
        <f>M0a!D630</f>
        <v>-4.2489999999999997</v>
      </c>
      <c r="S70" s="13">
        <f>M0a!E630</f>
        <v>3.0000000000000001E-5</v>
      </c>
      <c r="T70" t="str">
        <f t="shared" si="10"/>
        <v>*</v>
      </c>
      <c r="U70" t="str">
        <f>M0a!A759</f>
        <v>WORKERNo</v>
      </c>
      <c r="V70" s="12">
        <f>M0a!B759</f>
        <v>-0.120863</v>
      </c>
      <c r="W70" s="12">
        <f>M0a!C759</f>
        <v>0.16330900000000001</v>
      </c>
      <c r="X70" s="13">
        <f>M0a!D759</f>
        <v>-0.74</v>
      </c>
      <c r="Y70" s="13">
        <f>M0a!E759</f>
        <v>0.45992</v>
      </c>
      <c r="Z70" t="str">
        <f t="shared" si="11"/>
        <v/>
      </c>
    </row>
    <row r="71" spans="2:26" x14ac:dyDescent="0.25">
      <c r="B71" t="s">
        <v>454</v>
      </c>
      <c r="C71" t="str">
        <f>M0a!A369</f>
        <v>PRCP_CAT3Light rain</v>
      </c>
      <c r="D71" s="12">
        <f>M0a!B369</f>
        <v>4.4790999999999997E-2</v>
      </c>
      <c r="E71" s="12">
        <f>M0a!C369</f>
        <v>0.61976600000000004</v>
      </c>
      <c r="F71" s="13">
        <f>M0a!D369</f>
        <v>7.1999999999999995E-2</v>
      </c>
      <c r="G71" s="13">
        <f>M0a!E369</f>
        <v>0.94238699999999997</v>
      </c>
      <c r="H71" t="str">
        <f t="shared" si="8"/>
        <v/>
      </c>
      <c r="I71" t="str">
        <f>M0a!A498</f>
        <v>PRCP_CAT3Light rain</v>
      </c>
      <c r="J71" s="12">
        <f>M0a!B498</f>
        <v>-0.34459960000000001</v>
      </c>
      <c r="K71" s="12">
        <f>M0a!C498</f>
        <v>0.21599389999999999</v>
      </c>
      <c r="L71" s="13">
        <f>M0a!D498</f>
        <v>-1.595</v>
      </c>
      <c r="M71" s="13">
        <f>M0a!E498</f>
        <v>0.111849</v>
      </c>
      <c r="N71" t="str">
        <f t="shared" si="9"/>
        <v/>
      </c>
      <c r="O71" t="str">
        <f>M0a!A631</f>
        <v>PRCP_CAT3Light rain</v>
      </c>
      <c r="P71" s="12">
        <f>M0a!B631</f>
        <v>-0.50343099999999996</v>
      </c>
      <c r="Q71" s="12">
        <f>M0a!C631</f>
        <v>0.26647700000000002</v>
      </c>
      <c r="R71" s="13">
        <f>M0a!D631</f>
        <v>-1.889</v>
      </c>
      <c r="S71" s="13">
        <f>M0a!E631</f>
        <v>5.9990000000000002E-2</v>
      </c>
      <c r="T71" t="str">
        <f t="shared" si="10"/>
        <v>~</v>
      </c>
      <c r="U71" t="str">
        <f>M0a!A760</f>
        <v>PRCP_CAT3Light rain</v>
      </c>
      <c r="V71" s="12">
        <f>M0a!B760</f>
        <v>-0.25174999999999997</v>
      </c>
      <c r="W71" s="12">
        <f>M0a!C760</f>
        <v>0.385185</v>
      </c>
      <c r="X71" s="13">
        <f>M0a!D760</f>
        <v>-0.65400000000000003</v>
      </c>
      <c r="Y71" s="13">
        <f>M0a!E760</f>
        <v>0.51397000000000004</v>
      </c>
      <c r="Z71" t="str">
        <f t="shared" si="11"/>
        <v/>
      </c>
    </row>
    <row r="72" spans="2:26" x14ac:dyDescent="0.25">
      <c r="B72" t="s">
        <v>456</v>
      </c>
      <c r="C72" t="str">
        <f>M0a!A370</f>
        <v>PRCP_CAT3Light snow</v>
      </c>
      <c r="D72" s="12">
        <f>M0a!B370</f>
        <v>0.71394400000000002</v>
      </c>
      <c r="E72" s="12">
        <f>M0a!C370</f>
        <v>0.21866099999999999</v>
      </c>
      <c r="F72" s="13">
        <f>M0a!D370</f>
        <v>3.2650000000000001</v>
      </c>
      <c r="G72" s="13">
        <f>M0a!E370</f>
        <v>1.0939999999999999E-3</v>
      </c>
      <c r="H72" t="str">
        <f t="shared" si="8"/>
        <v>*</v>
      </c>
      <c r="I72" t="str">
        <f>M0a!A499</f>
        <v>PRCP_CAT3Light snow</v>
      </c>
      <c r="J72" s="12">
        <f>M0a!B499</f>
        <v>-8.8085800000000006E-2</v>
      </c>
      <c r="K72" s="12">
        <f>M0a!C499</f>
        <v>7.5870999999999994E-2</v>
      </c>
      <c r="L72" s="13">
        <f>M0a!D499</f>
        <v>-1.161</v>
      </c>
      <c r="M72" s="13">
        <f>M0a!E499</f>
        <v>0.246721</v>
      </c>
      <c r="N72" t="str">
        <f t="shared" si="9"/>
        <v/>
      </c>
      <c r="O72" t="str">
        <f>M0a!A632</f>
        <v>PRCP_CAT3Light snow</v>
      </c>
      <c r="P72" s="12">
        <f>M0a!B632</f>
        <v>-0.13098799999999999</v>
      </c>
      <c r="Q72" s="12">
        <f>M0a!C632</f>
        <v>9.6690999999999999E-2</v>
      </c>
      <c r="R72" s="13">
        <f>M0a!D632</f>
        <v>-1.355</v>
      </c>
      <c r="S72" s="13">
        <f>M0a!E632</f>
        <v>0.1767</v>
      </c>
      <c r="T72" t="str">
        <f t="shared" si="10"/>
        <v/>
      </c>
      <c r="U72" t="str">
        <f>M0a!A761</f>
        <v>PRCP_CAT3Light snow</v>
      </c>
      <c r="V72" s="12">
        <f>M0a!B761</f>
        <v>-0.27672999999999998</v>
      </c>
      <c r="W72" s="12">
        <f>M0a!C761</f>
        <v>0.139765</v>
      </c>
      <c r="X72" s="13">
        <f>M0a!D761</f>
        <v>-1.98</v>
      </c>
      <c r="Y72" s="13">
        <f>M0a!E761</f>
        <v>4.8770000000000001E-2</v>
      </c>
      <c r="Z72" t="str">
        <f t="shared" si="11"/>
        <v>*</v>
      </c>
    </row>
    <row r="73" spans="2:26" x14ac:dyDescent="0.25">
      <c r="B73" t="s">
        <v>457</v>
      </c>
      <c r="C73" t="str">
        <f>M0a!A371</f>
        <v>PRCP_CAT3Heavy snow</v>
      </c>
      <c r="D73" s="12">
        <f>M0a!B371</f>
        <v>-1.1372930000000001</v>
      </c>
      <c r="E73" s="12">
        <f>M0a!C371</f>
        <v>0.82384199999999996</v>
      </c>
      <c r="F73" s="13">
        <f>M0a!D371</f>
        <v>-1.38</v>
      </c>
      <c r="G73" s="13">
        <f>M0a!E371</f>
        <v>0.16744000000000001</v>
      </c>
      <c r="H73" t="str">
        <f t="shared" si="8"/>
        <v/>
      </c>
      <c r="I73" t="str">
        <f>M0a!A500</f>
        <v>PRCP_CAT3Heavy snow</v>
      </c>
      <c r="J73" s="12">
        <f>M0a!B500</f>
        <v>0.82316610000000001</v>
      </c>
      <c r="K73" s="12">
        <f>M0a!C500</f>
        <v>0.21016860000000001</v>
      </c>
      <c r="L73" s="13">
        <f>M0a!D500</f>
        <v>3.9169999999999998</v>
      </c>
      <c r="M73" s="13">
        <f>M0a!E500</f>
        <v>1.15E-4</v>
      </c>
      <c r="N73" t="str">
        <f t="shared" si="9"/>
        <v>*</v>
      </c>
      <c r="O73" t="str">
        <f>M0a!A633</f>
        <v>PRCP_CAT3Heavy snow</v>
      </c>
      <c r="P73" s="12">
        <f>M0a!B633</f>
        <v>0.25838</v>
      </c>
      <c r="Q73" s="12">
        <f>M0a!C633</f>
        <v>0.40002700000000002</v>
      </c>
      <c r="R73" s="13">
        <f>M0a!D633</f>
        <v>0.64600000000000002</v>
      </c>
      <c r="S73" s="13">
        <f>M0a!E633</f>
        <v>0.51892000000000005</v>
      </c>
      <c r="T73" t="str">
        <f t="shared" si="10"/>
        <v/>
      </c>
      <c r="U73" t="str">
        <f>M0a!A762</f>
        <v>PRCP_CAT3Heavy snow</v>
      </c>
      <c r="V73" s="12">
        <f>M0a!B762</f>
        <v>1.0092239999999999</v>
      </c>
      <c r="W73" s="12">
        <f>M0a!C762</f>
        <v>0.57823000000000002</v>
      </c>
      <c r="X73" s="13">
        <f>M0a!D762</f>
        <v>1.7450000000000001</v>
      </c>
      <c r="Y73" s="13">
        <f>M0a!E762</f>
        <v>8.2119999999999999E-2</v>
      </c>
      <c r="Z73" t="str">
        <f t="shared" si="11"/>
        <v>~</v>
      </c>
    </row>
    <row r="74" spans="2:26" x14ac:dyDescent="0.25">
      <c r="B74" t="s">
        <v>455</v>
      </c>
      <c r="C74" t="str">
        <f>M0a!A372</f>
        <v>TMAX_DIFF</v>
      </c>
      <c r="D74" s="12">
        <f>M0a!B372</f>
        <v>3.0699999999999998E-3</v>
      </c>
      <c r="E74" s="12">
        <f>M0a!C372</f>
        <v>3.0804000000000002E-2</v>
      </c>
      <c r="F74" s="13">
        <f>M0a!D372</f>
        <v>0.1</v>
      </c>
      <c r="G74" s="13">
        <f>M0a!E372</f>
        <v>0.92062500000000003</v>
      </c>
      <c r="H74" t="str">
        <f t="shared" si="8"/>
        <v/>
      </c>
      <c r="I74" t="str">
        <f>M0a!A501</f>
        <v>TMAX_DIFF</v>
      </c>
      <c r="J74" s="12">
        <f>M0a!B501</f>
        <v>1.2940699999999999E-2</v>
      </c>
      <c r="K74" s="12">
        <f>M0a!C501</f>
        <v>1.0366E-2</v>
      </c>
      <c r="L74" s="13">
        <f>M0a!D501</f>
        <v>1.248</v>
      </c>
      <c r="M74" s="13">
        <f>M0a!E501</f>
        <v>0.21302699999999999</v>
      </c>
      <c r="N74" t="str">
        <f t="shared" si="9"/>
        <v/>
      </c>
      <c r="O74" t="str">
        <f>M0a!A634</f>
        <v>TMAX_DIFF</v>
      </c>
      <c r="P74" s="12">
        <f>M0a!B634</f>
        <v>-3.405E-3</v>
      </c>
      <c r="Q74" s="12">
        <f>M0a!C634</f>
        <v>1.3664000000000001E-2</v>
      </c>
      <c r="R74" s="13">
        <f>M0a!D634</f>
        <v>-0.249</v>
      </c>
      <c r="S74" s="13">
        <f>M0a!E634</f>
        <v>0.80344000000000004</v>
      </c>
      <c r="T74" t="str">
        <f t="shared" si="10"/>
        <v/>
      </c>
      <c r="U74" t="str">
        <f>M0a!A763</f>
        <v>TMAX_DIFF</v>
      </c>
      <c r="V74" s="12">
        <f>M0a!B763</f>
        <v>5.3030000000000004E-3</v>
      </c>
      <c r="W74" s="12">
        <f>M0a!C763</f>
        <v>1.9751000000000001E-2</v>
      </c>
      <c r="X74" s="13">
        <f>M0a!D763</f>
        <v>0.26800000000000002</v>
      </c>
      <c r="Y74" s="13">
        <f>M0a!E763</f>
        <v>0.78854000000000002</v>
      </c>
      <c r="Z74" t="str">
        <f t="shared" si="11"/>
        <v/>
      </c>
    </row>
    <row r="75" spans="2:26" x14ac:dyDescent="0.25">
      <c r="B75" t="s">
        <v>33</v>
      </c>
      <c r="C75" t="str">
        <f>M0a!A373</f>
        <v>NTYPE2SUBRUR</v>
      </c>
      <c r="D75" s="12">
        <f>M0a!B373</f>
        <v>-1.291676</v>
      </c>
      <c r="E75" s="12">
        <f>M0a!C373</f>
        <v>0.54945999999999995</v>
      </c>
      <c r="F75" s="13">
        <f>M0a!D373</f>
        <v>-2.351</v>
      </c>
      <c r="G75" s="13">
        <f>M0a!E373</f>
        <v>1.8733E-2</v>
      </c>
      <c r="H75" t="str">
        <f t="shared" si="8"/>
        <v>*</v>
      </c>
      <c r="I75" t="str">
        <f>M0a!A502</f>
        <v>NTYPE2SUBRUR</v>
      </c>
      <c r="J75" s="12">
        <f>M0a!B502</f>
        <v>-8.3464700000000003E-2</v>
      </c>
      <c r="K75" s="12">
        <f>M0a!C502</f>
        <v>0.2099162</v>
      </c>
      <c r="L75" s="13">
        <f>M0a!D502</f>
        <v>-0.39800000000000002</v>
      </c>
      <c r="M75" s="13">
        <f>M0a!E502</f>
        <v>0.69124799999999997</v>
      </c>
      <c r="N75" t="str">
        <f t="shared" si="9"/>
        <v/>
      </c>
      <c r="O75" t="str">
        <f>M0a!A635</f>
        <v>NTYPE2SUBRUR</v>
      </c>
      <c r="P75" s="12">
        <f>M0a!B635</f>
        <v>-0.76111200000000001</v>
      </c>
      <c r="Q75" s="12">
        <f>M0a!C635</f>
        <v>0.27427499999999999</v>
      </c>
      <c r="R75" s="13">
        <f>M0a!D635</f>
        <v>-2.7749999999999999</v>
      </c>
      <c r="S75" s="13">
        <f>M0a!E635</f>
        <v>5.9300000000000004E-3</v>
      </c>
      <c r="T75" t="str">
        <f t="shared" si="10"/>
        <v>*</v>
      </c>
      <c r="U75" t="str">
        <f>M0a!A764</f>
        <v>NTYPE2SUBRUR</v>
      </c>
      <c r="V75" s="12">
        <f>M0a!B764</f>
        <v>-1.0720069999999999</v>
      </c>
      <c r="W75" s="12">
        <f>M0a!C764</f>
        <v>0.39645799999999998</v>
      </c>
      <c r="X75" s="13">
        <f>M0a!D764</f>
        <v>-2.7040000000000002</v>
      </c>
      <c r="Y75" s="13">
        <f>M0a!E764</f>
        <v>7.3099999999999997E-3</v>
      </c>
      <c r="Z75" t="str">
        <f t="shared" si="11"/>
        <v>*</v>
      </c>
    </row>
    <row r="76" spans="2:26" x14ac:dyDescent="0.25">
      <c r="B76" t="s">
        <v>235</v>
      </c>
      <c r="C76" t="str">
        <f>M0a!A374</f>
        <v>NTYPE2URBAN0:AQI</v>
      </c>
      <c r="D76" s="12">
        <f>M0a!B374</f>
        <v>9.75E-3</v>
      </c>
      <c r="E76" s="12">
        <f>M0a!C374</f>
        <v>6.8209999999999998E-3</v>
      </c>
      <c r="F76" s="13">
        <f>M0a!D374</f>
        <v>1.429</v>
      </c>
      <c r="G76" s="13">
        <f>M0a!E374</f>
        <v>0.15290899999999999</v>
      </c>
      <c r="H76" t="str">
        <f t="shared" si="8"/>
        <v/>
      </c>
      <c r="I76" t="str">
        <f>M0a!A503</f>
        <v>NTYPE2URBAN0:AQI</v>
      </c>
      <c r="J76" s="12">
        <f>M0a!B503</f>
        <v>5.9250000000000004E-4</v>
      </c>
      <c r="K76" s="12">
        <f>M0a!C503</f>
        <v>2.1627E-3</v>
      </c>
      <c r="L76" s="13">
        <f>M0a!D503</f>
        <v>0.27400000000000002</v>
      </c>
      <c r="M76" s="13">
        <f>M0a!E503</f>
        <v>0.78434700000000002</v>
      </c>
      <c r="N76" t="str">
        <f t="shared" si="9"/>
        <v/>
      </c>
      <c r="O76" t="str">
        <f>M0a!A636</f>
        <v>NTYPE2URBAN0:AQI</v>
      </c>
      <c r="P76" s="12">
        <f>M0a!B636</f>
        <v>-3.1549999999999998E-3</v>
      </c>
      <c r="Q76" s="12">
        <f>M0a!C636</f>
        <v>2.8440000000000002E-3</v>
      </c>
      <c r="R76" s="13">
        <f>M0a!D636</f>
        <v>-1.109</v>
      </c>
      <c r="S76" s="13">
        <f>M0a!E636</f>
        <v>0.26824999999999999</v>
      </c>
      <c r="T76" t="str">
        <f t="shared" si="10"/>
        <v/>
      </c>
      <c r="U76" t="str">
        <f>M0a!A765</f>
        <v>NTYPE2URBAN0:AQI</v>
      </c>
      <c r="V76" s="12">
        <f>M0a!B765</f>
        <v>-2.1099999999999999E-3</v>
      </c>
      <c r="W76" s="12">
        <f>M0a!C765</f>
        <v>4.1099999999999999E-3</v>
      </c>
      <c r="X76" s="13">
        <f>M0a!D765</f>
        <v>-0.51300000000000001</v>
      </c>
      <c r="Y76" s="13">
        <f>M0a!E765</f>
        <v>0.60814000000000001</v>
      </c>
      <c r="Z76" t="str">
        <f t="shared" si="11"/>
        <v/>
      </c>
    </row>
    <row r="77" spans="2:26" x14ac:dyDescent="0.25">
      <c r="B77" s="9" t="s">
        <v>236</v>
      </c>
      <c r="C77" s="9" t="str">
        <f>M0a!A375</f>
        <v>NTYPE2SUBRUR:AQI</v>
      </c>
      <c r="D77" s="14">
        <f>M0a!B375</f>
        <v>2.1666999999999999E-2</v>
      </c>
      <c r="E77" s="14">
        <f>M0a!C375</f>
        <v>7.5940000000000001E-3</v>
      </c>
      <c r="F77" s="15">
        <f>M0a!D375</f>
        <v>2.8530000000000002</v>
      </c>
      <c r="G77" s="15">
        <f>M0a!E375</f>
        <v>4.3309999999999998E-3</v>
      </c>
      <c r="H77" s="9" t="str">
        <f t="shared" si="8"/>
        <v>*</v>
      </c>
      <c r="I77" s="9" t="str">
        <f>M0a!A504</f>
        <v>NTYPE2SUBRUR:AQI</v>
      </c>
      <c r="J77" s="14">
        <f>M0a!B504</f>
        <v>5.9956999999999996E-3</v>
      </c>
      <c r="K77" s="14">
        <f>M0a!C504</f>
        <v>3.2491E-3</v>
      </c>
      <c r="L77" s="15">
        <f>M0a!D504</f>
        <v>1.845</v>
      </c>
      <c r="M77" s="15">
        <f>M0a!E504</f>
        <v>6.6138000000000002E-2</v>
      </c>
      <c r="N77" s="9" t="str">
        <f t="shared" si="9"/>
        <v>~</v>
      </c>
      <c r="O77" s="9" t="str">
        <f>M0a!A637</f>
        <v>NTYPE2SUBRUR:AQI</v>
      </c>
      <c r="P77" s="14">
        <f>M0a!B637</f>
        <v>5.6569999999999997E-3</v>
      </c>
      <c r="Q77" s="14">
        <f>M0a!C637</f>
        <v>4.2700000000000004E-3</v>
      </c>
      <c r="R77" s="15">
        <f>M0a!D637</f>
        <v>1.325</v>
      </c>
      <c r="S77" s="15">
        <f>M0a!E637</f>
        <v>0.18632000000000001</v>
      </c>
      <c r="T77" s="9" t="str">
        <f t="shared" si="10"/>
        <v/>
      </c>
      <c r="U77" s="9" t="str">
        <f>M0a!A766</f>
        <v>NTYPE2SUBRUR:AQI</v>
      </c>
      <c r="V77" s="14">
        <f>M0a!B766</f>
        <v>1.1845E-2</v>
      </c>
      <c r="W77" s="14">
        <f>M0a!C766</f>
        <v>6.1720000000000004E-3</v>
      </c>
      <c r="X77" s="15">
        <f>M0a!D766</f>
        <v>1.919</v>
      </c>
      <c r="Y77" s="15">
        <f>M0a!E766</f>
        <v>5.6050000000000003E-2</v>
      </c>
      <c r="Z77" s="9" t="str">
        <f t="shared" si="11"/>
        <v>~</v>
      </c>
    </row>
    <row r="78" spans="2:26" x14ac:dyDescent="0.25">
      <c r="B78" s="18"/>
      <c r="C78" s="18" t="s">
        <v>47</v>
      </c>
      <c r="D78" s="8" t="s">
        <v>48</v>
      </c>
      <c r="E78" s="10"/>
      <c r="F78" s="11"/>
      <c r="G78" s="11"/>
      <c r="H78" s="8"/>
      <c r="I78" s="8" t="s">
        <v>49</v>
      </c>
      <c r="J78" s="8" t="s">
        <v>3</v>
      </c>
      <c r="K78" s="10"/>
      <c r="L78" s="11"/>
      <c r="M78" s="11"/>
      <c r="N78" s="8"/>
      <c r="O78" s="8" t="s">
        <v>50</v>
      </c>
      <c r="P78" s="8" t="s">
        <v>5</v>
      </c>
      <c r="Q78" s="10"/>
      <c r="R78" s="11"/>
      <c r="S78" s="11"/>
      <c r="T78" s="8"/>
      <c r="U78" s="8" t="s">
        <v>51</v>
      </c>
      <c r="V78" s="8" t="s">
        <v>7</v>
      </c>
      <c r="W78" s="10"/>
      <c r="X78" s="11"/>
      <c r="Y78" s="11"/>
      <c r="Z78" s="8"/>
    </row>
    <row r="79" spans="2:26" x14ac:dyDescent="0.25">
      <c r="B79" s="8" t="s">
        <v>9</v>
      </c>
      <c r="C79" s="8" t="s">
        <v>9</v>
      </c>
      <c r="D79" s="10" t="s">
        <v>10</v>
      </c>
      <c r="E79" s="10" t="s">
        <v>11</v>
      </c>
      <c r="F79" s="11" t="s">
        <v>12</v>
      </c>
      <c r="G79" s="11" t="s">
        <v>13</v>
      </c>
      <c r="H79" s="8"/>
      <c r="I79" s="8" t="s">
        <v>9</v>
      </c>
      <c r="J79" s="10" t="s">
        <v>10</v>
      </c>
      <c r="K79" s="10" t="s">
        <v>11</v>
      </c>
      <c r="L79" s="11" t="s">
        <v>12</v>
      </c>
      <c r="M79" s="11" t="s">
        <v>13</v>
      </c>
      <c r="N79" s="8"/>
      <c r="O79" s="8" t="s">
        <v>9</v>
      </c>
      <c r="P79" s="10" t="s">
        <v>10</v>
      </c>
      <c r="Q79" s="10" t="s">
        <v>11</v>
      </c>
      <c r="R79" s="11" t="s">
        <v>12</v>
      </c>
      <c r="S79" s="11" t="s">
        <v>13</v>
      </c>
      <c r="T79" s="8"/>
      <c r="U79" s="8" t="s">
        <v>9</v>
      </c>
      <c r="V79" s="10" t="s">
        <v>10</v>
      </c>
      <c r="W79" s="10" t="s">
        <v>11</v>
      </c>
      <c r="X79" s="11" t="s">
        <v>12</v>
      </c>
      <c r="Y79" s="11" t="s">
        <v>13</v>
      </c>
      <c r="Z79" s="8"/>
    </row>
    <row r="80" spans="2:26" x14ac:dyDescent="0.25">
      <c r="B80" t="s">
        <v>15</v>
      </c>
      <c r="C80" t="str">
        <f>M0a!A396</f>
        <v>(Intercept)</v>
      </c>
      <c r="D80" s="12">
        <f>M0a!B396</f>
        <v>-1.6175999999999999</v>
      </c>
      <c r="E80" s="12">
        <f>M0a!C396</f>
        <v>0.90393000000000001</v>
      </c>
      <c r="F80" s="13">
        <f>M0a!D396</f>
        <v>-1.79</v>
      </c>
      <c r="G80" s="13">
        <f>M0a!E396</f>
        <v>7.3529999999999998E-2</v>
      </c>
      <c r="H80" t="str">
        <f>IF(OR(G80&lt;0.05,G80="&lt; 2e-16"),"*",IF(G80&lt;0.1,"~",""))</f>
        <v>~</v>
      </c>
      <c r="I80" t="str">
        <f>M0a!A525</f>
        <v>(Intercept)</v>
      </c>
      <c r="J80" s="12">
        <f>M0a!B525</f>
        <v>4.2725000000000003E-3</v>
      </c>
      <c r="K80" s="12">
        <f>M0a!C525</f>
        <v>0.1924823</v>
      </c>
      <c r="L80" s="13">
        <f>M0a!D525</f>
        <v>2.1999999999999999E-2</v>
      </c>
      <c r="M80" s="13">
        <f>M0a!E525</f>
        <v>0.98232600000000003</v>
      </c>
      <c r="N80" t="str">
        <f>IF(OR(M80&lt;0.05,M80="&lt; 2e-16"),"*",IF(M80&lt;0.1,"~",""))</f>
        <v/>
      </c>
      <c r="O80" s="12" t="str">
        <f>M0a!A658</f>
        <v>(Intercept)</v>
      </c>
      <c r="P80" s="12">
        <f>M0a!B658</f>
        <v>2.6145334</v>
      </c>
      <c r="Q80" s="12">
        <f>M0a!C658</f>
        <v>0.29550379999999998</v>
      </c>
      <c r="R80" s="13">
        <f>M0a!D658</f>
        <v>8.8480000000000008</v>
      </c>
      <c r="S80" s="13">
        <f>M0a!E658</f>
        <v>6.8000000000000001E-15</v>
      </c>
      <c r="T80" t="str">
        <f>IF(OR(S80&lt;0.05,S80="&lt; 2e-16"),"*",IF(S80&lt;0.1,"~",""))</f>
        <v>*</v>
      </c>
      <c r="U80" s="12" t="str">
        <f>M0a!A787</f>
        <v>(Intercept)</v>
      </c>
      <c r="V80" s="12">
        <f>M0a!B787</f>
        <v>2.7753709999999998</v>
      </c>
      <c r="W80" s="12">
        <f>M0a!C787</f>
        <v>0.36990800000000001</v>
      </c>
      <c r="X80" s="13">
        <f>M0a!D787</f>
        <v>7.5030000000000001</v>
      </c>
      <c r="Y80" s="13">
        <f>M0a!E787</f>
        <v>9.8500000000000002E-12</v>
      </c>
      <c r="Z80" t="str">
        <f>IF(OR(Y80&lt;0.05,Y80="&lt; 2e-16"),"*",IF(Y80&lt;0.1,"~",""))</f>
        <v>*</v>
      </c>
    </row>
    <row r="81" spans="2:26" x14ac:dyDescent="0.25">
      <c r="B81" t="s">
        <v>16</v>
      </c>
      <c r="C81" t="str">
        <f>M0a!A397</f>
        <v>HTYPE2Multi-family</v>
      </c>
      <c r="D81" s="12">
        <f>M0a!B397</f>
        <v>-2.2506900000000001</v>
      </c>
      <c r="E81" s="12">
        <f>M0a!C397</f>
        <v>0.46806999999999999</v>
      </c>
      <c r="F81" s="13">
        <f>M0a!D397</f>
        <v>-4.8079999999999998</v>
      </c>
      <c r="G81" s="13">
        <f>M0a!E397</f>
        <v>1.5200000000000001E-6</v>
      </c>
      <c r="H81" t="str">
        <f t="shared" ref="H81:H102" si="12">IF(OR(G81&lt;0.05,G81="&lt; 2e-16"),"*",IF(G81&lt;0.1,"~",""))</f>
        <v>*</v>
      </c>
      <c r="I81" t="str">
        <f>M0a!A526</f>
        <v>HTYPE2Multi-family</v>
      </c>
      <c r="J81" s="12">
        <f>M0a!B526</f>
        <v>-0.1323367</v>
      </c>
      <c r="K81" s="12">
        <f>M0a!C526</f>
        <v>0.1021159</v>
      </c>
      <c r="L81" s="13">
        <f>M0a!D526</f>
        <v>-1.296</v>
      </c>
      <c r="M81" s="13">
        <f>M0a!E526</f>
        <v>0.19736300000000001</v>
      </c>
      <c r="N81" t="str">
        <f t="shared" ref="N81:N102" si="13">IF(OR(M81&lt;0.05,M81="&lt; 2e-16"),"*",IF(M81&lt;0.1,"~",""))</f>
        <v/>
      </c>
      <c r="O81" s="12" t="str">
        <f>M0a!A659</f>
        <v>HTYPE2Multi-family</v>
      </c>
      <c r="P81" s="12">
        <f>M0a!B659</f>
        <v>0.2783911</v>
      </c>
      <c r="Q81" s="12">
        <f>M0a!C659</f>
        <v>0.14922579999999999</v>
      </c>
      <c r="R81" s="13">
        <f>M0a!D659</f>
        <v>1.8660000000000001</v>
      </c>
      <c r="S81" s="13">
        <f>M0a!E659</f>
        <v>6.4426999999999998E-2</v>
      </c>
      <c r="T81" t="str">
        <f t="shared" ref="T81:T102" si="14">IF(OR(S81&lt;0.05,S81="&lt; 2e-16"),"*",IF(S81&lt;0.1,"~",""))</f>
        <v>~</v>
      </c>
      <c r="U81" s="12" t="str">
        <f>M0a!A788</f>
        <v>HTYPE2Multi-family</v>
      </c>
      <c r="V81" s="12">
        <f>M0a!B788</f>
        <v>0.41761199999999998</v>
      </c>
      <c r="W81" s="12">
        <f>M0a!C788</f>
        <v>0.18679899999999999</v>
      </c>
      <c r="X81" s="13">
        <f>M0a!D788</f>
        <v>2.2360000000000002</v>
      </c>
      <c r="Y81" s="13">
        <f>M0a!E788</f>
        <v>2.7137000000000001E-2</v>
      </c>
      <c r="Z81" t="str">
        <f t="shared" ref="Z81:Z102" si="15">IF(OR(Y81&lt;0.05,Y81="&lt; 2e-16"),"*",IF(Y81&lt;0.1,"~",""))</f>
        <v>*</v>
      </c>
    </row>
    <row r="82" spans="2:26" x14ac:dyDescent="0.25">
      <c r="B82" t="s">
        <v>18</v>
      </c>
      <c r="C82" t="str">
        <f>M0a!A398</f>
        <v>HHINC3Less than $35,000</v>
      </c>
      <c r="D82" s="12">
        <f>M0a!B398</f>
        <v>0.87895999999999996</v>
      </c>
      <c r="E82" s="12">
        <f>M0a!C398</f>
        <v>0.46539000000000003</v>
      </c>
      <c r="F82" s="13">
        <f>M0a!D398</f>
        <v>1.889</v>
      </c>
      <c r="G82" s="13">
        <f>M0a!E398</f>
        <v>5.8939999999999999E-2</v>
      </c>
      <c r="H82" t="str">
        <f t="shared" si="12"/>
        <v>~</v>
      </c>
      <c r="I82" t="str">
        <f>M0a!A527</f>
        <v>HHINC3Less than $35,000</v>
      </c>
      <c r="J82" s="12">
        <f>M0a!B527</f>
        <v>0.2531216</v>
      </c>
      <c r="K82" s="12">
        <f>M0a!C527</f>
        <v>0.1094242</v>
      </c>
      <c r="L82" s="13">
        <f>M0a!D527</f>
        <v>2.3130000000000002</v>
      </c>
      <c r="M82" s="13">
        <f>M0a!E527</f>
        <v>2.2331E-2</v>
      </c>
      <c r="N82" t="str">
        <f t="shared" si="13"/>
        <v>*</v>
      </c>
      <c r="O82" s="12" t="str">
        <f>M0a!A660</f>
        <v>HHINC3Less than $35,000</v>
      </c>
      <c r="P82" s="12">
        <f>M0a!B660</f>
        <v>-0.2205057</v>
      </c>
      <c r="Q82" s="12">
        <f>M0a!C660</f>
        <v>0.16268640000000001</v>
      </c>
      <c r="R82" s="13">
        <f>M0a!D660</f>
        <v>-1.355</v>
      </c>
      <c r="S82" s="13">
        <f>M0a!E660</f>
        <v>0.17771400000000001</v>
      </c>
      <c r="T82" t="str">
        <f t="shared" si="14"/>
        <v/>
      </c>
      <c r="U82" s="12" t="str">
        <f>M0a!A789</f>
        <v>HHINC3Less than $35,000</v>
      </c>
      <c r="V82" s="12">
        <f>M0a!B789</f>
        <v>-0.29531400000000002</v>
      </c>
      <c r="W82" s="12">
        <f>M0a!C789</f>
        <v>0.203649</v>
      </c>
      <c r="X82" s="13">
        <f>M0a!D789</f>
        <v>-1.45</v>
      </c>
      <c r="Y82" s="13">
        <f>M0a!E789</f>
        <v>0.14951100000000001</v>
      </c>
      <c r="Z82" t="str">
        <f t="shared" si="15"/>
        <v/>
      </c>
    </row>
    <row r="83" spans="2:26" x14ac:dyDescent="0.25">
      <c r="B83" t="s">
        <v>20</v>
      </c>
      <c r="C83" t="str">
        <f>M0a!A399</f>
        <v>HHINC3$75,000 or more</v>
      </c>
      <c r="D83" s="12">
        <f>M0a!B399</f>
        <v>-0.43559999999999999</v>
      </c>
      <c r="E83" s="12">
        <f>M0a!C399</f>
        <v>0.53439999999999999</v>
      </c>
      <c r="F83" s="13">
        <f>M0a!D399</f>
        <v>-0.81499999999999995</v>
      </c>
      <c r="G83" s="13">
        <f>M0a!E399</f>
        <v>0.41499999999999998</v>
      </c>
      <c r="H83" t="str">
        <f t="shared" si="12"/>
        <v/>
      </c>
      <c r="I83" t="str">
        <f>M0a!A528</f>
        <v>HHINC3$75,000 or more</v>
      </c>
      <c r="J83" s="12">
        <f>M0a!B528</f>
        <v>-0.4488376</v>
      </c>
      <c r="K83" s="12">
        <f>M0a!C528</f>
        <v>0.14909120000000001</v>
      </c>
      <c r="L83" s="13">
        <f>M0a!D528</f>
        <v>-3.01</v>
      </c>
      <c r="M83" s="13">
        <f>M0a!E528</f>
        <v>3.1519999999999999E-3</v>
      </c>
      <c r="N83" t="str">
        <f t="shared" si="13"/>
        <v>*</v>
      </c>
      <c r="O83" s="12" t="str">
        <f>M0a!A661</f>
        <v>HHINC3$75,000 or more</v>
      </c>
      <c r="P83" s="12">
        <f>M0a!B661</f>
        <v>-0.50569189999999997</v>
      </c>
      <c r="Q83" s="12">
        <f>M0a!C661</f>
        <v>0.2153321</v>
      </c>
      <c r="R83" s="13">
        <f>M0a!D661</f>
        <v>-2.3479999999999999</v>
      </c>
      <c r="S83" s="13">
        <f>M0a!E661</f>
        <v>2.0410000000000001E-2</v>
      </c>
      <c r="T83" t="str">
        <f t="shared" si="14"/>
        <v>*</v>
      </c>
      <c r="U83" s="12" t="str">
        <f>M0a!A790</f>
        <v>HHINC3$75,000 or more</v>
      </c>
      <c r="V83" s="12">
        <f>M0a!B790</f>
        <v>-0.28467999999999999</v>
      </c>
      <c r="W83" s="12">
        <f>M0a!C790</f>
        <v>0.26955000000000001</v>
      </c>
      <c r="X83" s="13">
        <f>M0a!D790</f>
        <v>-1.056</v>
      </c>
      <c r="Y83" s="13">
        <f>M0a!E790</f>
        <v>0.29292899999999999</v>
      </c>
      <c r="Z83" t="str">
        <f t="shared" si="15"/>
        <v/>
      </c>
    </row>
    <row r="84" spans="2:26" x14ac:dyDescent="0.25">
      <c r="B84" t="s">
        <v>21</v>
      </c>
      <c r="C84" t="str">
        <f>M0a!A400</f>
        <v>HHINC3Unknown</v>
      </c>
      <c r="D84" s="12">
        <f>M0a!B400</f>
        <v>0.94745999999999997</v>
      </c>
      <c r="E84" s="12">
        <f>M0a!C400</f>
        <v>0.72509999999999997</v>
      </c>
      <c r="F84" s="13">
        <f>M0a!D400</f>
        <v>1.3069999999999999</v>
      </c>
      <c r="G84" s="13">
        <f>M0a!E400</f>
        <v>0.19133</v>
      </c>
      <c r="H84" t="str">
        <f t="shared" si="12"/>
        <v/>
      </c>
      <c r="I84" t="str">
        <f>M0a!A529</f>
        <v>HHINC3Unknown</v>
      </c>
      <c r="J84" s="12">
        <f>M0a!B529</f>
        <v>-0.1540646</v>
      </c>
      <c r="K84" s="12">
        <f>M0a!C529</f>
        <v>0.25819160000000002</v>
      </c>
      <c r="L84" s="13">
        <f>M0a!D529</f>
        <v>-0.59699999999999998</v>
      </c>
      <c r="M84" s="13">
        <f>M0a!E529</f>
        <v>0.55177399999999999</v>
      </c>
      <c r="N84" t="str">
        <f t="shared" si="13"/>
        <v/>
      </c>
      <c r="O84" s="12" t="str">
        <f>M0a!A662</f>
        <v>HHINC3Unknown</v>
      </c>
      <c r="P84" s="12">
        <f>M0a!B662</f>
        <v>-0.69073189999999995</v>
      </c>
      <c r="Q84" s="12">
        <f>M0a!C662</f>
        <v>0.35681960000000001</v>
      </c>
      <c r="R84" s="13">
        <f>M0a!D662</f>
        <v>-1.9359999999999999</v>
      </c>
      <c r="S84" s="13">
        <f>M0a!E662</f>
        <v>5.5132E-2</v>
      </c>
      <c r="T84" t="str">
        <f t="shared" si="14"/>
        <v>~</v>
      </c>
      <c r="U84" s="12" t="str">
        <f>M0a!A791</f>
        <v>HHINC3Unknown</v>
      </c>
      <c r="V84" s="12">
        <f>M0a!B791</f>
        <v>-1.506548</v>
      </c>
      <c r="W84" s="12">
        <f>M0a!C791</f>
        <v>0.446662</v>
      </c>
      <c r="X84" s="13">
        <f>M0a!D791</f>
        <v>-3.3730000000000002</v>
      </c>
      <c r="Y84" s="13">
        <f>M0a!E791</f>
        <v>9.8799999999999995E-4</v>
      </c>
      <c r="Z84" t="str">
        <f t="shared" si="15"/>
        <v>*</v>
      </c>
    </row>
    <row r="85" spans="2:26" x14ac:dyDescent="0.25">
      <c r="B85" t="s">
        <v>22</v>
      </c>
      <c r="C85" t="str">
        <f>M0a!A401</f>
        <v>HHKIDS2</v>
      </c>
      <c r="D85" s="12">
        <f>M0a!B401</f>
        <v>-0.28432000000000002</v>
      </c>
      <c r="E85" s="12">
        <f>M0a!C401</f>
        <v>0.18745000000000001</v>
      </c>
      <c r="F85" s="13">
        <f>M0a!D401</f>
        <v>-1.5169999999999999</v>
      </c>
      <c r="G85" s="13">
        <f>M0a!E401</f>
        <v>0.12931000000000001</v>
      </c>
      <c r="H85" t="str">
        <f t="shared" si="12"/>
        <v/>
      </c>
      <c r="I85" t="str">
        <f>M0a!A530</f>
        <v>HHKIDS2</v>
      </c>
      <c r="J85" s="12">
        <f>M0a!B530</f>
        <v>3.9441799999999999E-2</v>
      </c>
      <c r="K85" s="12">
        <f>M0a!C530</f>
        <v>3.4127600000000001E-2</v>
      </c>
      <c r="L85" s="13">
        <f>M0a!D530</f>
        <v>1.1559999999999999</v>
      </c>
      <c r="M85" s="13">
        <f>M0a!E530</f>
        <v>0.24998400000000001</v>
      </c>
      <c r="N85" t="str">
        <f t="shared" si="13"/>
        <v/>
      </c>
      <c r="O85" s="12" t="str">
        <f>M0a!A663</f>
        <v>HHKIDS2</v>
      </c>
      <c r="P85" s="12">
        <f>M0a!B663</f>
        <v>1.2514000000000001E-2</v>
      </c>
      <c r="Q85" s="12">
        <f>M0a!C663</f>
        <v>5.2550699999999999E-2</v>
      </c>
      <c r="R85" s="13">
        <f>M0a!D663</f>
        <v>0.23799999999999999</v>
      </c>
      <c r="S85" s="13">
        <f>M0a!E663</f>
        <v>0.81216500000000003</v>
      </c>
      <c r="T85" t="str">
        <f t="shared" si="14"/>
        <v/>
      </c>
      <c r="U85" s="12" t="str">
        <f>M0a!A792</f>
        <v>HHKIDS2</v>
      </c>
      <c r="V85" s="12">
        <f>M0a!B792</f>
        <v>1.8207999999999998E-2</v>
      </c>
      <c r="W85" s="12">
        <f>M0a!C792</f>
        <v>6.5781999999999993E-2</v>
      </c>
      <c r="X85" s="13">
        <f>M0a!D792</f>
        <v>0.27700000000000002</v>
      </c>
      <c r="Y85" s="13">
        <f>M0a!E792</f>
        <v>0.782389</v>
      </c>
      <c r="Z85" t="str">
        <f t="shared" si="15"/>
        <v/>
      </c>
    </row>
    <row r="86" spans="2:26" x14ac:dyDescent="0.25">
      <c r="B86" t="s">
        <v>23</v>
      </c>
      <c r="C86" t="str">
        <f>M0a!A402</f>
        <v>HHNPER</v>
      </c>
      <c r="D86" s="12">
        <f>M0a!B402</f>
        <v>1.8674299999999999</v>
      </c>
      <c r="E86" s="12">
        <f>M0a!C402</f>
        <v>0.39483000000000001</v>
      </c>
      <c r="F86" s="13">
        <f>M0a!D402</f>
        <v>4.7300000000000004</v>
      </c>
      <c r="G86" s="13">
        <f>M0a!E402</f>
        <v>2.2500000000000001E-6</v>
      </c>
      <c r="H86" t="str">
        <f t="shared" si="12"/>
        <v>*</v>
      </c>
      <c r="I86" t="str">
        <f>M0a!A531</f>
        <v>HHNPER</v>
      </c>
      <c r="J86" s="12">
        <f>M0a!B531</f>
        <v>0.24007809999999999</v>
      </c>
      <c r="K86" s="12">
        <f>M0a!C531</f>
        <v>0.1201054</v>
      </c>
      <c r="L86" s="13">
        <f>M0a!D531</f>
        <v>1.9990000000000001</v>
      </c>
      <c r="M86" s="13">
        <f>M0a!E531</f>
        <v>4.7772000000000002E-2</v>
      </c>
      <c r="N86" t="str">
        <f t="shared" si="13"/>
        <v>*</v>
      </c>
      <c r="O86" s="12" t="str">
        <f>M0a!A664</f>
        <v>HHNPER</v>
      </c>
      <c r="P86" s="12">
        <f>M0a!B664</f>
        <v>-0.21293989999999999</v>
      </c>
      <c r="Q86" s="12">
        <f>M0a!C664</f>
        <v>0.17895030000000001</v>
      </c>
      <c r="R86" s="13">
        <f>M0a!D664</f>
        <v>-1.19</v>
      </c>
      <c r="S86" s="13">
        <f>M0a!E664</f>
        <v>0.23630799999999999</v>
      </c>
      <c r="T86" t="str">
        <f t="shared" si="14"/>
        <v/>
      </c>
      <c r="U86" s="12" t="str">
        <f>M0a!A793</f>
        <v>HHNPER</v>
      </c>
      <c r="V86" s="12">
        <f>M0a!B793</f>
        <v>-0.14817900000000001</v>
      </c>
      <c r="W86" s="12">
        <f>M0a!C793</f>
        <v>0.22400800000000001</v>
      </c>
      <c r="X86" s="13">
        <f>M0a!D793</f>
        <v>-0.66100000000000003</v>
      </c>
      <c r="Y86" s="13">
        <f>M0a!E793</f>
        <v>0.50950700000000004</v>
      </c>
      <c r="Z86" t="str">
        <f t="shared" si="15"/>
        <v/>
      </c>
    </row>
    <row r="87" spans="2:26" x14ac:dyDescent="0.25">
      <c r="B87" t="s">
        <v>24</v>
      </c>
      <c r="C87" t="str">
        <f>M0a!A403</f>
        <v>HHBIKES2</v>
      </c>
      <c r="D87" s="12">
        <f>M0a!B403</f>
        <v>0.77097000000000004</v>
      </c>
      <c r="E87" s="12">
        <f>M0a!C403</f>
        <v>0.15593000000000001</v>
      </c>
      <c r="F87" s="13">
        <f>M0a!D403</f>
        <v>4.944</v>
      </c>
      <c r="G87" s="13">
        <f>M0a!E403</f>
        <v>7.6400000000000001E-7</v>
      </c>
      <c r="H87" t="str">
        <f t="shared" si="12"/>
        <v>*</v>
      </c>
      <c r="I87" t="str">
        <f>M0a!A532</f>
        <v>HHBIKES2</v>
      </c>
      <c r="J87" s="12">
        <f>M0a!B532</f>
        <v>4.2030999999999999E-2</v>
      </c>
      <c r="K87" s="12">
        <f>M0a!C532</f>
        <v>3.6343199999999999E-2</v>
      </c>
      <c r="L87" s="13">
        <f>M0a!D532</f>
        <v>1.157</v>
      </c>
      <c r="M87" s="13">
        <f>M0a!E532</f>
        <v>0.249663</v>
      </c>
      <c r="N87" t="str">
        <f t="shared" si="13"/>
        <v/>
      </c>
      <c r="O87" s="12" t="str">
        <f>M0a!A665</f>
        <v>HHBIKES2</v>
      </c>
      <c r="P87" s="12">
        <f>M0a!B665</f>
        <v>-3.1525900000000003E-2</v>
      </c>
      <c r="Q87" s="12">
        <f>M0a!C665</f>
        <v>5.4446399999999999E-2</v>
      </c>
      <c r="R87" s="13">
        <f>M0a!D665</f>
        <v>-0.57899999999999996</v>
      </c>
      <c r="S87" s="13">
        <f>M0a!E665</f>
        <v>0.56360500000000002</v>
      </c>
      <c r="T87" t="str">
        <f t="shared" si="14"/>
        <v/>
      </c>
      <c r="U87" s="12" t="str">
        <f>M0a!A794</f>
        <v>HHBIKES2</v>
      </c>
      <c r="V87" s="12">
        <f>M0a!B794</f>
        <v>0.12720200000000001</v>
      </c>
      <c r="W87" s="12">
        <f>M0a!C794</f>
        <v>6.8154999999999993E-2</v>
      </c>
      <c r="X87" s="13">
        <f>M0a!D794</f>
        <v>1.8660000000000001</v>
      </c>
      <c r="Y87" s="13">
        <f>M0a!E794</f>
        <v>6.4315999999999998E-2</v>
      </c>
      <c r="Z87" t="str">
        <f t="shared" si="15"/>
        <v>~</v>
      </c>
    </row>
    <row r="88" spans="2:26" x14ac:dyDescent="0.25">
      <c r="B88" t="s">
        <v>25</v>
      </c>
      <c r="C88" t="str">
        <f>M0a!A404</f>
        <v>HHNVEH</v>
      </c>
      <c r="D88" s="12">
        <f>M0a!B404</f>
        <v>-3.4199899999999999</v>
      </c>
      <c r="E88" s="12">
        <f>M0a!C404</f>
        <v>0.41225000000000001</v>
      </c>
      <c r="F88" s="13">
        <f>M0a!D404</f>
        <v>-8.2959999999999994</v>
      </c>
      <c r="G88" s="13" t="str">
        <f>M0a!E404</f>
        <v>&lt; 2e-16</v>
      </c>
      <c r="H88" t="str">
        <f t="shared" si="12"/>
        <v>*</v>
      </c>
      <c r="I88" t="str">
        <f>M0a!A533</f>
        <v>HHNVEH</v>
      </c>
      <c r="J88" s="12">
        <f>M0a!B533</f>
        <v>-7.3151999999999995E-2</v>
      </c>
      <c r="K88" s="12">
        <f>M0a!C533</f>
        <v>9.1003200000000006E-2</v>
      </c>
      <c r="L88" s="13">
        <f>M0a!D533</f>
        <v>-0.80400000000000005</v>
      </c>
      <c r="M88" s="13">
        <f>M0a!E533</f>
        <v>0.42300300000000002</v>
      </c>
      <c r="N88" t="str">
        <f t="shared" si="13"/>
        <v/>
      </c>
      <c r="O88" s="12" t="str">
        <f>M0a!A666</f>
        <v>HHNVEH</v>
      </c>
      <c r="P88" s="12">
        <f>M0a!B666</f>
        <v>0.1094522</v>
      </c>
      <c r="Q88" s="12">
        <f>M0a!C666</f>
        <v>0.1392629</v>
      </c>
      <c r="R88" s="13">
        <f>M0a!D666</f>
        <v>0.78600000000000003</v>
      </c>
      <c r="S88" s="13">
        <f>M0a!E666</f>
        <v>0.43337799999999999</v>
      </c>
      <c r="T88" t="str">
        <f t="shared" si="14"/>
        <v/>
      </c>
      <c r="U88" s="12" t="str">
        <f>M0a!A795</f>
        <v>HHNVEH</v>
      </c>
      <c r="V88" s="12">
        <f>M0a!B795</f>
        <v>-6.4787999999999998E-2</v>
      </c>
      <c r="W88" s="12">
        <f>M0a!C795</f>
        <v>0.17432800000000001</v>
      </c>
      <c r="X88" s="13">
        <f>M0a!D795</f>
        <v>-0.372</v>
      </c>
      <c r="Y88" s="13">
        <f>M0a!E795</f>
        <v>0.71077999999999997</v>
      </c>
      <c r="Z88" t="str">
        <f t="shared" si="15"/>
        <v/>
      </c>
    </row>
    <row r="89" spans="2:26" x14ac:dyDescent="0.25">
      <c r="B89" t="s">
        <v>26</v>
      </c>
      <c r="C89" t="str">
        <f>M0a!A405</f>
        <v>AGE335 to 54 years</v>
      </c>
      <c r="D89" s="12">
        <f>M0a!B405</f>
        <v>-1.0337700000000001</v>
      </c>
      <c r="E89" s="12">
        <f>M0a!C405</f>
        <v>0.59009999999999996</v>
      </c>
      <c r="F89" s="13">
        <f>M0a!D405</f>
        <v>-1.752</v>
      </c>
      <c r="G89" s="13">
        <f>M0a!E405</f>
        <v>7.9799999999999996E-2</v>
      </c>
      <c r="H89" t="str">
        <f t="shared" si="12"/>
        <v>~</v>
      </c>
      <c r="I89" t="str">
        <f>M0a!A534</f>
        <v>AGE335 to 54 years</v>
      </c>
      <c r="J89" s="12">
        <f>M0a!B534</f>
        <v>-0.33891510000000002</v>
      </c>
      <c r="K89" s="12">
        <f>M0a!C534</f>
        <v>0.1300134</v>
      </c>
      <c r="L89" s="13">
        <f>M0a!D534</f>
        <v>-2.6070000000000002</v>
      </c>
      <c r="M89" s="13">
        <f>M0a!E534</f>
        <v>1.0241999999999999E-2</v>
      </c>
      <c r="N89" t="str">
        <f t="shared" si="13"/>
        <v>*</v>
      </c>
      <c r="O89" s="12" t="str">
        <f>M0a!A667</f>
        <v>AGE335 to 54 years</v>
      </c>
      <c r="P89" s="12">
        <f>M0a!B667</f>
        <v>-0.36418879999999998</v>
      </c>
      <c r="Q89" s="12">
        <f>M0a!C667</f>
        <v>0.19311710000000001</v>
      </c>
      <c r="R89" s="13">
        <f>M0a!D667</f>
        <v>-1.8859999999999999</v>
      </c>
      <c r="S89" s="13">
        <f>M0a!E667</f>
        <v>6.1617999999999999E-2</v>
      </c>
      <c r="T89" t="str">
        <f t="shared" si="14"/>
        <v>~</v>
      </c>
      <c r="U89" s="12" t="str">
        <f>M0a!A796</f>
        <v>AGE335 to 54 years</v>
      </c>
      <c r="V89" s="12">
        <f>M0a!B796</f>
        <v>-0.29936400000000002</v>
      </c>
      <c r="W89" s="12">
        <f>M0a!C796</f>
        <v>0.24174100000000001</v>
      </c>
      <c r="X89" s="13">
        <f>M0a!D796</f>
        <v>-1.238</v>
      </c>
      <c r="Y89" s="13">
        <f>M0a!E796</f>
        <v>0.21788299999999999</v>
      </c>
      <c r="Z89" t="str">
        <f t="shared" si="15"/>
        <v/>
      </c>
    </row>
    <row r="90" spans="2:26" x14ac:dyDescent="0.25">
      <c r="B90" t="s">
        <v>27</v>
      </c>
      <c r="C90" t="str">
        <f>M0a!A406</f>
        <v>AGE355 years and over</v>
      </c>
      <c r="D90" s="12">
        <f>M0a!B406</f>
        <v>-1.2091400000000001</v>
      </c>
      <c r="E90" s="12">
        <f>M0a!C406</f>
        <v>0.69440999999999997</v>
      </c>
      <c r="F90" s="13">
        <f>M0a!D406</f>
        <v>-1.7410000000000001</v>
      </c>
      <c r="G90" s="13">
        <f>M0a!E406</f>
        <v>8.1640000000000004E-2</v>
      </c>
      <c r="H90" t="str">
        <f t="shared" si="12"/>
        <v>~</v>
      </c>
      <c r="I90" t="str">
        <f>M0a!A535</f>
        <v>AGE355 years and over</v>
      </c>
      <c r="J90" s="12">
        <f>M0a!B535</f>
        <v>-0.78797669999999997</v>
      </c>
      <c r="K90" s="12">
        <f>M0a!C535</f>
        <v>0.20186219999999999</v>
      </c>
      <c r="L90" s="13">
        <f>M0a!D535</f>
        <v>-3.9039999999999999</v>
      </c>
      <c r="M90" s="13">
        <f>M0a!E535</f>
        <v>1.54E-4</v>
      </c>
      <c r="N90" t="str">
        <f t="shared" si="13"/>
        <v>*</v>
      </c>
      <c r="O90" s="12" t="str">
        <f>M0a!A668</f>
        <v>AGE355 years and over</v>
      </c>
      <c r="P90" s="12">
        <f>M0a!B668</f>
        <v>-0.98568299999999998</v>
      </c>
      <c r="Q90" s="12">
        <f>M0a!C668</f>
        <v>0.2858599</v>
      </c>
      <c r="R90" s="13">
        <f>M0a!D668</f>
        <v>-3.448</v>
      </c>
      <c r="S90" s="13">
        <f>M0a!E668</f>
        <v>7.6800000000000002E-4</v>
      </c>
      <c r="T90" t="str">
        <f t="shared" si="14"/>
        <v>*</v>
      </c>
      <c r="U90" s="12" t="str">
        <f>M0a!A797</f>
        <v>AGE355 years and over</v>
      </c>
      <c r="V90" s="12">
        <f>M0a!B797</f>
        <v>-0.87097999999999998</v>
      </c>
      <c r="W90" s="12">
        <f>M0a!C797</f>
        <v>0.35783599999999999</v>
      </c>
      <c r="X90" s="13">
        <f>M0a!D797</f>
        <v>-2.4340000000000002</v>
      </c>
      <c r="Y90" s="13">
        <f>M0a!E797</f>
        <v>1.6334000000000001E-2</v>
      </c>
      <c r="Z90" t="str">
        <f t="shared" si="15"/>
        <v>*</v>
      </c>
    </row>
    <row r="91" spans="2:26" x14ac:dyDescent="0.25">
      <c r="B91" t="s">
        <v>28</v>
      </c>
      <c r="C91" t="str">
        <f>M0a!A407</f>
        <v>RACE1Non-white/Multiple</v>
      </c>
      <c r="D91" s="12">
        <f>M0a!B407</f>
        <v>-0.85989000000000004</v>
      </c>
      <c r="E91" s="12">
        <f>M0a!C407</f>
        <v>0.64046000000000003</v>
      </c>
      <c r="F91" s="13">
        <f>M0a!D407</f>
        <v>-1.343</v>
      </c>
      <c r="G91" s="13">
        <f>M0a!E407</f>
        <v>0.1794</v>
      </c>
      <c r="H91" t="str">
        <f t="shared" si="12"/>
        <v/>
      </c>
      <c r="I91" t="str">
        <f>M0a!A536</f>
        <v>RACE1Non-white/Multiple</v>
      </c>
      <c r="J91" s="12">
        <f>M0a!B536</f>
        <v>0.2403372</v>
      </c>
      <c r="K91" s="12">
        <f>M0a!C536</f>
        <v>0.1295829</v>
      </c>
      <c r="L91" s="13">
        <f>M0a!D536</f>
        <v>1.855</v>
      </c>
      <c r="M91" s="13">
        <f>M0a!E536</f>
        <v>6.5976999999999994E-2</v>
      </c>
      <c r="N91" t="str">
        <f t="shared" si="13"/>
        <v>~</v>
      </c>
      <c r="O91" s="12" t="str">
        <f>M0a!A669</f>
        <v>RACE1Non-white/Multiple</v>
      </c>
      <c r="P91" s="12">
        <f>M0a!B669</f>
        <v>3.5427300000000002E-2</v>
      </c>
      <c r="Q91" s="12">
        <f>M0a!C669</f>
        <v>0.20535790000000001</v>
      </c>
      <c r="R91" s="13">
        <f>M0a!D669</f>
        <v>0.17299999999999999</v>
      </c>
      <c r="S91" s="13">
        <f>M0a!E669</f>
        <v>0.86331000000000002</v>
      </c>
      <c r="T91" t="str">
        <f t="shared" si="14"/>
        <v/>
      </c>
      <c r="U91" s="12" t="str">
        <f>M0a!A798</f>
        <v>RACE1Non-white/Multiple</v>
      </c>
      <c r="V91" s="12">
        <f>M0a!B798</f>
        <v>0.77958000000000005</v>
      </c>
      <c r="W91" s="12">
        <f>M0a!C798</f>
        <v>0.25706400000000001</v>
      </c>
      <c r="X91" s="13">
        <f>M0a!D798</f>
        <v>3.0329999999999999</v>
      </c>
      <c r="Y91" s="13">
        <f>M0a!E798</f>
        <v>2.944E-3</v>
      </c>
      <c r="Z91" t="str">
        <f t="shared" si="15"/>
        <v>*</v>
      </c>
    </row>
    <row r="92" spans="2:26" x14ac:dyDescent="0.25">
      <c r="B92" t="s">
        <v>29</v>
      </c>
      <c r="C92" t="str">
        <f>M0a!A408</f>
        <v>GEND2Female</v>
      </c>
      <c r="D92" s="12">
        <f>M0a!B408</f>
        <v>-0.28960999999999998</v>
      </c>
      <c r="E92" s="12">
        <f>M0a!C408</f>
        <v>0.33354</v>
      </c>
      <c r="F92" s="13">
        <f>M0a!D408</f>
        <v>-0.86799999999999999</v>
      </c>
      <c r="G92" s="13">
        <f>M0a!E408</f>
        <v>0.38523000000000002</v>
      </c>
      <c r="H92" t="str">
        <f t="shared" si="12"/>
        <v/>
      </c>
      <c r="I92" t="str">
        <f>M0a!A537</f>
        <v>GEND2Female</v>
      </c>
      <c r="J92" s="12">
        <f>M0a!B537</f>
        <v>9.5108300000000007E-2</v>
      </c>
      <c r="K92" s="12">
        <f>M0a!C537</f>
        <v>8.0176899999999995E-2</v>
      </c>
      <c r="L92" s="13">
        <f>M0a!D537</f>
        <v>1.1859999999999999</v>
      </c>
      <c r="M92" s="13">
        <f>M0a!E537</f>
        <v>0.237763</v>
      </c>
      <c r="N92" t="str">
        <f t="shared" si="13"/>
        <v/>
      </c>
      <c r="O92" s="12" t="str">
        <f>M0a!A670</f>
        <v>GEND2Female</v>
      </c>
      <c r="P92" s="12">
        <f>M0a!B670</f>
        <v>-0.38941880000000001</v>
      </c>
      <c r="Q92" s="12">
        <f>M0a!C670</f>
        <v>0.1190774</v>
      </c>
      <c r="R92" s="13">
        <f>M0a!D670</f>
        <v>-3.27</v>
      </c>
      <c r="S92" s="13">
        <f>M0a!E670</f>
        <v>1.3860000000000001E-3</v>
      </c>
      <c r="T92" t="str">
        <f t="shared" si="14"/>
        <v>*</v>
      </c>
      <c r="U92" s="12" t="str">
        <f>M0a!A799</f>
        <v>GEND2Female</v>
      </c>
      <c r="V92" s="12">
        <f>M0a!B799</f>
        <v>-0.48517300000000002</v>
      </c>
      <c r="W92" s="12">
        <f>M0a!C799</f>
        <v>0.14906</v>
      </c>
      <c r="X92" s="13">
        <f>M0a!D799</f>
        <v>-3.2549999999999999</v>
      </c>
      <c r="Y92" s="13">
        <f>M0a!E799</f>
        <v>1.457E-3</v>
      </c>
      <c r="Z92" t="str">
        <f t="shared" si="15"/>
        <v>*</v>
      </c>
    </row>
    <row r="93" spans="2:26" x14ac:dyDescent="0.25">
      <c r="B93" t="s">
        <v>30</v>
      </c>
      <c r="C93" t="str">
        <f>M0a!A409</f>
        <v>EDUC3Less than bachelor</v>
      </c>
      <c r="D93" s="12">
        <f>M0a!B409</f>
        <v>-0.13807</v>
      </c>
      <c r="E93" s="12">
        <f>M0a!C409</f>
        <v>0.44740000000000002</v>
      </c>
      <c r="F93" s="13">
        <f>M0a!D409</f>
        <v>-0.309</v>
      </c>
      <c r="G93" s="13">
        <f>M0a!E409</f>
        <v>0.75761999999999996</v>
      </c>
      <c r="H93" t="str">
        <f t="shared" si="12"/>
        <v/>
      </c>
      <c r="I93" t="str">
        <f>M0a!A538</f>
        <v>EDUC3Less than bachelor</v>
      </c>
      <c r="J93" s="12">
        <f>M0a!B538</f>
        <v>2.50955E-2</v>
      </c>
      <c r="K93" s="12">
        <f>M0a!C538</f>
        <v>7.5708399999999995E-2</v>
      </c>
      <c r="L93" s="13">
        <f>M0a!D538</f>
        <v>0.33100000000000002</v>
      </c>
      <c r="M93" s="13">
        <f>M0a!E538</f>
        <v>0.74083600000000005</v>
      </c>
      <c r="N93" t="str">
        <f t="shared" si="13"/>
        <v/>
      </c>
      <c r="O93" s="12" t="str">
        <f>M0a!A671</f>
        <v>EDUC3Less than bachelor</v>
      </c>
      <c r="P93" s="12">
        <f>M0a!B671</f>
        <v>-0.35596299999999997</v>
      </c>
      <c r="Q93" s="12">
        <f>M0a!C671</f>
        <v>0.1182945</v>
      </c>
      <c r="R93" s="13">
        <f>M0a!D671</f>
        <v>-3.0089999999999999</v>
      </c>
      <c r="S93" s="13">
        <f>M0a!E671</f>
        <v>3.1649999999999998E-3</v>
      </c>
      <c r="T93" t="str">
        <f t="shared" si="14"/>
        <v>*</v>
      </c>
      <c r="U93" s="12" t="str">
        <f>M0a!A800</f>
        <v>EDUC3Less than bachelor</v>
      </c>
      <c r="V93" s="12">
        <f>M0a!B800</f>
        <v>0.435145</v>
      </c>
      <c r="W93" s="12">
        <f>M0a!C800</f>
        <v>0.14807999999999999</v>
      </c>
      <c r="X93" s="13">
        <f>M0a!D800</f>
        <v>2.9390000000000001</v>
      </c>
      <c r="Y93" s="13">
        <f>M0a!E800</f>
        <v>3.9220000000000001E-3</v>
      </c>
      <c r="Z93" t="str">
        <f t="shared" si="15"/>
        <v>*</v>
      </c>
    </row>
    <row r="94" spans="2:26" x14ac:dyDescent="0.25">
      <c r="B94" t="s">
        <v>31</v>
      </c>
      <c r="C94" t="str">
        <f>M0a!A410</f>
        <v>STUDENT2Yes</v>
      </c>
      <c r="D94" s="12">
        <f>M0a!B410</f>
        <v>3.0106000000000002</v>
      </c>
      <c r="E94" s="12">
        <f>M0a!C410</f>
        <v>0.47837000000000002</v>
      </c>
      <c r="F94" s="13">
        <f>M0a!D410</f>
        <v>6.2930000000000001</v>
      </c>
      <c r="G94" s="13">
        <f>M0a!E410</f>
        <v>3.1100000000000001E-10</v>
      </c>
      <c r="H94" t="str">
        <f t="shared" si="12"/>
        <v>*</v>
      </c>
      <c r="I94" t="str">
        <f>M0a!A539</f>
        <v>STUDENT2Yes</v>
      </c>
      <c r="J94" s="12">
        <f>M0a!B539</f>
        <v>-0.1943609</v>
      </c>
      <c r="K94" s="12">
        <f>M0a!C539</f>
        <v>0.11616460000000001</v>
      </c>
      <c r="L94" s="13">
        <f>M0a!D539</f>
        <v>-1.673</v>
      </c>
      <c r="M94" s="13">
        <f>M0a!E539</f>
        <v>9.6779000000000004E-2</v>
      </c>
      <c r="N94" t="str">
        <f t="shared" si="13"/>
        <v>~</v>
      </c>
      <c r="O94" s="12" t="str">
        <f>M0a!A672</f>
        <v>STUDENT2Yes</v>
      </c>
      <c r="P94" s="12">
        <f>M0a!B672</f>
        <v>-0.32098579999999999</v>
      </c>
      <c r="Q94" s="12">
        <f>M0a!C672</f>
        <v>0.17873849999999999</v>
      </c>
      <c r="R94" s="13">
        <f>M0a!D672</f>
        <v>-1.796</v>
      </c>
      <c r="S94" s="13">
        <f>M0a!E672</f>
        <v>7.4915999999999996E-2</v>
      </c>
      <c r="T94" t="str">
        <f t="shared" si="14"/>
        <v>~</v>
      </c>
      <c r="U94" s="12" t="str">
        <f>M0a!A801</f>
        <v>STUDENT2Yes</v>
      </c>
      <c r="V94" s="12">
        <f>M0a!B801</f>
        <v>0.131795</v>
      </c>
      <c r="W94" s="12">
        <f>M0a!C801</f>
        <v>0.223743</v>
      </c>
      <c r="X94" s="13">
        <f>M0a!D801</f>
        <v>0.58899999999999997</v>
      </c>
      <c r="Y94" s="13">
        <f>M0a!E801</f>
        <v>0.55688300000000002</v>
      </c>
      <c r="Z94" t="str">
        <f t="shared" si="15"/>
        <v/>
      </c>
    </row>
    <row r="95" spans="2:26" x14ac:dyDescent="0.25">
      <c r="B95" t="s">
        <v>32</v>
      </c>
      <c r="C95" t="str">
        <f>M0a!A411</f>
        <v>WORKERNo</v>
      </c>
      <c r="D95" s="12">
        <f>M0a!B411</f>
        <v>-0.45767999999999998</v>
      </c>
      <c r="E95" s="12">
        <f>M0a!C411</f>
        <v>0.38499</v>
      </c>
      <c r="F95" s="13">
        <f>M0a!D411</f>
        <v>-1.1890000000000001</v>
      </c>
      <c r="G95" s="13">
        <f>M0a!E411</f>
        <v>0.23452000000000001</v>
      </c>
      <c r="H95" t="str">
        <f t="shared" si="12"/>
        <v/>
      </c>
      <c r="I95" t="str">
        <f>M0a!A540</f>
        <v>WORKERNo</v>
      </c>
      <c r="J95" s="12">
        <f>M0a!B540</f>
        <v>3.0053199999999999E-2</v>
      </c>
      <c r="K95" s="12">
        <f>M0a!C540</f>
        <v>0.10280350000000001</v>
      </c>
      <c r="L95" s="13">
        <f>M0a!D540</f>
        <v>0.29199999999999998</v>
      </c>
      <c r="M95" s="13">
        <f>M0a!E540</f>
        <v>0.77051000000000003</v>
      </c>
      <c r="N95" t="str">
        <f t="shared" si="13"/>
        <v/>
      </c>
      <c r="O95" s="12" t="str">
        <f>M0a!A673</f>
        <v>WORKERNo</v>
      </c>
      <c r="P95" s="12">
        <f>M0a!B673</f>
        <v>-6.2470999999999999E-2</v>
      </c>
      <c r="Q95" s="12">
        <f>M0a!C673</f>
        <v>0.15867510000000001</v>
      </c>
      <c r="R95" s="13">
        <f>M0a!D673</f>
        <v>-0.39400000000000002</v>
      </c>
      <c r="S95" s="13">
        <f>M0a!E673</f>
        <v>0.694465</v>
      </c>
      <c r="T95" t="str">
        <f t="shared" si="14"/>
        <v/>
      </c>
      <c r="U95" s="12" t="str">
        <f>M0a!A802</f>
        <v>WORKERNo</v>
      </c>
      <c r="V95" s="12">
        <f>M0a!B802</f>
        <v>0.55265900000000001</v>
      </c>
      <c r="W95" s="12">
        <f>M0a!C802</f>
        <v>0.198627</v>
      </c>
      <c r="X95" s="13">
        <f>M0a!D802</f>
        <v>2.782</v>
      </c>
      <c r="Y95" s="13">
        <f>M0a!E802</f>
        <v>6.2259999999999998E-3</v>
      </c>
      <c r="Z95" t="str">
        <f t="shared" si="15"/>
        <v>*</v>
      </c>
    </row>
    <row r="96" spans="2:26" x14ac:dyDescent="0.25">
      <c r="B96" t="s">
        <v>454</v>
      </c>
      <c r="C96" t="str">
        <f>M0a!A412</f>
        <v>PRCP_CAT3Light rain</v>
      </c>
      <c r="D96" s="12">
        <f>M0a!B412</f>
        <v>0.81435999999999997</v>
      </c>
      <c r="E96" s="12">
        <f>M0a!C412</f>
        <v>0.75890000000000002</v>
      </c>
      <c r="F96" s="13">
        <f>M0a!D412</f>
        <v>1.073</v>
      </c>
      <c r="G96" s="13">
        <f>M0a!E412</f>
        <v>0.28323999999999999</v>
      </c>
      <c r="H96" t="str">
        <f t="shared" si="12"/>
        <v/>
      </c>
      <c r="I96" t="str">
        <f>M0a!A541</f>
        <v>PRCP_CAT3Light rain</v>
      </c>
      <c r="J96" s="12">
        <f>M0a!B541</f>
        <v>-4.90581E-2</v>
      </c>
      <c r="K96" s="12">
        <f>M0a!C541</f>
        <v>0.12546209999999999</v>
      </c>
      <c r="L96" s="13">
        <f>M0a!D541</f>
        <v>-0.39100000000000001</v>
      </c>
      <c r="M96" s="13">
        <f>M0a!E541</f>
        <v>0.69644300000000003</v>
      </c>
      <c r="N96" t="str">
        <f t="shared" si="13"/>
        <v/>
      </c>
      <c r="O96" s="12" t="str">
        <f>M0a!A674</f>
        <v>PRCP_CAT3Light rain</v>
      </c>
      <c r="P96" s="12">
        <f>M0a!B674</f>
        <v>3.9118300000000002E-2</v>
      </c>
      <c r="Q96" s="12">
        <f>M0a!C674</f>
        <v>0.18144160000000001</v>
      </c>
      <c r="R96" s="13">
        <f>M0a!D674</f>
        <v>0.216</v>
      </c>
      <c r="S96" s="13">
        <f>M0a!E674</f>
        <v>0.82965</v>
      </c>
      <c r="T96" t="str">
        <f t="shared" si="14"/>
        <v/>
      </c>
      <c r="U96" s="12" t="str">
        <f>M0a!A803</f>
        <v>PRCP_CAT3Light rain</v>
      </c>
      <c r="V96" s="12">
        <f>M0a!B803</f>
        <v>-0.425122</v>
      </c>
      <c r="W96" s="12">
        <f>M0a!C803</f>
        <v>0.22712599999999999</v>
      </c>
      <c r="X96" s="13">
        <f>M0a!D803</f>
        <v>-1.8720000000000001</v>
      </c>
      <c r="Y96" s="13">
        <f>M0a!E803</f>
        <v>6.3561000000000006E-2</v>
      </c>
      <c r="Z96" t="str">
        <f t="shared" si="15"/>
        <v>~</v>
      </c>
    </row>
    <row r="97" spans="2:26" x14ac:dyDescent="0.25">
      <c r="B97" t="s">
        <v>456</v>
      </c>
      <c r="C97" t="str">
        <f>M0a!A413</f>
        <v>PRCP_CAT3Light snow</v>
      </c>
      <c r="D97" s="12">
        <f>M0a!B413</f>
        <v>9.4880000000000006E-2</v>
      </c>
      <c r="E97" s="12">
        <f>M0a!C413</f>
        <v>0.40339000000000003</v>
      </c>
      <c r="F97" s="13">
        <f>M0a!D413</f>
        <v>0.23499999999999999</v>
      </c>
      <c r="G97" s="13">
        <f>M0a!E413</f>
        <v>0.81403999999999999</v>
      </c>
      <c r="H97" t="str">
        <f t="shared" si="12"/>
        <v/>
      </c>
      <c r="I97" t="str">
        <f>M0a!A542</f>
        <v>PRCP_CAT3Light snow</v>
      </c>
      <c r="J97" s="12">
        <f>M0a!B542</f>
        <v>-4.7132199999999999E-2</v>
      </c>
      <c r="K97" s="12">
        <f>M0a!C542</f>
        <v>7.5452400000000003E-2</v>
      </c>
      <c r="L97" s="13">
        <f>M0a!D542</f>
        <v>-0.625</v>
      </c>
      <c r="M97" s="13">
        <f>M0a!E542</f>
        <v>0.53332299999999999</v>
      </c>
      <c r="N97" t="str">
        <f t="shared" si="13"/>
        <v/>
      </c>
      <c r="O97" s="12" t="str">
        <f>M0a!A675</f>
        <v>PRCP_CAT3Light snow</v>
      </c>
      <c r="P97" s="12">
        <f>M0a!B675</f>
        <v>-0.14955930000000001</v>
      </c>
      <c r="Q97" s="12">
        <f>M0a!C675</f>
        <v>0.113566</v>
      </c>
      <c r="R97" s="13">
        <f>M0a!D675</f>
        <v>-1.3169999999999999</v>
      </c>
      <c r="S97" s="13">
        <f>M0a!E675</f>
        <v>0.19025</v>
      </c>
      <c r="T97" t="str">
        <f t="shared" si="14"/>
        <v/>
      </c>
      <c r="U97" s="12" t="str">
        <f>M0a!A804</f>
        <v>PRCP_CAT3Light snow</v>
      </c>
      <c r="V97" s="12">
        <f>M0a!B804</f>
        <v>-9.9287E-2</v>
      </c>
      <c r="W97" s="12">
        <f>M0a!C804</f>
        <v>0.14216000000000001</v>
      </c>
      <c r="X97" s="13">
        <f>M0a!D804</f>
        <v>-0.69799999999999995</v>
      </c>
      <c r="Y97" s="13">
        <f>M0a!E804</f>
        <v>0.486205</v>
      </c>
      <c r="Z97" t="str">
        <f t="shared" si="15"/>
        <v/>
      </c>
    </row>
    <row r="98" spans="2:26" x14ac:dyDescent="0.25">
      <c r="B98" t="s">
        <v>457</v>
      </c>
      <c r="C98" t="str">
        <f>M0a!A414</f>
        <v>PRCP_CAT3Heavy snow</v>
      </c>
      <c r="D98" s="12">
        <f>M0a!B414</f>
        <v>0.10697</v>
      </c>
      <c r="E98" s="12">
        <f>M0a!C414</f>
        <v>0.97804000000000002</v>
      </c>
      <c r="F98" s="13">
        <f>M0a!D414</f>
        <v>0.109</v>
      </c>
      <c r="G98" s="13">
        <f>M0a!E414</f>
        <v>0.91291</v>
      </c>
      <c r="H98" t="str">
        <f t="shared" si="12"/>
        <v/>
      </c>
      <c r="I98" t="str">
        <f>M0a!A543</f>
        <v>PRCP_CAT3Heavy snow</v>
      </c>
      <c r="J98" s="12">
        <f>M0a!B543</f>
        <v>7.3444499999999996E-2</v>
      </c>
      <c r="K98" s="12">
        <f>M0a!C543</f>
        <v>0.19987779999999999</v>
      </c>
      <c r="L98" s="13">
        <f>M0a!D543</f>
        <v>0.36699999999999999</v>
      </c>
      <c r="M98" s="13">
        <f>M0a!E543</f>
        <v>0.71390200000000004</v>
      </c>
      <c r="N98" t="str">
        <f t="shared" si="13"/>
        <v/>
      </c>
      <c r="O98" s="12" t="str">
        <f>M0a!A676</f>
        <v>PRCP_CAT3Heavy snow</v>
      </c>
      <c r="P98" s="12">
        <f>M0a!B676</f>
        <v>2.4138699999999999E-2</v>
      </c>
      <c r="Q98" s="12">
        <f>M0a!C676</f>
        <v>0.29731089999999999</v>
      </c>
      <c r="R98" s="13">
        <f>M0a!D676</f>
        <v>8.1000000000000003E-2</v>
      </c>
      <c r="S98" s="13">
        <f>M0a!E676</f>
        <v>0.93542000000000003</v>
      </c>
      <c r="T98" t="str">
        <f t="shared" si="14"/>
        <v/>
      </c>
      <c r="U98" s="12" t="str">
        <f>M0a!A805</f>
        <v>PRCP_CAT3Heavy snow</v>
      </c>
      <c r="V98" s="12">
        <f>M0a!B805</f>
        <v>-0.71998899999999999</v>
      </c>
      <c r="W98" s="12">
        <f>M0a!C805</f>
        <v>0.37217</v>
      </c>
      <c r="X98" s="13">
        <f>M0a!D805</f>
        <v>-1.9350000000000001</v>
      </c>
      <c r="Y98" s="13">
        <f>M0a!E805</f>
        <v>5.5284E-2</v>
      </c>
      <c r="Z98" t="str">
        <f t="shared" si="15"/>
        <v>~</v>
      </c>
    </row>
    <row r="99" spans="2:26" x14ac:dyDescent="0.25">
      <c r="B99" t="s">
        <v>455</v>
      </c>
      <c r="C99" t="str">
        <f>M0a!A415</f>
        <v>TMAX_DIFF</v>
      </c>
      <c r="D99" s="12">
        <f>M0a!B415</f>
        <v>2.802E-2</v>
      </c>
      <c r="E99" s="12">
        <f>M0a!C415</f>
        <v>4.9599999999999998E-2</v>
      </c>
      <c r="F99" s="13">
        <f>M0a!D415</f>
        <v>0.56499999999999995</v>
      </c>
      <c r="G99" s="13">
        <f>M0a!E415</f>
        <v>0.57216999999999996</v>
      </c>
      <c r="H99" t="str">
        <f t="shared" si="12"/>
        <v/>
      </c>
      <c r="I99" t="str">
        <f>M0a!A544</f>
        <v>TMAX_DIFF</v>
      </c>
      <c r="J99" s="12">
        <f>M0a!B544</f>
        <v>-1.2719899999999999E-2</v>
      </c>
      <c r="K99" s="12">
        <f>M0a!C544</f>
        <v>8.8214999999999995E-3</v>
      </c>
      <c r="L99" s="13">
        <f>M0a!D544</f>
        <v>-1.4419999999999999</v>
      </c>
      <c r="M99" s="13">
        <f>M0a!E544</f>
        <v>0.151808</v>
      </c>
      <c r="N99" t="str">
        <f t="shared" si="13"/>
        <v/>
      </c>
      <c r="O99" s="12" t="str">
        <f>M0a!A677</f>
        <v>TMAX_DIFF</v>
      </c>
      <c r="P99" s="12">
        <f>M0a!B677</f>
        <v>-1.83871E-2</v>
      </c>
      <c r="Q99" s="12">
        <f>M0a!C677</f>
        <v>1.3288599999999999E-2</v>
      </c>
      <c r="R99" s="13">
        <f>M0a!D677</f>
        <v>-1.3839999999999999</v>
      </c>
      <c r="S99" s="13">
        <f>M0a!E677</f>
        <v>0.168905</v>
      </c>
      <c r="T99" t="str">
        <f t="shared" si="14"/>
        <v/>
      </c>
      <c r="U99" s="12" t="str">
        <f>M0a!A806</f>
        <v>TMAX_DIFF</v>
      </c>
      <c r="V99" s="12">
        <f>M0a!B806</f>
        <v>-2.3084E-2</v>
      </c>
      <c r="W99" s="12">
        <f>M0a!C806</f>
        <v>1.6635E-2</v>
      </c>
      <c r="X99" s="13">
        <f>M0a!D806</f>
        <v>-1.3879999999999999</v>
      </c>
      <c r="Y99" s="13">
        <f>M0a!E806</f>
        <v>0.16766900000000001</v>
      </c>
      <c r="Z99" t="str">
        <f t="shared" si="15"/>
        <v/>
      </c>
    </row>
    <row r="100" spans="2:26" x14ac:dyDescent="0.25">
      <c r="B100" t="s">
        <v>33</v>
      </c>
      <c r="C100" t="str">
        <f>M0a!A416</f>
        <v>NTYPE2SUBRUR</v>
      </c>
      <c r="D100" s="12">
        <f>M0a!B416</f>
        <v>-2.86016</v>
      </c>
      <c r="E100" s="12">
        <f>M0a!C416</f>
        <v>1.02501</v>
      </c>
      <c r="F100" s="13">
        <f>M0a!D416</f>
        <v>-2.79</v>
      </c>
      <c r="G100" s="13">
        <f>M0a!E416</f>
        <v>5.2599999999999999E-3</v>
      </c>
      <c r="H100" t="str">
        <f t="shared" si="12"/>
        <v>*</v>
      </c>
      <c r="I100" t="str">
        <f>M0a!A545</f>
        <v>NTYPE2SUBRUR</v>
      </c>
      <c r="J100" s="12">
        <f>M0a!B545</f>
        <v>3.6431900000000003E-2</v>
      </c>
      <c r="K100" s="12">
        <f>M0a!C545</f>
        <v>0.22940659999999999</v>
      </c>
      <c r="L100" s="13">
        <f>M0a!D545</f>
        <v>0.159</v>
      </c>
      <c r="M100" s="13">
        <f>M0a!E545</f>
        <v>0.87407299999999999</v>
      </c>
      <c r="N100" t="str">
        <f t="shared" si="13"/>
        <v/>
      </c>
      <c r="O100" s="12" t="str">
        <f>M0a!A678</f>
        <v>NTYPE2SUBRUR</v>
      </c>
      <c r="P100" s="12">
        <f>M0a!B678</f>
        <v>-0.63755669999999998</v>
      </c>
      <c r="Q100" s="12">
        <f>M0a!C678</f>
        <v>0.35681689999999999</v>
      </c>
      <c r="R100" s="13">
        <f>M0a!D678</f>
        <v>-1.7869999999999999</v>
      </c>
      <c r="S100" s="13">
        <f>M0a!E678</f>
        <v>7.6375999999999999E-2</v>
      </c>
      <c r="T100" t="str">
        <f t="shared" si="14"/>
        <v>~</v>
      </c>
      <c r="U100" s="12" t="str">
        <f>M0a!A807</f>
        <v>NTYPE2SUBRUR</v>
      </c>
      <c r="V100" s="12">
        <f>M0a!B807</f>
        <v>0.90242599999999995</v>
      </c>
      <c r="W100" s="12">
        <f>M0a!C807</f>
        <v>0.44665899999999997</v>
      </c>
      <c r="X100" s="13">
        <f>M0a!D807</f>
        <v>2.02</v>
      </c>
      <c r="Y100" s="13">
        <f>M0a!E807</f>
        <v>4.5463000000000003E-2</v>
      </c>
      <c r="Z100" t="str">
        <f t="shared" si="15"/>
        <v>*</v>
      </c>
    </row>
    <row r="101" spans="2:26" x14ac:dyDescent="0.25">
      <c r="B101" t="s">
        <v>235</v>
      </c>
      <c r="C101" t="str">
        <f>M0a!A417</f>
        <v>NTYPE2URBAN0:AQI</v>
      </c>
      <c r="D101" s="12">
        <f>M0a!B417</f>
        <v>-3.2200000000000002E-3</v>
      </c>
      <c r="E101" s="12">
        <f>M0a!C417</f>
        <v>1.0500000000000001E-2</v>
      </c>
      <c r="F101" s="13">
        <f>M0a!D417</f>
        <v>-0.307</v>
      </c>
      <c r="G101" s="13">
        <f>M0a!E417</f>
        <v>0.75905999999999996</v>
      </c>
      <c r="H101" t="str">
        <f t="shared" si="12"/>
        <v/>
      </c>
      <c r="I101" t="str">
        <f>M0a!A546</f>
        <v>NTYPE2URBAN0:AQI</v>
      </c>
      <c r="J101" s="12">
        <f>M0a!B546</f>
        <v>2.7380999999999998E-3</v>
      </c>
      <c r="K101" s="12">
        <f>M0a!C546</f>
        <v>1.8422E-3</v>
      </c>
      <c r="L101" s="13">
        <f>M0a!D546</f>
        <v>1.486</v>
      </c>
      <c r="M101" s="13">
        <f>M0a!E546</f>
        <v>0.13967599999999999</v>
      </c>
      <c r="N101" t="str">
        <f t="shared" si="13"/>
        <v/>
      </c>
      <c r="O101" s="12" t="str">
        <f>M0a!A679</f>
        <v>NTYPE2URBAN0:AQI</v>
      </c>
      <c r="P101" s="12">
        <f>M0a!B679</f>
        <v>-7.1210000000000002E-4</v>
      </c>
      <c r="Q101" s="12">
        <f>M0a!C679</f>
        <v>2.8237000000000002E-3</v>
      </c>
      <c r="R101" s="13">
        <f>M0a!D679</f>
        <v>-0.252</v>
      </c>
      <c r="S101" s="13">
        <f>M0a!E679</f>
        <v>0.80129899999999998</v>
      </c>
      <c r="T101" t="str">
        <f t="shared" si="14"/>
        <v/>
      </c>
      <c r="U101" s="12" t="str">
        <f>M0a!A808</f>
        <v>NTYPE2URBAN0:AQI</v>
      </c>
      <c r="V101" s="12">
        <f>M0a!B808</f>
        <v>3.8300000000000001E-3</v>
      </c>
      <c r="W101" s="12">
        <f>M0a!C808</f>
        <v>3.5349999999999999E-3</v>
      </c>
      <c r="X101" s="13">
        <f>M0a!D808</f>
        <v>1.0840000000000001</v>
      </c>
      <c r="Y101" s="13">
        <f>M0a!E808</f>
        <v>0.28061700000000001</v>
      </c>
      <c r="Z101" t="str">
        <f t="shared" si="15"/>
        <v/>
      </c>
    </row>
    <row r="102" spans="2:26" x14ac:dyDescent="0.25">
      <c r="B102" t="s">
        <v>236</v>
      </c>
      <c r="C102" t="str">
        <f>M0a!A418</f>
        <v>NTYPE2SUBRUR:AQI</v>
      </c>
      <c r="D102" s="14">
        <f>M0a!B418</f>
        <v>1.349E-2</v>
      </c>
      <c r="E102" s="14">
        <f>M0a!C418</f>
        <v>1.521E-2</v>
      </c>
      <c r="F102" s="15">
        <f>M0a!D418</f>
        <v>0.88700000000000001</v>
      </c>
      <c r="G102" s="15">
        <f>M0a!E418</f>
        <v>0.37513000000000002</v>
      </c>
      <c r="H102" s="9" t="str">
        <f t="shared" si="12"/>
        <v/>
      </c>
      <c r="I102" t="str">
        <f>M0a!A547</f>
        <v>NTYPE2SUBRUR:AQI</v>
      </c>
      <c r="J102" s="14">
        <f>M0a!B547</f>
        <v>1.7259999999999999E-4</v>
      </c>
      <c r="K102" s="14">
        <f>M0a!C547</f>
        <v>3.0149999999999999E-3</v>
      </c>
      <c r="L102" s="15">
        <f>M0a!D547</f>
        <v>5.7000000000000002E-2</v>
      </c>
      <c r="M102" s="15">
        <f>M0a!E547</f>
        <v>0.95444799999999996</v>
      </c>
      <c r="N102" s="9" t="str">
        <f t="shared" si="13"/>
        <v/>
      </c>
      <c r="O102" s="14" t="str">
        <f>M0a!A680</f>
        <v>NTYPE2SUBRUR:AQI</v>
      </c>
      <c r="P102" s="14">
        <f>M0a!B680</f>
        <v>8.744E-3</v>
      </c>
      <c r="Q102" s="14">
        <f>M0a!C680</f>
        <v>4.8612000000000004E-3</v>
      </c>
      <c r="R102" s="15">
        <f>M0a!D680</f>
        <v>1.7989999999999999</v>
      </c>
      <c r="S102" s="15">
        <f>M0a!E680</f>
        <v>7.4454999999999993E-2</v>
      </c>
      <c r="T102" s="9" t="str">
        <f t="shared" si="14"/>
        <v>~</v>
      </c>
      <c r="U102" s="14" t="str">
        <f>M0a!A809</f>
        <v>NTYPE2SUBRUR:AQI</v>
      </c>
      <c r="V102" s="14">
        <f>M0a!B809</f>
        <v>-9.8289999999999992E-3</v>
      </c>
      <c r="W102" s="14">
        <f>M0a!C809</f>
        <v>6.0850000000000001E-3</v>
      </c>
      <c r="X102" s="15">
        <f>M0a!D809</f>
        <v>-1.615</v>
      </c>
      <c r="Y102" s="15">
        <f>M0a!E809</f>
        <v>0.108751</v>
      </c>
      <c r="Z102" s="9" t="str">
        <f t="shared" si="15"/>
        <v/>
      </c>
    </row>
    <row r="103" spans="2:26" x14ac:dyDescent="0.25">
      <c r="B103" s="3"/>
      <c r="C103" s="3" t="s">
        <v>52</v>
      </c>
      <c r="D103" s="7" t="s">
        <v>53</v>
      </c>
      <c r="E103" s="5"/>
      <c r="F103" s="6"/>
      <c r="G103" s="6"/>
      <c r="H103" s="7"/>
      <c r="I103" s="7" t="s">
        <v>54</v>
      </c>
      <c r="J103" s="7" t="s">
        <v>3</v>
      </c>
      <c r="K103" s="5"/>
      <c r="L103" s="6"/>
      <c r="M103" s="6"/>
      <c r="N103" s="7"/>
      <c r="O103" s="7" t="s">
        <v>55</v>
      </c>
      <c r="P103" s="7" t="s">
        <v>5</v>
      </c>
      <c r="Q103" s="5"/>
      <c r="R103" s="6"/>
      <c r="S103" s="6"/>
      <c r="T103" s="7"/>
      <c r="U103" s="7" t="s">
        <v>56</v>
      </c>
      <c r="V103" s="7" t="s">
        <v>7</v>
      </c>
      <c r="W103" s="5"/>
      <c r="X103" s="6"/>
      <c r="Y103" s="6"/>
      <c r="Z103" s="7"/>
    </row>
    <row r="104" spans="2:26" x14ac:dyDescent="0.25">
      <c r="B104" s="8" t="s">
        <v>9</v>
      </c>
      <c r="C104" s="8" t="s">
        <v>9</v>
      </c>
      <c r="D104" s="10" t="s">
        <v>10</v>
      </c>
      <c r="E104" s="10" t="s">
        <v>11</v>
      </c>
      <c r="F104" s="11" t="s">
        <v>12</v>
      </c>
      <c r="G104" s="11" t="s">
        <v>13</v>
      </c>
      <c r="H104" s="8"/>
      <c r="I104" s="8" t="s">
        <v>9</v>
      </c>
      <c r="J104" s="10" t="s">
        <v>10</v>
      </c>
      <c r="K104" s="10" t="s">
        <v>11</v>
      </c>
      <c r="L104" s="11" t="s">
        <v>12</v>
      </c>
      <c r="M104" s="11" t="s">
        <v>13</v>
      </c>
      <c r="N104" s="8"/>
      <c r="O104" s="8" t="s">
        <v>9</v>
      </c>
      <c r="P104" s="10" t="s">
        <v>10</v>
      </c>
      <c r="Q104" s="10" t="s">
        <v>11</v>
      </c>
      <c r="R104" s="11" t="s">
        <v>12</v>
      </c>
      <c r="S104" s="11" t="s">
        <v>13</v>
      </c>
      <c r="T104" s="8"/>
      <c r="U104" s="8" t="s">
        <v>9</v>
      </c>
      <c r="V104" s="10" t="s">
        <v>10</v>
      </c>
      <c r="W104" s="10" t="s">
        <v>11</v>
      </c>
      <c r="X104" s="11" t="s">
        <v>12</v>
      </c>
      <c r="Y104" s="11" t="s">
        <v>13</v>
      </c>
      <c r="Z104" s="8"/>
    </row>
    <row r="105" spans="2:26" x14ac:dyDescent="0.25">
      <c r="B105" t="s">
        <v>15</v>
      </c>
      <c r="C105" t="str">
        <f>M0a!A439</f>
        <v>(Intercept)</v>
      </c>
      <c r="D105" s="12">
        <f>M0a!B439</f>
        <v>0.69243299999999997</v>
      </c>
      <c r="E105" s="12">
        <f>M0a!C439</f>
        <v>1.0813360000000001</v>
      </c>
      <c r="F105" s="13">
        <f>M0a!D439</f>
        <v>0.64</v>
      </c>
      <c r="G105" s="13">
        <f>M0a!E439</f>
        <v>0.52195000000000003</v>
      </c>
      <c r="H105" t="str">
        <f>IF(OR(G105&lt;0.05,G105="&lt; 2e-16"),"*",IF(G105&lt;0.1,"~",""))</f>
        <v/>
      </c>
      <c r="I105" t="str">
        <f>M0a!A568</f>
        <v>(Intercept)</v>
      </c>
      <c r="J105" s="12">
        <f>M0a!B568</f>
        <v>1.0962219</v>
      </c>
      <c r="K105" s="12">
        <f>M0a!C568</f>
        <v>9.1727900000000001E-2</v>
      </c>
      <c r="L105" s="13">
        <f>M0a!D568</f>
        <v>11.951000000000001</v>
      </c>
      <c r="M105" s="13" t="str">
        <f>M0a!E568</f>
        <v>&lt; 2e-16</v>
      </c>
      <c r="N105" t="str">
        <f>IF(OR(M105&lt;0.05,M105="&lt; 2e-16"),"*",IF(M105&lt;0.1,"~",""))</f>
        <v>*</v>
      </c>
      <c r="O105" t="str">
        <f>M0a!A701</f>
        <v>(Intercept)</v>
      </c>
      <c r="P105" s="12">
        <f>M0a!B701</f>
        <v>2.4812419999999999</v>
      </c>
      <c r="Q105" s="12">
        <f>M0a!C701</f>
        <v>0.148588</v>
      </c>
      <c r="R105" s="13">
        <f>M0a!D701</f>
        <v>16.699000000000002</v>
      </c>
      <c r="S105" s="13" t="str">
        <f>M0a!E701</f>
        <v>&lt; 2e-16</v>
      </c>
      <c r="T105" t="str">
        <f>IF(OR(S105&lt;0.05,S105="&lt; 2e-16"),"*",IF(S105&lt;0.1,"~",""))</f>
        <v>*</v>
      </c>
      <c r="U105" t="str">
        <f>M0a!A830</f>
        <v>(Intercept)</v>
      </c>
      <c r="V105" s="12">
        <f>M0a!B830</f>
        <v>3.6489690000000001</v>
      </c>
      <c r="W105" s="12">
        <f>M0a!C830</f>
        <v>0.116191</v>
      </c>
      <c r="X105" s="13">
        <f>M0a!D830</f>
        <v>31.405000000000001</v>
      </c>
      <c r="Y105" s="13" t="str">
        <f>M0a!E830</f>
        <v>&lt; 2e-16</v>
      </c>
      <c r="Z105" t="str">
        <f>IF(OR(Y105&lt;0.05,Y105="&lt; 2e-16"),"*",IF(Y105&lt;0.1,"~",""))</f>
        <v>*</v>
      </c>
    </row>
    <row r="106" spans="2:26" x14ac:dyDescent="0.25">
      <c r="B106" t="s">
        <v>16</v>
      </c>
      <c r="C106" t="str">
        <f>M0a!A440</f>
        <v>HTYPE2Multi-family</v>
      </c>
      <c r="D106" s="12">
        <f>M0a!B440</f>
        <v>0.889957</v>
      </c>
      <c r="E106" s="12">
        <f>M0a!C440</f>
        <v>0.44544499999999998</v>
      </c>
      <c r="F106" s="13">
        <f>M0a!D440</f>
        <v>1.998</v>
      </c>
      <c r="G106" s="13">
        <f>M0a!E440</f>
        <v>4.573E-2</v>
      </c>
      <c r="H106" t="str">
        <f t="shared" ref="H106:H127" si="16">IF(OR(G106&lt;0.05,G106="&lt; 2e-16"),"*",IF(G106&lt;0.1,"~",""))</f>
        <v>*</v>
      </c>
      <c r="I106" t="str">
        <f>M0a!A569</f>
        <v>HTYPE2Multi-family</v>
      </c>
      <c r="J106" s="12">
        <f>M0a!B569</f>
        <v>9.1973299999999994E-2</v>
      </c>
      <c r="K106" s="12">
        <f>M0a!C569</f>
        <v>4.9462399999999997E-2</v>
      </c>
      <c r="L106" s="13">
        <f>M0a!D569</f>
        <v>1.859</v>
      </c>
      <c r="M106" s="13">
        <f>M0a!E569</f>
        <v>6.3143000000000005E-2</v>
      </c>
      <c r="N106" t="str">
        <f t="shared" ref="N106:N127" si="17">IF(OR(M106&lt;0.05,M106="&lt; 2e-16"),"*",IF(M106&lt;0.1,"~",""))</f>
        <v>~</v>
      </c>
      <c r="O106" t="str">
        <f>M0a!A702</f>
        <v>HTYPE2Multi-family</v>
      </c>
      <c r="P106" s="12">
        <f>M0a!B702</f>
        <v>0.25986500000000001</v>
      </c>
      <c r="Q106" s="12">
        <f>M0a!C702</f>
        <v>8.1290000000000001E-2</v>
      </c>
      <c r="R106" s="13">
        <f>M0a!D702</f>
        <v>3.1970000000000001</v>
      </c>
      <c r="S106" s="13">
        <f>M0a!E702</f>
        <v>1.4159999999999999E-3</v>
      </c>
      <c r="T106" t="str">
        <f t="shared" ref="T106:T127" si="18">IF(OR(S106&lt;0.05,S106="&lt; 2e-16"),"*",IF(S106&lt;0.1,"~",""))</f>
        <v>*</v>
      </c>
      <c r="U106" t="str">
        <f>M0a!A831</f>
        <v>HTYPE2Multi-family</v>
      </c>
      <c r="V106" s="12">
        <f>M0a!B831</f>
        <v>0.206257</v>
      </c>
      <c r="W106" s="12">
        <f>M0a!C831</f>
        <v>6.3564999999999997E-2</v>
      </c>
      <c r="X106" s="13">
        <f>M0a!D831</f>
        <v>3.2450000000000001</v>
      </c>
      <c r="Y106" s="13">
        <f>M0a!E831</f>
        <v>1.199E-3</v>
      </c>
      <c r="Z106" t="str">
        <f t="shared" ref="Z106:Z127" si="19">IF(OR(Y106&lt;0.05,Y106="&lt; 2e-16"),"*",IF(Y106&lt;0.1,"~",""))</f>
        <v>*</v>
      </c>
    </row>
    <row r="107" spans="2:26" x14ac:dyDescent="0.25">
      <c r="B107" t="s">
        <v>18</v>
      </c>
      <c r="C107" t="str">
        <f>M0a!A441</f>
        <v>HHINC3Less than $35,000</v>
      </c>
      <c r="D107" s="12">
        <f>M0a!B441</f>
        <v>1.2141949999999999</v>
      </c>
      <c r="E107" s="12">
        <f>M0a!C441</f>
        <v>0.46353</v>
      </c>
      <c r="F107" s="13">
        <f>M0a!D441</f>
        <v>2.6190000000000002</v>
      </c>
      <c r="G107" s="13">
        <f>M0a!E441</f>
        <v>8.8100000000000001E-3</v>
      </c>
      <c r="H107" t="str">
        <f t="shared" si="16"/>
        <v>*</v>
      </c>
      <c r="I107" t="str">
        <f>M0a!A570</f>
        <v>HHINC3Less than $35,000</v>
      </c>
      <c r="J107" s="12">
        <f>M0a!B570</f>
        <v>-7.5735999999999998E-2</v>
      </c>
      <c r="K107" s="12">
        <f>M0a!C570</f>
        <v>4.48449E-2</v>
      </c>
      <c r="L107" s="13">
        <f>M0a!D570</f>
        <v>-1.6890000000000001</v>
      </c>
      <c r="M107" s="13">
        <f>M0a!E570</f>
        <v>9.1441999999999996E-2</v>
      </c>
      <c r="N107" t="str">
        <f t="shared" si="17"/>
        <v>~</v>
      </c>
      <c r="O107" t="str">
        <f>M0a!A703</f>
        <v>HHINC3Less than $35,000</v>
      </c>
      <c r="P107" s="12">
        <f>M0a!B703</f>
        <v>-0.178485</v>
      </c>
      <c r="Q107" s="12">
        <f>M0a!C703</f>
        <v>7.2625999999999996E-2</v>
      </c>
      <c r="R107" s="13">
        <f>M0a!D703</f>
        <v>-2.4580000000000002</v>
      </c>
      <c r="S107" s="13">
        <f>M0a!E703</f>
        <v>1.4092E-2</v>
      </c>
      <c r="T107" t="str">
        <f t="shared" si="18"/>
        <v>*</v>
      </c>
      <c r="U107" t="str">
        <f>M0a!A832</f>
        <v>HHINC3Less than $35,000</v>
      </c>
      <c r="V107" s="12">
        <f>M0a!B832</f>
        <v>-0.20100699999999999</v>
      </c>
      <c r="W107" s="12">
        <f>M0a!C832</f>
        <v>5.6791000000000001E-2</v>
      </c>
      <c r="X107" s="13">
        <f>M0a!D832</f>
        <v>-3.5390000000000001</v>
      </c>
      <c r="Y107" s="13">
        <f>M0a!E832</f>
        <v>4.1199999999999999E-4</v>
      </c>
      <c r="Z107" t="str">
        <f t="shared" si="19"/>
        <v>*</v>
      </c>
    </row>
    <row r="108" spans="2:26" x14ac:dyDescent="0.25">
      <c r="B108" t="s">
        <v>20</v>
      </c>
      <c r="C108" t="str">
        <f>M0a!A442</f>
        <v>HHINC3$75,000 or more</v>
      </c>
      <c r="D108" s="12">
        <f>M0a!B442</f>
        <v>1.527819</v>
      </c>
      <c r="E108" s="12">
        <f>M0a!C442</f>
        <v>0.56725700000000001</v>
      </c>
      <c r="F108" s="13">
        <f>M0a!D442</f>
        <v>2.6930000000000001</v>
      </c>
      <c r="G108" s="13">
        <f>M0a!E442</f>
        <v>7.0699999999999999E-3</v>
      </c>
      <c r="H108" t="str">
        <f t="shared" si="16"/>
        <v>*</v>
      </c>
      <c r="I108" t="str">
        <f>M0a!A571</f>
        <v>HHINC3$75,000 or more</v>
      </c>
      <c r="J108" s="12">
        <f>M0a!B571</f>
        <v>8.0773000000000008E-3</v>
      </c>
      <c r="K108" s="12">
        <f>M0a!C571</f>
        <v>3.3901199999999999E-2</v>
      </c>
      <c r="L108" s="13">
        <f>M0a!D571</f>
        <v>0.23799999999999999</v>
      </c>
      <c r="M108" s="13">
        <f>M0a!E571</f>
        <v>0.81170900000000001</v>
      </c>
      <c r="N108" t="str">
        <f t="shared" si="17"/>
        <v/>
      </c>
      <c r="O108" t="str">
        <f>M0a!A704</f>
        <v>HHINC3$75,000 or more</v>
      </c>
      <c r="P108" s="12">
        <f>M0a!B704</f>
        <v>0.19942599999999999</v>
      </c>
      <c r="Q108" s="12">
        <f>M0a!C704</f>
        <v>5.7204999999999999E-2</v>
      </c>
      <c r="R108" s="13">
        <f>M0a!D704</f>
        <v>3.4860000000000002</v>
      </c>
      <c r="S108" s="13">
        <f>M0a!E704</f>
        <v>5.0299999999999997E-4</v>
      </c>
      <c r="T108" t="str">
        <f t="shared" si="18"/>
        <v>*</v>
      </c>
      <c r="U108" t="str">
        <f>M0a!A833</f>
        <v>HHINC3$75,000 or more</v>
      </c>
      <c r="V108" s="12">
        <f>M0a!B833</f>
        <v>3.0450999999999999E-2</v>
      </c>
      <c r="W108" s="12">
        <f>M0a!C833</f>
        <v>4.4732000000000001E-2</v>
      </c>
      <c r="X108" s="13">
        <f>M0a!D833</f>
        <v>0.68100000000000005</v>
      </c>
      <c r="Y108" s="13">
        <f>M0a!E833</f>
        <v>0.49612899999999999</v>
      </c>
      <c r="Z108" t="str">
        <f t="shared" si="19"/>
        <v/>
      </c>
    </row>
    <row r="109" spans="2:26" x14ac:dyDescent="0.25">
      <c r="B109" t="s">
        <v>21</v>
      </c>
      <c r="C109" t="str">
        <f>M0a!A443</f>
        <v>HHINC3Unknown</v>
      </c>
      <c r="D109" s="12">
        <f>M0a!B443</f>
        <v>-0.38879399999999997</v>
      </c>
      <c r="E109" s="12">
        <f>M0a!C443</f>
        <v>0.52399799999999996</v>
      </c>
      <c r="F109" s="13">
        <f>M0a!D443</f>
        <v>-0.74199999999999999</v>
      </c>
      <c r="G109" s="13">
        <f>M0a!E443</f>
        <v>0.45810000000000001</v>
      </c>
      <c r="H109" t="str">
        <f t="shared" si="16"/>
        <v/>
      </c>
      <c r="I109" t="str">
        <f>M0a!A572</f>
        <v>HHINC3Unknown</v>
      </c>
      <c r="J109" s="12">
        <f>M0a!B572</f>
        <v>0.216004</v>
      </c>
      <c r="K109" s="12">
        <f>M0a!C572</f>
        <v>5.43318E-2</v>
      </c>
      <c r="L109" s="13">
        <f>M0a!D572</f>
        <v>3.976</v>
      </c>
      <c r="M109" s="13">
        <f>M0a!E572</f>
        <v>7.3300000000000006E-5</v>
      </c>
      <c r="N109" t="str">
        <f t="shared" si="17"/>
        <v>*</v>
      </c>
      <c r="O109" t="str">
        <f>M0a!A705</f>
        <v>HHINC3Unknown</v>
      </c>
      <c r="P109" s="12">
        <f>M0a!B705</f>
        <v>0.21690599999999999</v>
      </c>
      <c r="Q109" s="12">
        <f>M0a!C705</f>
        <v>9.6928E-2</v>
      </c>
      <c r="R109" s="13">
        <f>M0a!D705</f>
        <v>2.238</v>
      </c>
      <c r="S109" s="13">
        <f>M0a!E705</f>
        <v>2.5368000000000002E-2</v>
      </c>
      <c r="T109" t="str">
        <f t="shared" si="18"/>
        <v>*</v>
      </c>
      <c r="U109" t="str">
        <f>M0a!A834</f>
        <v>HHINC3Unknown</v>
      </c>
      <c r="V109" s="12">
        <f>M0a!B834</f>
        <v>0.206395</v>
      </c>
      <c r="W109" s="12">
        <f>M0a!C834</f>
        <v>7.5794E-2</v>
      </c>
      <c r="X109" s="13">
        <f>M0a!D834</f>
        <v>2.7229999999999999</v>
      </c>
      <c r="Y109" s="13">
        <f>M0a!E834</f>
        <v>6.5360000000000001E-3</v>
      </c>
      <c r="Z109" t="str">
        <f t="shared" si="19"/>
        <v>*</v>
      </c>
    </row>
    <row r="110" spans="2:26" x14ac:dyDescent="0.25">
      <c r="B110" t="s">
        <v>22</v>
      </c>
      <c r="C110" t="str">
        <f>M0a!A444</f>
        <v>HHKIDS2</v>
      </c>
      <c r="D110" s="12">
        <f>M0a!B444</f>
        <v>0.54275799999999996</v>
      </c>
      <c r="E110" s="12">
        <f>M0a!C444</f>
        <v>0.203596</v>
      </c>
      <c r="F110" s="13">
        <f>M0a!D444</f>
        <v>2.6659999999999999</v>
      </c>
      <c r="G110" s="13">
        <f>M0a!E444</f>
        <v>7.6800000000000002E-3</v>
      </c>
      <c r="H110" t="str">
        <f t="shared" si="16"/>
        <v>*</v>
      </c>
      <c r="I110" t="str">
        <f>M0a!A573</f>
        <v>HHKIDS2</v>
      </c>
      <c r="J110" s="12">
        <f>M0a!B573</f>
        <v>0.1037428</v>
      </c>
      <c r="K110" s="12">
        <f>M0a!C573</f>
        <v>1.28576E-2</v>
      </c>
      <c r="L110" s="13">
        <f>M0a!D573</f>
        <v>8.0690000000000008</v>
      </c>
      <c r="M110" s="13">
        <f>M0a!E573</f>
        <v>1.37E-15</v>
      </c>
      <c r="N110" t="str">
        <f t="shared" si="17"/>
        <v>*</v>
      </c>
      <c r="O110" t="str">
        <f>M0a!A706</f>
        <v>HHKIDS2</v>
      </c>
      <c r="P110" s="12">
        <f>M0a!B706</f>
        <v>7.2520000000000001E-2</v>
      </c>
      <c r="Q110" s="12">
        <f>M0a!C706</f>
        <v>2.2804999999999999E-2</v>
      </c>
      <c r="R110" s="13">
        <f>M0a!D706</f>
        <v>3.18</v>
      </c>
      <c r="S110" s="13">
        <f>M0a!E706</f>
        <v>1.5009999999999999E-3</v>
      </c>
      <c r="T110" t="str">
        <f t="shared" si="18"/>
        <v>*</v>
      </c>
      <c r="U110" t="str">
        <f>M0a!A835</f>
        <v>HHKIDS2</v>
      </c>
      <c r="V110" s="12">
        <f>M0a!B835</f>
        <v>7.5486999999999999E-2</v>
      </c>
      <c r="W110" s="12">
        <f>M0a!C835</f>
        <v>1.7833000000000002E-2</v>
      </c>
      <c r="X110" s="13">
        <f>M0a!D835</f>
        <v>4.2329999999999997</v>
      </c>
      <c r="Y110" s="13">
        <f>M0a!E835</f>
        <v>2.4300000000000001E-5</v>
      </c>
      <c r="Z110" t="str">
        <f t="shared" si="19"/>
        <v>*</v>
      </c>
    </row>
    <row r="111" spans="2:26" x14ac:dyDescent="0.25">
      <c r="B111" t="s">
        <v>23</v>
      </c>
      <c r="C111" t="str">
        <f>M0a!A445</f>
        <v>HHNPER</v>
      </c>
      <c r="D111" s="12">
        <f>M0a!B445</f>
        <v>-0.65364900000000004</v>
      </c>
      <c r="E111" s="12">
        <f>M0a!C445</f>
        <v>0.46606599999999998</v>
      </c>
      <c r="F111" s="13">
        <f>M0a!D445</f>
        <v>-1.4019999999999999</v>
      </c>
      <c r="G111" s="13">
        <f>M0a!E445</f>
        <v>0.16077</v>
      </c>
      <c r="H111" t="str">
        <f t="shared" si="16"/>
        <v/>
      </c>
      <c r="I111" t="str">
        <f>M0a!A574</f>
        <v>HHNPER</v>
      </c>
      <c r="J111" s="12">
        <f>M0a!B574</f>
        <v>-3.4095E-2</v>
      </c>
      <c r="K111" s="12">
        <f>M0a!C574</f>
        <v>2.9102900000000001E-2</v>
      </c>
      <c r="L111" s="13">
        <f>M0a!D574</f>
        <v>-1.1719999999999999</v>
      </c>
      <c r="M111" s="13">
        <f>M0a!E574</f>
        <v>0.24155699999999999</v>
      </c>
      <c r="N111" t="str">
        <f t="shared" si="17"/>
        <v/>
      </c>
      <c r="O111" t="str">
        <f>M0a!A707</f>
        <v>HHNPER</v>
      </c>
      <c r="P111" s="12">
        <f>M0a!B707</f>
        <v>-0.26272299999999998</v>
      </c>
      <c r="Q111" s="12">
        <f>M0a!C707</f>
        <v>4.7659E-2</v>
      </c>
      <c r="R111" s="13">
        <f>M0a!D707</f>
        <v>-5.5129999999999999</v>
      </c>
      <c r="S111" s="13">
        <f>M0a!E707</f>
        <v>4.1099999999999997E-8</v>
      </c>
      <c r="T111" t="str">
        <f t="shared" si="18"/>
        <v>*</v>
      </c>
      <c r="U111" t="str">
        <f>M0a!A836</f>
        <v>HHNPER</v>
      </c>
      <c r="V111" s="12">
        <f>M0a!B836</f>
        <v>-0.152396</v>
      </c>
      <c r="W111" s="12">
        <f>M0a!C836</f>
        <v>3.7268000000000003E-2</v>
      </c>
      <c r="X111" s="13">
        <f>M0a!D836</f>
        <v>-4.0890000000000004</v>
      </c>
      <c r="Y111" s="13">
        <f>M0a!E836</f>
        <v>4.5399999999999999E-5</v>
      </c>
      <c r="Z111" t="str">
        <f t="shared" si="19"/>
        <v>*</v>
      </c>
    </row>
    <row r="112" spans="2:26" x14ac:dyDescent="0.25">
      <c r="B112" t="s">
        <v>24</v>
      </c>
      <c r="C112" t="str">
        <f>M0a!A446</f>
        <v>HHBIKES2</v>
      </c>
      <c r="D112" s="12">
        <f>M0a!B446</f>
        <v>-0.67398400000000003</v>
      </c>
      <c r="E112" s="12">
        <f>M0a!C446</f>
        <v>0.14577200000000001</v>
      </c>
      <c r="F112" s="13">
        <f>M0a!D446</f>
        <v>-4.6239999999999997</v>
      </c>
      <c r="G112" s="13">
        <f>M0a!E446</f>
        <v>3.7699999999999999E-6</v>
      </c>
      <c r="H112" t="str">
        <f t="shared" si="16"/>
        <v>*</v>
      </c>
      <c r="I112" t="str">
        <f>M0a!A575</f>
        <v>HHBIKES2</v>
      </c>
      <c r="J112" s="12">
        <f>M0a!B575</f>
        <v>9.928999999999999E-4</v>
      </c>
      <c r="K112" s="12">
        <f>M0a!C575</f>
        <v>9.7339000000000002E-3</v>
      </c>
      <c r="L112" s="13">
        <f>M0a!D575</f>
        <v>0.10199999999999999</v>
      </c>
      <c r="M112" s="13">
        <f>M0a!E575</f>
        <v>0.91876599999999997</v>
      </c>
      <c r="N112" t="str">
        <f t="shared" si="17"/>
        <v/>
      </c>
      <c r="O112" t="str">
        <f>M0a!A708</f>
        <v>HHBIKES2</v>
      </c>
      <c r="P112" s="12">
        <f>M0a!B708</f>
        <v>1.5862999999999999E-2</v>
      </c>
      <c r="Q112" s="12">
        <f>M0a!C708</f>
        <v>1.7283E-2</v>
      </c>
      <c r="R112" s="13">
        <f>M0a!D708</f>
        <v>0.91800000000000004</v>
      </c>
      <c r="S112" s="13">
        <f>M0a!E708</f>
        <v>0.35882900000000001</v>
      </c>
      <c r="T112" t="str">
        <f t="shared" si="18"/>
        <v/>
      </c>
      <c r="U112" t="str">
        <f>M0a!A837</f>
        <v>HHBIKES2</v>
      </c>
      <c r="V112" s="12">
        <f>M0a!B837</f>
        <v>1.2853E-2</v>
      </c>
      <c r="W112" s="12">
        <f>M0a!C837</f>
        <v>1.3514999999999999E-2</v>
      </c>
      <c r="X112" s="13">
        <f>M0a!D837</f>
        <v>0.95099999999999996</v>
      </c>
      <c r="Y112" s="13">
        <f>M0a!E837</f>
        <v>0.34174199999999999</v>
      </c>
      <c r="Z112" t="str">
        <f t="shared" si="19"/>
        <v/>
      </c>
    </row>
    <row r="113" spans="2:26" x14ac:dyDescent="0.25">
      <c r="B113" t="s">
        <v>25</v>
      </c>
      <c r="C113" t="str">
        <f>M0a!A447</f>
        <v>HHNVEH</v>
      </c>
      <c r="D113" s="12">
        <f>M0a!B447</f>
        <v>2.2459289999999998</v>
      </c>
      <c r="E113" s="12">
        <f>M0a!C447</f>
        <v>0.345391</v>
      </c>
      <c r="F113" s="13">
        <f>M0a!D447</f>
        <v>6.5030000000000001</v>
      </c>
      <c r="G113" s="13">
        <f>M0a!E447</f>
        <v>7.8999999999999999E-11</v>
      </c>
      <c r="H113" t="str">
        <f t="shared" si="16"/>
        <v>*</v>
      </c>
      <c r="I113" t="str">
        <f>M0a!A576</f>
        <v>HHNVEH</v>
      </c>
      <c r="J113" s="12">
        <f>M0a!B576</f>
        <v>3.1043399999999999E-2</v>
      </c>
      <c r="K113" s="12">
        <f>M0a!C576</f>
        <v>2.1515200000000002E-2</v>
      </c>
      <c r="L113" s="13">
        <f>M0a!D576</f>
        <v>1.4430000000000001</v>
      </c>
      <c r="M113" s="13">
        <f>M0a!E576</f>
        <v>0.149253</v>
      </c>
      <c r="N113" t="str">
        <f t="shared" si="17"/>
        <v/>
      </c>
      <c r="O113" t="str">
        <f>M0a!A709</f>
        <v>HHNVEH</v>
      </c>
      <c r="P113" s="12">
        <f>M0a!B709</f>
        <v>0.116647</v>
      </c>
      <c r="Q113" s="12">
        <f>M0a!C709</f>
        <v>3.5682999999999999E-2</v>
      </c>
      <c r="R113" s="13">
        <f>M0a!D709</f>
        <v>3.2690000000000001</v>
      </c>
      <c r="S113" s="13">
        <f>M0a!E709</f>
        <v>1.1019999999999999E-3</v>
      </c>
      <c r="T113" t="str">
        <f t="shared" si="18"/>
        <v>*</v>
      </c>
      <c r="U113" t="str">
        <f>M0a!A838</f>
        <v>HHNVEH</v>
      </c>
      <c r="V113" s="12">
        <f>M0a!B838</f>
        <v>2.5957000000000001E-2</v>
      </c>
      <c r="W113" s="12">
        <f>M0a!C838</f>
        <v>2.7902E-2</v>
      </c>
      <c r="X113" s="13">
        <f>M0a!D838</f>
        <v>0.93</v>
      </c>
      <c r="Y113" s="13">
        <f>M0a!E838</f>
        <v>0.35236499999999998</v>
      </c>
      <c r="Z113" t="str">
        <f t="shared" si="19"/>
        <v/>
      </c>
    </row>
    <row r="114" spans="2:26" x14ac:dyDescent="0.25">
      <c r="B114" t="s">
        <v>26</v>
      </c>
      <c r="C114" t="str">
        <f>M0a!A448</f>
        <v>AGE335 to 54 years</v>
      </c>
      <c r="D114" s="12">
        <f>M0a!B448</f>
        <v>0.90332500000000004</v>
      </c>
      <c r="E114" s="12">
        <f>M0a!C448</f>
        <v>0.53018699999999996</v>
      </c>
      <c r="F114" s="13">
        <f>M0a!D448</f>
        <v>1.704</v>
      </c>
      <c r="G114" s="13">
        <f>M0a!E448</f>
        <v>8.8419999999999999E-2</v>
      </c>
      <c r="H114" t="str">
        <f t="shared" si="16"/>
        <v>~</v>
      </c>
      <c r="I114" t="str">
        <f>M0a!A577</f>
        <v>AGE335 to 54 years</v>
      </c>
      <c r="J114" s="12">
        <f>M0a!B577</f>
        <v>0.15560550000000001</v>
      </c>
      <c r="K114" s="12">
        <f>M0a!C577</f>
        <v>4.0078000000000003E-2</v>
      </c>
      <c r="L114" s="13">
        <f>M0a!D577</f>
        <v>3.883</v>
      </c>
      <c r="M114" s="13">
        <f>M0a!E577</f>
        <v>1.08E-4</v>
      </c>
      <c r="N114" t="str">
        <f t="shared" si="17"/>
        <v>*</v>
      </c>
      <c r="O114" t="str">
        <f>M0a!A710</f>
        <v>AGE335 to 54 years</v>
      </c>
      <c r="P114" s="12">
        <f>M0a!B710</f>
        <v>6.9102999999999998E-2</v>
      </c>
      <c r="Q114" s="12">
        <f>M0a!C710</f>
        <v>6.6845000000000002E-2</v>
      </c>
      <c r="R114" s="13">
        <f>M0a!D710</f>
        <v>1.034</v>
      </c>
      <c r="S114" s="13">
        <f>M0a!E710</f>
        <v>0.30139500000000002</v>
      </c>
      <c r="T114" t="str">
        <f t="shared" si="18"/>
        <v/>
      </c>
      <c r="U114" t="str">
        <f>M0a!A839</f>
        <v>AGE335 to 54 years</v>
      </c>
      <c r="V114" s="12">
        <f>M0a!B839</f>
        <v>0.15101899999999999</v>
      </c>
      <c r="W114" s="12">
        <f>M0a!C839</f>
        <v>5.2270999999999998E-2</v>
      </c>
      <c r="X114" s="13">
        <f>M0a!D839</f>
        <v>2.8889999999999998</v>
      </c>
      <c r="Y114" s="13">
        <f>M0a!E839</f>
        <v>3.9139999999999999E-3</v>
      </c>
      <c r="Z114" t="str">
        <f t="shared" si="19"/>
        <v>*</v>
      </c>
    </row>
    <row r="115" spans="2:26" x14ac:dyDescent="0.25">
      <c r="B115" t="s">
        <v>27</v>
      </c>
      <c r="C115" t="str">
        <f>M0a!A449</f>
        <v>AGE355 years and over</v>
      </c>
      <c r="D115" s="12">
        <f>M0a!B449</f>
        <v>1.0259069999999999</v>
      </c>
      <c r="E115" s="12">
        <f>M0a!C449</f>
        <v>0.59933700000000001</v>
      </c>
      <c r="F115" s="13">
        <f>M0a!D449</f>
        <v>1.712</v>
      </c>
      <c r="G115" s="13">
        <f>M0a!E449</f>
        <v>8.695E-2</v>
      </c>
      <c r="H115" t="str">
        <f t="shared" si="16"/>
        <v>~</v>
      </c>
      <c r="I115" t="str">
        <f>M0a!A578</f>
        <v>AGE355 years and over</v>
      </c>
      <c r="J115" s="12">
        <f>M0a!B578</f>
        <v>0.21331829999999999</v>
      </c>
      <c r="K115" s="12">
        <f>M0a!C578</f>
        <v>4.9335400000000001E-2</v>
      </c>
      <c r="L115" s="13">
        <f>M0a!D578</f>
        <v>4.3239999999999998</v>
      </c>
      <c r="M115" s="13">
        <f>M0a!E578</f>
        <v>1.63E-5</v>
      </c>
      <c r="N115" t="str">
        <f t="shared" si="17"/>
        <v>*</v>
      </c>
      <c r="O115" t="str">
        <f>M0a!A711</f>
        <v>AGE355 years and over</v>
      </c>
      <c r="P115" s="12">
        <f>M0a!B711</f>
        <v>0.132353</v>
      </c>
      <c r="Q115" s="12">
        <f>M0a!C711</f>
        <v>8.0010999999999999E-2</v>
      </c>
      <c r="R115" s="13">
        <f>M0a!D711</f>
        <v>1.6539999999999999</v>
      </c>
      <c r="S115" s="13">
        <f>M0a!E711</f>
        <v>9.8283999999999996E-2</v>
      </c>
      <c r="T115" t="str">
        <f t="shared" si="18"/>
        <v>~</v>
      </c>
      <c r="U115" t="str">
        <f>M0a!A840</f>
        <v>AGE355 years and over</v>
      </c>
      <c r="V115" s="12">
        <f>M0a!B840</f>
        <v>0.22201100000000001</v>
      </c>
      <c r="W115" s="12">
        <f>M0a!C840</f>
        <v>6.2565999999999997E-2</v>
      </c>
      <c r="X115" s="13">
        <f>M0a!D840</f>
        <v>3.548</v>
      </c>
      <c r="Y115" s="13">
        <f>M0a!E840</f>
        <v>3.9899999999999999E-4</v>
      </c>
      <c r="Z115" t="str">
        <f t="shared" si="19"/>
        <v>*</v>
      </c>
    </row>
    <row r="116" spans="2:26" x14ac:dyDescent="0.25">
      <c r="B116" t="s">
        <v>28</v>
      </c>
      <c r="C116" t="str">
        <f>M0a!A450</f>
        <v>RACE1Non-white/Multiple</v>
      </c>
      <c r="D116" s="12">
        <f>M0a!B450</f>
        <v>0.47643600000000003</v>
      </c>
      <c r="E116" s="12">
        <f>M0a!C450</f>
        <v>0.52644100000000005</v>
      </c>
      <c r="F116" s="13">
        <f>M0a!D450</f>
        <v>0.90500000000000003</v>
      </c>
      <c r="G116" s="13">
        <f>M0a!E450</f>
        <v>0.36546000000000001</v>
      </c>
      <c r="H116" t="str">
        <f t="shared" si="16"/>
        <v/>
      </c>
      <c r="I116" t="str">
        <f>M0a!A579</f>
        <v>RACE1Non-white/Multiple</v>
      </c>
      <c r="J116" s="12">
        <f>M0a!B579</f>
        <v>8.7137000000000006E-2</v>
      </c>
      <c r="K116" s="12">
        <f>M0a!C579</f>
        <v>4.2494799999999999E-2</v>
      </c>
      <c r="L116" s="13">
        <f>M0a!D579</f>
        <v>2.0510000000000002</v>
      </c>
      <c r="M116" s="13">
        <f>M0a!E579</f>
        <v>4.0473000000000002E-2</v>
      </c>
      <c r="N116" t="str">
        <f t="shared" si="17"/>
        <v>*</v>
      </c>
      <c r="O116" t="str">
        <f>M0a!A712</f>
        <v>RACE1Non-white/Multiple</v>
      </c>
      <c r="P116" s="12">
        <f>M0a!B712</f>
        <v>5.0375999999999997E-2</v>
      </c>
      <c r="Q116" s="12">
        <f>M0a!C712</f>
        <v>7.1222999999999995E-2</v>
      </c>
      <c r="R116" s="13">
        <f>M0a!D712</f>
        <v>0.70699999999999996</v>
      </c>
      <c r="S116" s="13">
        <f>M0a!E712</f>
        <v>0.47948099999999999</v>
      </c>
      <c r="T116" t="str">
        <f t="shared" si="18"/>
        <v/>
      </c>
      <c r="U116" t="str">
        <f>M0a!A841</f>
        <v>RACE1Non-white/Multiple</v>
      </c>
      <c r="V116" s="12">
        <f>M0a!B841</f>
        <v>-1.5685000000000001E-2</v>
      </c>
      <c r="W116" s="12">
        <f>M0a!C841</f>
        <v>5.5694E-2</v>
      </c>
      <c r="X116" s="13">
        <f>M0a!D841</f>
        <v>-0.28199999999999997</v>
      </c>
      <c r="Y116" s="13">
        <f>M0a!E841</f>
        <v>0.77827000000000002</v>
      </c>
      <c r="Z116" t="str">
        <f t="shared" si="19"/>
        <v/>
      </c>
    </row>
    <row r="117" spans="2:26" x14ac:dyDescent="0.25">
      <c r="B117" t="s">
        <v>29</v>
      </c>
      <c r="C117" t="str">
        <f>M0a!A451</f>
        <v>GEND2Female</v>
      </c>
      <c r="D117" s="12">
        <f>M0a!B451</f>
        <v>-0.23203599999999999</v>
      </c>
      <c r="E117" s="12">
        <f>M0a!C451</f>
        <v>0.34343699999999999</v>
      </c>
      <c r="F117" s="13">
        <f>M0a!D451</f>
        <v>-0.67600000000000005</v>
      </c>
      <c r="G117" s="13">
        <f>M0a!E451</f>
        <v>0.49928</v>
      </c>
      <c r="H117" t="str">
        <f t="shared" si="16"/>
        <v/>
      </c>
      <c r="I117" t="str">
        <f>M0a!A580</f>
        <v>GEND2Female</v>
      </c>
      <c r="J117" s="12">
        <f>M0a!B580</f>
        <v>0.1671754</v>
      </c>
      <c r="K117" s="12">
        <f>M0a!C580</f>
        <v>2.8192999999999999E-2</v>
      </c>
      <c r="L117" s="13">
        <f>M0a!D580</f>
        <v>5.93</v>
      </c>
      <c r="M117" s="13">
        <f>M0a!E580</f>
        <v>3.7E-9</v>
      </c>
      <c r="N117" t="str">
        <f t="shared" si="17"/>
        <v>*</v>
      </c>
      <c r="O117" t="str">
        <f>M0a!A713</f>
        <v>GEND2Female</v>
      </c>
      <c r="P117" s="12">
        <f>M0a!B713</f>
        <v>-0.105112</v>
      </c>
      <c r="Q117" s="12">
        <f>M0a!C713</f>
        <v>4.6656000000000003E-2</v>
      </c>
      <c r="R117" s="13">
        <f>M0a!D713</f>
        <v>-2.2530000000000001</v>
      </c>
      <c r="S117" s="13">
        <f>M0a!E713</f>
        <v>2.4398E-2</v>
      </c>
      <c r="T117" t="str">
        <f t="shared" si="18"/>
        <v>*</v>
      </c>
      <c r="U117" t="str">
        <f>M0a!A842</f>
        <v>GEND2Female</v>
      </c>
      <c r="V117" s="12">
        <f>M0a!B842</f>
        <v>-3.9231000000000002E-2</v>
      </c>
      <c r="W117" s="12">
        <f>M0a!C842</f>
        <v>3.6483000000000002E-2</v>
      </c>
      <c r="X117" s="13">
        <f>M0a!D842</f>
        <v>-1.075</v>
      </c>
      <c r="Y117" s="13">
        <f>M0a!E842</f>
        <v>0.28239700000000001</v>
      </c>
      <c r="Z117" t="str">
        <f t="shared" si="19"/>
        <v/>
      </c>
    </row>
    <row r="118" spans="2:26" x14ac:dyDescent="0.25">
      <c r="B118" t="s">
        <v>30</v>
      </c>
      <c r="C118" t="str">
        <f>M0a!A452</f>
        <v>EDUC3Less than bachelor</v>
      </c>
      <c r="D118" s="12">
        <f>M0a!B452</f>
        <v>0.34963300000000003</v>
      </c>
      <c r="E118" s="12">
        <f>M0a!C452</f>
        <v>0.41067599999999999</v>
      </c>
      <c r="F118" s="13">
        <f>M0a!D452</f>
        <v>0.85099999999999998</v>
      </c>
      <c r="G118" s="13">
        <f>M0a!E452</f>
        <v>0.39456999999999998</v>
      </c>
      <c r="H118" t="str">
        <f t="shared" si="16"/>
        <v/>
      </c>
      <c r="I118" t="str">
        <f>M0a!A581</f>
        <v>EDUC3Less than bachelor</v>
      </c>
      <c r="J118" s="12">
        <f>M0a!B581</f>
        <v>-0.1657401</v>
      </c>
      <c r="K118" s="12">
        <f>M0a!C581</f>
        <v>3.0096999999999999E-2</v>
      </c>
      <c r="L118" s="13">
        <f>M0a!D581</f>
        <v>-5.5069999999999997</v>
      </c>
      <c r="M118" s="13">
        <f>M0a!E581</f>
        <v>4.2400000000000002E-8</v>
      </c>
      <c r="N118" t="str">
        <f t="shared" si="17"/>
        <v>*</v>
      </c>
      <c r="O118" t="str">
        <f>M0a!A714</f>
        <v>EDUC3Less than bachelor</v>
      </c>
      <c r="P118" s="12">
        <f>M0a!B714</f>
        <v>-0.129306</v>
      </c>
      <c r="Q118" s="12">
        <f>M0a!C714</f>
        <v>5.1077999999999998E-2</v>
      </c>
      <c r="R118" s="13">
        <f>M0a!D714</f>
        <v>-2.532</v>
      </c>
      <c r="S118" s="13">
        <f>M0a!E714</f>
        <v>1.1450999999999999E-2</v>
      </c>
      <c r="T118" t="str">
        <f t="shared" si="18"/>
        <v>*</v>
      </c>
      <c r="U118" t="str">
        <f>M0a!A843</f>
        <v>EDUC3Less than bachelor</v>
      </c>
      <c r="V118" s="12">
        <f>M0a!B843</f>
        <v>-2.9859999999999999E-3</v>
      </c>
      <c r="W118" s="12">
        <f>M0a!C843</f>
        <v>3.9941999999999998E-2</v>
      </c>
      <c r="X118" s="13">
        <f>M0a!D843</f>
        <v>-7.4999999999999997E-2</v>
      </c>
      <c r="Y118" s="13">
        <f>M0a!E843</f>
        <v>0.940411</v>
      </c>
      <c r="Z118" t="str">
        <f t="shared" si="19"/>
        <v/>
      </c>
    </row>
    <row r="119" spans="2:26" x14ac:dyDescent="0.25">
      <c r="B119" t="s">
        <v>31</v>
      </c>
      <c r="C119" t="str">
        <f>M0a!A453</f>
        <v>STUDENT2Yes</v>
      </c>
      <c r="D119" s="12">
        <f>M0a!B453</f>
        <v>-1.199268</v>
      </c>
      <c r="E119" s="12">
        <f>M0a!C453</f>
        <v>0.42157899999999998</v>
      </c>
      <c r="F119" s="13">
        <f>M0a!D453</f>
        <v>-2.8450000000000002</v>
      </c>
      <c r="G119" s="13">
        <f>M0a!E453</f>
        <v>4.45E-3</v>
      </c>
      <c r="H119" t="str">
        <f t="shared" si="16"/>
        <v>*</v>
      </c>
      <c r="I119" t="str">
        <f>M0a!A582</f>
        <v>STUDENT2Yes</v>
      </c>
      <c r="J119" s="12">
        <f>M0a!B582</f>
        <v>0.19709989999999999</v>
      </c>
      <c r="K119" s="12">
        <f>M0a!C582</f>
        <v>4.3737400000000003E-2</v>
      </c>
      <c r="L119" s="13">
        <f>M0a!D582</f>
        <v>4.5060000000000002</v>
      </c>
      <c r="M119" s="13">
        <f>M0a!E582</f>
        <v>7.0600000000000002E-6</v>
      </c>
      <c r="N119" t="str">
        <f t="shared" si="17"/>
        <v>*</v>
      </c>
      <c r="O119" t="str">
        <f>M0a!A715</f>
        <v>STUDENT2Yes</v>
      </c>
      <c r="P119" s="12">
        <f>M0a!B715</f>
        <v>1.9467000000000002E-2</v>
      </c>
      <c r="Q119" s="12">
        <f>M0a!C715</f>
        <v>7.1825E-2</v>
      </c>
      <c r="R119" s="13">
        <f>M0a!D715</f>
        <v>0.27100000000000002</v>
      </c>
      <c r="S119" s="13">
        <f>M0a!E715</f>
        <v>0.78639700000000001</v>
      </c>
      <c r="T119" t="str">
        <f t="shared" si="18"/>
        <v/>
      </c>
      <c r="U119" t="str">
        <f>M0a!A844</f>
        <v>STUDENT2Yes</v>
      </c>
      <c r="V119" s="12">
        <f>M0a!B844</f>
        <v>5.2741000000000003E-2</v>
      </c>
      <c r="W119" s="12">
        <f>M0a!C844</f>
        <v>5.6165E-2</v>
      </c>
      <c r="X119" s="13">
        <f>M0a!D844</f>
        <v>0.93899999999999995</v>
      </c>
      <c r="Y119" s="13">
        <f>M0a!E844</f>
        <v>0.34785199999999999</v>
      </c>
      <c r="Z119" t="str">
        <f t="shared" si="19"/>
        <v/>
      </c>
    </row>
    <row r="120" spans="2:26" x14ac:dyDescent="0.25">
      <c r="B120" t="s">
        <v>32</v>
      </c>
      <c r="C120" t="str">
        <f>M0a!A454</f>
        <v>WORKERNo</v>
      </c>
      <c r="D120" s="12">
        <f>M0a!B454</f>
        <v>-0.85587599999999997</v>
      </c>
      <c r="E120" s="12">
        <f>M0a!C454</f>
        <v>0.35764499999999999</v>
      </c>
      <c r="F120" s="13">
        <f>M0a!D454</f>
        <v>-2.3929999999999998</v>
      </c>
      <c r="G120" s="13">
        <f>M0a!E454</f>
        <v>1.6709999999999999E-2</v>
      </c>
      <c r="H120" t="str">
        <f t="shared" si="16"/>
        <v>*</v>
      </c>
      <c r="I120" t="str">
        <f>M0a!A583</f>
        <v>WORKERNo</v>
      </c>
      <c r="J120" s="12">
        <f>M0a!B583</f>
        <v>0.1811188</v>
      </c>
      <c r="K120" s="12">
        <f>M0a!C583</f>
        <v>3.3971700000000001E-2</v>
      </c>
      <c r="L120" s="13">
        <f>M0a!D583</f>
        <v>5.3310000000000004</v>
      </c>
      <c r="M120" s="13">
        <f>M0a!E583</f>
        <v>1.11E-7</v>
      </c>
      <c r="N120" t="str">
        <f t="shared" si="17"/>
        <v>*</v>
      </c>
      <c r="O120" t="str">
        <f>M0a!A716</f>
        <v>WORKERNo</v>
      </c>
      <c r="P120" s="12">
        <f>M0a!B716</f>
        <v>-3.6917999999999999E-2</v>
      </c>
      <c r="Q120" s="12">
        <f>M0a!C716</f>
        <v>5.9068000000000002E-2</v>
      </c>
      <c r="R120" s="13">
        <f>M0a!D716</f>
        <v>-0.625</v>
      </c>
      <c r="S120" s="13">
        <f>M0a!E716</f>
        <v>0.53205499999999994</v>
      </c>
      <c r="T120" t="str">
        <f t="shared" si="18"/>
        <v/>
      </c>
      <c r="U120" t="str">
        <f>M0a!A845</f>
        <v>WORKERNo</v>
      </c>
      <c r="V120" s="12">
        <f>M0a!B845</f>
        <v>-6.4242999999999995E-2</v>
      </c>
      <c r="W120" s="12">
        <f>M0a!C845</f>
        <v>4.6189000000000001E-2</v>
      </c>
      <c r="X120" s="13">
        <f>M0a!D845</f>
        <v>-1.391</v>
      </c>
      <c r="Y120" s="13">
        <f>M0a!E845</f>
        <v>0.16445499999999999</v>
      </c>
      <c r="Z120" t="str">
        <f t="shared" si="19"/>
        <v/>
      </c>
    </row>
    <row r="121" spans="2:26" x14ac:dyDescent="0.25">
      <c r="B121" t="s">
        <v>454</v>
      </c>
      <c r="C121" t="str">
        <f>M0a!A455</f>
        <v>PRCP_CAT3Light rain</v>
      </c>
      <c r="D121" s="12">
        <f>M0a!B455</f>
        <v>6.3639000000000001E-2</v>
      </c>
      <c r="E121" s="12">
        <f>M0a!C455</f>
        <v>0.94596899999999995</v>
      </c>
      <c r="F121" s="13">
        <f>M0a!D455</f>
        <v>6.7000000000000004E-2</v>
      </c>
      <c r="G121" s="13">
        <f>M0a!E455</f>
        <v>0.94635999999999998</v>
      </c>
      <c r="H121" t="str">
        <f t="shared" si="16"/>
        <v/>
      </c>
      <c r="I121" t="str">
        <f>M0a!A584</f>
        <v>PRCP_CAT3Light rain</v>
      </c>
      <c r="J121" s="12">
        <f>M0a!B584</f>
        <v>-0.13891229999999999</v>
      </c>
      <c r="K121" s="12">
        <f>M0a!C584</f>
        <v>9.9092600000000003E-2</v>
      </c>
      <c r="L121" s="13">
        <f>M0a!D584</f>
        <v>-1.4019999999999999</v>
      </c>
      <c r="M121" s="13">
        <f>M0a!E584</f>
        <v>0.16115299999999999</v>
      </c>
      <c r="N121" t="str">
        <f t="shared" si="17"/>
        <v/>
      </c>
      <c r="O121" t="str">
        <f>M0a!A717</f>
        <v>PRCP_CAT3Light rain</v>
      </c>
      <c r="P121" s="12">
        <f>M0a!B717</f>
        <v>-0.34236899999999998</v>
      </c>
      <c r="Q121" s="12">
        <f>M0a!C717</f>
        <v>0.159055</v>
      </c>
      <c r="R121" s="13">
        <f>M0a!D717</f>
        <v>-2.153</v>
      </c>
      <c r="S121" s="13">
        <f>M0a!E717</f>
        <v>3.1503000000000003E-2</v>
      </c>
      <c r="T121" t="str">
        <f t="shared" si="18"/>
        <v>*</v>
      </c>
      <c r="U121" t="str">
        <f>M0a!A846</f>
        <v>PRCP_CAT3Light rain</v>
      </c>
      <c r="V121" s="12">
        <f>M0a!B846</f>
        <v>-0.28103400000000001</v>
      </c>
      <c r="W121" s="12">
        <f>M0a!C846</f>
        <v>0.124375</v>
      </c>
      <c r="X121" s="13">
        <f>M0a!D846</f>
        <v>-2.2599999999999998</v>
      </c>
      <c r="Y121" s="13">
        <f>M0a!E846</f>
        <v>2.3980000000000001E-2</v>
      </c>
      <c r="Z121" t="str">
        <f t="shared" si="19"/>
        <v>*</v>
      </c>
    </row>
    <row r="122" spans="2:26" x14ac:dyDescent="0.25">
      <c r="B122" t="s">
        <v>456</v>
      </c>
      <c r="C122" t="str">
        <f>M0a!A456</f>
        <v>PRCP_CAT3Light snow</v>
      </c>
      <c r="D122" s="12">
        <f>M0a!B456</f>
        <v>-0.92799500000000001</v>
      </c>
      <c r="E122" s="12">
        <f>M0a!C456</f>
        <v>0.35624</v>
      </c>
      <c r="F122" s="13">
        <f>M0a!D456</f>
        <v>-2.605</v>
      </c>
      <c r="G122" s="13">
        <f>M0a!E456</f>
        <v>9.1900000000000003E-3</v>
      </c>
      <c r="H122" t="str">
        <f t="shared" si="16"/>
        <v>*</v>
      </c>
      <c r="I122" t="str">
        <f>M0a!A585</f>
        <v>PRCP_CAT3Light snow</v>
      </c>
      <c r="J122" s="12">
        <f>M0a!B585</f>
        <v>-1.5402600000000001E-2</v>
      </c>
      <c r="K122" s="12">
        <f>M0a!C585</f>
        <v>3.7419099999999997E-2</v>
      </c>
      <c r="L122" s="13">
        <f>M0a!D585</f>
        <v>-0.41199999999999998</v>
      </c>
      <c r="M122" s="13">
        <f>M0a!E585</f>
        <v>0.68067</v>
      </c>
      <c r="N122" t="str">
        <f t="shared" si="17"/>
        <v/>
      </c>
      <c r="O122" t="str">
        <f>M0a!A718</f>
        <v>PRCP_CAT3Light snow</v>
      </c>
      <c r="P122" s="12">
        <f>M0a!B718</f>
        <v>0.11285199999999999</v>
      </c>
      <c r="Q122" s="12">
        <f>M0a!C718</f>
        <v>6.1842000000000001E-2</v>
      </c>
      <c r="R122" s="13">
        <f>M0a!D718</f>
        <v>1.825</v>
      </c>
      <c r="S122" s="13">
        <f>M0a!E718</f>
        <v>6.8208000000000005E-2</v>
      </c>
      <c r="T122" t="str">
        <f t="shared" si="18"/>
        <v>~</v>
      </c>
      <c r="U122" t="str">
        <f>M0a!A847</f>
        <v>PRCP_CAT3Light snow</v>
      </c>
      <c r="V122" s="12">
        <f>M0a!B847</f>
        <v>9.0094999999999995E-2</v>
      </c>
      <c r="W122" s="12">
        <f>M0a!C847</f>
        <v>4.8357999999999998E-2</v>
      </c>
      <c r="X122" s="13">
        <f>M0a!D847</f>
        <v>1.863</v>
      </c>
      <c r="Y122" s="13">
        <f>M0a!E847</f>
        <v>6.2630000000000005E-2</v>
      </c>
      <c r="Z122" t="str">
        <f t="shared" si="19"/>
        <v>~</v>
      </c>
    </row>
    <row r="123" spans="2:26" x14ac:dyDescent="0.25">
      <c r="B123" t="s">
        <v>457</v>
      </c>
      <c r="C123" t="str">
        <f>M0a!A457</f>
        <v>PRCP_CAT3Heavy snow</v>
      </c>
      <c r="D123" s="12">
        <f>M0a!B457</f>
        <v>1.301026</v>
      </c>
      <c r="E123" s="12">
        <f>M0a!C457</f>
        <v>1.4772430000000001</v>
      </c>
      <c r="F123" s="13">
        <f>M0a!D457</f>
        <v>0.88100000000000001</v>
      </c>
      <c r="G123" s="13">
        <f>M0a!E457</f>
        <v>0.37846999999999997</v>
      </c>
      <c r="H123" t="str">
        <f t="shared" si="16"/>
        <v/>
      </c>
      <c r="I123" t="str">
        <f>M0a!A586</f>
        <v>PRCP_CAT3Heavy snow</v>
      </c>
      <c r="J123" s="12">
        <f>M0a!B586</f>
        <v>-0.11009289999999999</v>
      </c>
      <c r="K123" s="12">
        <f>M0a!C586</f>
        <v>7.8949400000000003E-2</v>
      </c>
      <c r="L123" s="13">
        <f>M0a!D586</f>
        <v>-1.3939999999999999</v>
      </c>
      <c r="M123" s="13">
        <f>M0a!E586</f>
        <v>0.16336500000000001</v>
      </c>
      <c r="N123" t="str">
        <f t="shared" si="17"/>
        <v/>
      </c>
      <c r="O123" t="str">
        <f>M0a!A719</f>
        <v>PRCP_CAT3Heavy snow</v>
      </c>
      <c r="P123" s="12">
        <f>M0a!B719</f>
        <v>0.26961800000000002</v>
      </c>
      <c r="Q123" s="12">
        <f>M0a!C719</f>
        <v>0.132655</v>
      </c>
      <c r="R123" s="13">
        <f>M0a!D719</f>
        <v>2.032</v>
      </c>
      <c r="S123" s="13">
        <f>M0a!E719</f>
        <v>4.2268E-2</v>
      </c>
      <c r="T123" t="str">
        <f t="shared" si="18"/>
        <v>*</v>
      </c>
      <c r="U123" t="str">
        <f>M0a!A848</f>
        <v>PRCP_CAT3Heavy snow</v>
      </c>
      <c r="V123" s="12">
        <f>M0a!B848</f>
        <v>0.167106</v>
      </c>
      <c r="W123" s="12">
        <f>M0a!C848</f>
        <v>0.103732</v>
      </c>
      <c r="X123" s="13">
        <f>M0a!D848</f>
        <v>1.611</v>
      </c>
      <c r="Y123" s="13">
        <f>M0a!E848</f>
        <v>0.107386</v>
      </c>
      <c r="Z123" t="str">
        <f t="shared" si="19"/>
        <v/>
      </c>
    </row>
    <row r="124" spans="2:26" x14ac:dyDescent="0.25">
      <c r="B124" t="s">
        <v>455</v>
      </c>
      <c r="C124" t="str">
        <f>M0a!A458</f>
        <v>TMAX_DIFF</v>
      </c>
      <c r="D124" s="12">
        <f>M0a!B458</f>
        <v>-7.7939999999999997E-3</v>
      </c>
      <c r="E124" s="12">
        <f>M0a!C458</f>
        <v>5.0835999999999999E-2</v>
      </c>
      <c r="F124" s="13">
        <f>M0a!D458</f>
        <v>-0.153</v>
      </c>
      <c r="G124" s="13">
        <f>M0a!E458</f>
        <v>0.87814000000000003</v>
      </c>
      <c r="H124" t="str">
        <f t="shared" si="16"/>
        <v/>
      </c>
      <c r="I124" t="str">
        <f>M0a!A587</f>
        <v>TMAX_DIFF</v>
      </c>
      <c r="J124" s="12">
        <f>M0a!B587</f>
        <v>7.5128E-3</v>
      </c>
      <c r="K124" s="12">
        <f>M0a!C587</f>
        <v>4.1679999999999998E-3</v>
      </c>
      <c r="L124" s="13">
        <f>M0a!D587</f>
        <v>1.8029999999999999</v>
      </c>
      <c r="M124" s="13">
        <f>M0a!E587</f>
        <v>7.1649000000000004E-2</v>
      </c>
      <c r="N124" t="str">
        <f t="shared" si="17"/>
        <v>~</v>
      </c>
      <c r="O124" t="str">
        <f>M0a!A720</f>
        <v>TMAX_DIFF</v>
      </c>
      <c r="P124" s="12">
        <f>M0a!B720</f>
        <v>7.8059999999999996E-3</v>
      </c>
      <c r="Q124" s="12">
        <f>M0a!C720</f>
        <v>7.0470000000000003E-3</v>
      </c>
      <c r="R124" s="13">
        <f>M0a!D720</f>
        <v>1.1080000000000001</v>
      </c>
      <c r="S124" s="13">
        <f>M0a!E720</f>
        <v>0.268202</v>
      </c>
      <c r="T124" t="str">
        <f t="shared" si="18"/>
        <v/>
      </c>
      <c r="U124" t="str">
        <f>M0a!A849</f>
        <v>TMAX_DIFF</v>
      </c>
      <c r="V124" s="12">
        <f>M0a!B849</f>
        <v>1.1074000000000001E-2</v>
      </c>
      <c r="W124" s="12">
        <f>M0a!C849</f>
        <v>5.5110000000000003E-3</v>
      </c>
      <c r="X124" s="13">
        <f>M0a!D849</f>
        <v>2.0099999999999998</v>
      </c>
      <c r="Y124" s="13">
        <f>M0a!E849</f>
        <v>4.4642000000000001E-2</v>
      </c>
      <c r="Z124" t="str">
        <f t="shared" si="19"/>
        <v>*</v>
      </c>
    </row>
    <row r="125" spans="2:26" x14ac:dyDescent="0.25">
      <c r="B125" t="s">
        <v>33</v>
      </c>
      <c r="C125" t="str">
        <f>M0a!A459</f>
        <v>NTYPE2SUBRUR</v>
      </c>
      <c r="D125" s="12">
        <f>M0a!B459</f>
        <v>3.3955150000000001</v>
      </c>
      <c r="E125" s="12">
        <f>M0a!C459</f>
        <v>1.1914979999999999</v>
      </c>
      <c r="F125" s="13">
        <f>M0a!D459</f>
        <v>2.85</v>
      </c>
      <c r="G125" s="13">
        <f>M0a!E459</f>
        <v>4.3699999999999998E-3</v>
      </c>
      <c r="H125" t="str">
        <f t="shared" si="16"/>
        <v>*</v>
      </c>
      <c r="I125" t="str">
        <f>M0a!A588</f>
        <v>NTYPE2SUBRUR</v>
      </c>
      <c r="J125" s="12">
        <f>M0a!B588</f>
        <v>-8.1936300000000004E-2</v>
      </c>
      <c r="K125" s="12">
        <f>M0a!C588</f>
        <v>7.4660400000000002E-2</v>
      </c>
      <c r="L125" s="13">
        <f>M0a!D588</f>
        <v>-1.097</v>
      </c>
      <c r="M125" s="13">
        <f>M0a!E588</f>
        <v>0.27260600000000001</v>
      </c>
      <c r="N125" t="str">
        <f t="shared" si="17"/>
        <v/>
      </c>
      <c r="O125" t="str">
        <f>M0a!A721</f>
        <v>NTYPE2SUBRUR</v>
      </c>
      <c r="P125" s="12">
        <f>M0a!B721</f>
        <v>0.65923399999999999</v>
      </c>
      <c r="Q125" s="12">
        <f>M0a!C721</f>
        <v>0.12454900000000001</v>
      </c>
      <c r="R125" s="13">
        <f>M0a!D721</f>
        <v>5.2930000000000001</v>
      </c>
      <c r="S125" s="13">
        <f>M0a!E721</f>
        <v>1.37E-7</v>
      </c>
      <c r="T125" t="str">
        <f t="shared" si="18"/>
        <v>*</v>
      </c>
      <c r="U125" t="str">
        <f>M0a!A850</f>
        <v>NTYPE2SUBRUR</v>
      </c>
      <c r="V125" s="12">
        <f>M0a!B850</f>
        <v>0.43011500000000003</v>
      </c>
      <c r="W125" s="12">
        <f>M0a!C850</f>
        <v>9.7392999999999993E-2</v>
      </c>
      <c r="X125" s="13">
        <f>M0a!D850</f>
        <v>4.4160000000000004</v>
      </c>
      <c r="Y125" s="13">
        <f>M0a!E850</f>
        <v>1.0699999999999999E-5</v>
      </c>
      <c r="Z125" t="str">
        <f t="shared" si="19"/>
        <v>*</v>
      </c>
    </row>
    <row r="126" spans="2:26" x14ac:dyDescent="0.25">
      <c r="B126" t="s">
        <v>235</v>
      </c>
      <c r="C126" t="str">
        <f>M0a!A460</f>
        <v>NTYPE2URBAN0:AQI</v>
      </c>
      <c r="D126" s="12">
        <f>M0a!B460</f>
        <v>-3.3430000000000001E-3</v>
      </c>
      <c r="E126" s="12">
        <f>M0a!C460</f>
        <v>1.061E-2</v>
      </c>
      <c r="F126" s="13">
        <f>M0a!D460</f>
        <v>-0.315</v>
      </c>
      <c r="G126" s="13">
        <f>M0a!E460</f>
        <v>0.75266999999999995</v>
      </c>
      <c r="H126" t="str">
        <f t="shared" si="16"/>
        <v/>
      </c>
      <c r="I126" t="str">
        <f>M0a!A589</f>
        <v>NTYPE2URBAN0:AQI</v>
      </c>
      <c r="J126" s="12">
        <f>M0a!B589</f>
        <v>1.3917999999999999E-3</v>
      </c>
      <c r="K126" s="12">
        <f>M0a!C589</f>
        <v>1.1791E-3</v>
      </c>
      <c r="L126" s="13">
        <f>M0a!D589</f>
        <v>1.18</v>
      </c>
      <c r="M126" s="13">
        <f>M0a!E589</f>
        <v>0.23802000000000001</v>
      </c>
      <c r="N126" t="str">
        <f t="shared" si="17"/>
        <v/>
      </c>
      <c r="O126" t="str">
        <f>M0a!A722</f>
        <v>NTYPE2URBAN0:AQI</v>
      </c>
      <c r="P126" s="12">
        <f>M0a!B722</f>
        <v>1.817E-3</v>
      </c>
      <c r="Q126" s="12">
        <f>M0a!C722</f>
        <v>1.9710000000000001E-3</v>
      </c>
      <c r="R126" s="13">
        <f>M0a!D722</f>
        <v>0.92200000000000004</v>
      </c>
      <c r="S126" s="13">
        <f>M0a!E722</f>
        <v>0.35671900000000001</v>
      </c>
      <c r="T126" t="str">
        <f t="shared" si="18"/>
        <v/>
      </c>
      <c r="U126" t="str">
        <f>M0a!A851</f>
        <v>NTYPE2URBAN0:AQI</v>
      </c>
      <c r="V126" s="12">
        <f>M0a!B851</f>
        <v>4.4419999999999998E-3</v>
      </c>
      <c r="W126" s="12">
        <f>M0a!C851</f>
        <v>1.5410000000000001E-3</v>
      </c>
      <c r="X126" s="13">
        <f>M0a!D851</f>
        <v>2.883</v>
      </c>
      <c r="Y126" s="13">
        <f>M0a!E851</f>
        <v>3.9940000000000002E-3</v>
      </c>
      <c r="Z126" t="str">
        <f t="shared" si="19"/>
        <v>*</v>
      </c>
    </row>
    <row r="127" spans="2:26" x14ac:dyDescent="0.25">
      <c r="B127" s="9" t="s">
        <v>236</v>
      </c>
      <c r="C127" s="9" t="str">
        <f>M0a!A461</f>
        <v>NTYPE2SUBRUR:AQI</v>
      </c>
      <c r="D127" s="14">
        <f>M0a!B461</f>
        <v>-2.879E-2</v>
      </c>
      <c r="E127" s="14">
        <f>M0a!C461</f>
        <v>1.7853999999999998E-2</v>
      </c>
      <c r="F127" s="15">
        <f>M0a!D461</f>
        <v>-1.6120000000000001</v>
      </c>
      <c r="G127" s="15">
        <f>M0a!E461</f>
        <v>0.10685</v>
      </c>
      <c r="H127" s="9" t="str">
        <f t="shared" si="16"/>
        <v/>
      </c>
      <c r="I127" s="9" t="str">
        <f>M0a!A590</f>
        <v>NTYPE2SUBRUR:AQI</v>
      </c>
      <c r="J127" s="14">
        <f>M0a!B590</f>
        <v>2.856E-4</v>
      </c>
      <c r="K127" s="14">
        <f>M0a!C590</f>
        <v>8.6269999999999999E-4</v>
      </c>
      <c r="L127" s="15">
        <f>M0a!D590</f>
        <v>0.33100000000000002</v>
      </c>
      <c r="M127" s="15">
        <f>M0a!E590</f>
        <v>0.74068199999999995</v>
      </c>
      <c r="N127" s="9" t="str">
        <f t="shared" si="17"/>
        <v/>
      </c>
      <c r="O127" s="9" t="str">
        <f>M0a!A723</f>
        <v>NTYPE2SUBRUR:AQI</v>
      </c>
      <c r="P127" s="14">
        <f>M0a!B723</f>
        <v>-5.2550000000000001E-3</v>
      </c>
      <c r="Q127" s="14">
        <f>M0a!C723</f>
        <v>1.4350000000000001E-3</v>
      </c>
      <c r="R127" s="15">
        <f>M0a!D723</f>
        <v>-3.661</v>
      </c>
      <c r="S127" s="15">
        <f>M0a!E723</f>
        <v>2.5900000000000001E-4</v>
      </c>
      <c r="T127" s="9" t="str">
        <f t="shared" si="18"/>
        <v>*</v>
      </c>
      <c r="U127" s="9" t="str">
        <f>M0a!A852</f>
        <v>NTYPE2SUBRUR:AQI</v>
      </c>
      <c r="V127" s="14">
        <f>M0a!B852</f>
        <v>-2.81E-3</v>
      </c>
      <c r="W127" s="14">
        <f>M0a!C852</f>
        <v>1.122E-3</v>
      </c>
      <c r="X127" s="15">
        <f>M0a!D852</f>
        <v>-2.504</v>
      </c>
      <c r="Y127" s="15">
        <f>M0a!E852</f>
        <v>1.2381E-2</v>
      </c>
      <c r="Z127" s="9" t="str">
        <f t="shared" si="19"/>
        <v>*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EE011-256F-48E5-8F08-363274903035}">
  <sheetPr codeName="Sheet3"/>
  <dimension ref="A1:F902"/>
  <sheetViews>
    <sheetView workbookViewId="0"/>
  </sheetViews>
  <sheetFormatPr defaultRowHeight="15" x14ac:dyDescent="0.25"/>
  <cols>
    <col min="1" max="1" width="36.85546875" customWidth="1"/>
  </cols>
  <sheetData>
    <row r="1" spans="1:6" x14ac:dyDescent="0.25">
      <c r="A1" s="101" t="s">
        <v>137</v>
      </c>
    </row>
    <row r="2" spans="1:6" x14ac:dyDescent="0.25">
      <c r="A2" s="101" t="s">
        <v>138</v>
      </c>
    </row>
    <row r="3" spans="1:6" x14ac:dyDescent="0.25">
      <c r="A3" s="154"/>
    </row>
    <row r="4" spans="1:6" x14ac:dyDescent="0.25">
      <c r="A4" s="102" t="s">
        <v>139</v>
      </c>
    </row>
    <row r="5" spans="1:6" x14ac:dyDescent="0.25">
      <c r="A5" s="102" t="s">
        <v>140</v>
      </c>
    </row>
    <row r="6" spans="1:6" x14ac:dyDescent="0.25">
      <c r="A6" s="102" t="s">
        <v>141</v>
      </c>
    </row>
    <row r="7" spans="1:6" x14ac:dyDescent="0.25">
      <c r="A7" s="154"/>
    </row>
    <row r="8" spans="1:6" x14ac:dyDescent="0.25">
      <c r="A8" s="102" t="s">
        <v>142</v>
      </c>
    </row>
    <row r="9" spans="1:6" x14ac:dyDescent="0.25">
      <c r="A9" s="102"/>
      <c r="B9" t="s">
        <v>143</v>
      </c>
      <c r="C9" t="s">
        <v>144</v>
      </c>
      <c r="D9" t="s">
        <v>145</v>
      </c>
      <c r="E9" t="s">
        <v>146</v>
      </c>
    </row>
    <row r="10" spans="1:6" x14ac:dyDescent="0.25">
      <c r="A10" s="102" t="s">
        <v>147</v>
      </c>
      <c r="B10">
        <v>-3.9119280000000001</v>
      </c>
      <c r="C10">
        <v>0.42843399999999998</v>
      </c>
      <c r="D10">
        <v>-9.1310000000000002</v>
      </c>
      <c r="E10" t="s">
        <v>148</v>
      </c>
      <c r="F10" t="s">
        <v>149</v>
      </c>
    </row>
    <row r="11" spans="1:6" x14ac:dyDescent="0.25">
      <c r="A11" s="102" t="s">
        <v>150</v>
      </c>
      <c r="B11">
        <v>-7.5325000000000003E-2</v>
      </c>
      <c r="C11">
        <v>0.27504000000000001</v>
      </c>
      <c r="D11">
        <v>-0.27400000000000002</v>
      </c>
      <c r="E11">
        <v>0.78418600000000005</v>
      </c>
    </row>
    <row r="12" spans="1:6" x14ac:dyDescent="0.25">
      <c r="A12" s="102" t="s">
        <v>151</v>
      </c>
      <c r="B12">
        <v>0.91954199999999997</v>
      </c>
      <c r="C12">
        <v>0.21706700000000001</v>
      </c>
      <c r="D12">
        <v>4.2359999999999998</v>
      </c>
      <c r="E12" s="1">
        <v>2.27E-5</v>
      </c>
      <c r="F12" t="s">
        <v>149</v>
      </c>
    </row>
    <row r="13" spans="1:6" x14ac:dyDescent="0.25">
      <c r="A13" s="102" t="s">
        <v>152</v>
      </c>
      <c r="B13">
        <v>5.9062000000000003E-2</v>
      </c>
      <c r="C13">
        <v>0.21088899999999999</v>
      </c>
      <c r="D13">
        <v>0.28000000000000003</v>
      </c>
      <c r="E13">
        <v>0.77942900000000004</v>
      </c>
    </row>
    <row r="14" spans="1:6" x14ac:dyDescent="0.25">
      <c r="A14" s="102" t="s">
        <v>153</v>
      </c>
      <c r="B14">
        <v>1.1831670000000001</v>
      </c>
      <c r="C14">
        <v>0.30643799999999999</v>
      </c>
      <c r="D14">
        <v>3.8610000000000002</v>
      </c>
      <c r="E14">
        <v>1.13E-4</v>
      </c>
      <c r="F14" t="s">
        <v>149</v>
      </c>
    </row>
    <row r="15" spans="1:6" x14ac:dyDescent="0.25">
      <c r="A15" s="102" t="s">
        <v>110</v>
      </c>
      <c r="B15">
        <v>2.5201999999999999E-2</v>
      </c>
      <c r="C15">
        <v>8.1127000000000005E-2</v>
      </c>
      <c r="D15">
        <v>0.311</v>
      </c>
      <c r="E15">
        <v>0.75606899999999999</v>
      </c>
    </row>
    <row r="16" spans="1:6" x14ac:dyDescent="0.25">
      <c r="A16" s="102" t="s">
        <v>112</v>
      </c>
      <c r="B16">
        <v>0.76656299999999999</v>
      </c>
      <c r="C16">
        <v>0.147622</v>
      </c>
      <c r="D16">
        <v>5.1929999999999996</v>
      </c>
      <c r="E16" s="1">
        <v>2.0699999999999999E-7</v>
      </c>
      <c r="F16" t="s">
        <v>149</v>
      </c>
    </row>
    <row r="17" spans="1:6" x14ac:dyDescent="0.25">
      <c r="A17" s="102" t="s">
        <v>113</v>
      </c>
      <c r="B17">
        <v>-0.21779000000000001</v>
      </c>
      <c r="C17">
        <v>6.7202999999999999E-2</v>
      </c>
      <c r="D17">
        <v>-3.2410000000000001</v>
      </c>
      <c r="E17">
        <v>1.1919999999999999E-3</v>
      </c>
      <c r="F17" t="s">
        <v>154</v>
      </c>
    </row>
    <row r="18" spans="1:6" x14ac:dyDescent="0.25">
      <c r="A18" s="102" t="s">
        <v>114</v>
      </c>
      <c r="B18">
        <v>-0.13556799999999999</v>
      </c>
      <c r="C18">
        <v>0.12048399999999999</v>
      </c>
      <c r="D18">
        <v>-1.125</v>
      </c>
      <c r="E18">
        <v>0.26050800000000002</v>
      </c>
    </row>
    <row r="19" spans="1:6" x14ac:dyDescent="0.25">
      <c r="A19" s="102" t="s">
        <v>155</v>
      </c>
      <c r="B19">
        <v>-0.128578</v>
      </c>
      <c r="C19">
        <v>0.25536199999999998</v>
      </c>
      <c r="D19">
        <v>-0.504</v>
      </c>
      <c r="E19">
        <v>0.61460400000000004</v>
      </c>
    </row>
    <row r="20" spans="1:6" x14ac:dyDescent="0.25">
      <c r="A20" s="102" t="s">
        <v>156</v>
      </c>
      <c r="B20">
        <v>6.5820000000000002E-3</v>
      </c>
      <c r="C20">
        <v>0.25400499999999998</v>
      </c>
      <c r="D20">
        <v>2.5999999999999999E-2</v>
      </c>
      <c r="E20">
        <v>0.97932600000000003</v>
      </c>
    </row>
    <row r="21" spans="1:6" x14ac:dyDescent="0.25">
      <c r="A21" s="102" t="s">
        <v>157</v>
      </c>
      <c r="B21">
        <v>-0.623255</v>
      </c>
      <c r="C21">
        <v>0.28716700000000001</v>
      </c>
      <c r="D21">
        <v>-2.17</v>
      </c>
      <c r="E21">
        <v>2.998E-2</v>
      </c>
      <c r="F21" t="s">
        <v>158</v>
      </c>
    </row>
    <row r="22" spans="1:6" x14ac:dyDescent="0.25">
      <c r="A22" s="102" t="s">
        <v>159</v>
      </c>
      <c r="B22">
        <v>-2.9898999999999998E-2</v>
      </c>
      <c r="C22">
        <v>0.15365599999999999</v>
      </c>
      <c r="D22">
        <v>-0.19500000000000001</v>
      </c>
      <c r="E22">
        <v>0.84571700000000005</v>
      </c>
    </row>
    <row r="23" spans="1:6" x14ac:dyDescent="0.25">
      <c r="A23" s="102" t="s">
        <v>160</v>
      </c>
      <c r="B23">
        <v>0.72308700000000004</v>
      </c>
      <c r="C23">
        <v>0.204709</v>
      </c>
      <c r="D23">
        <v>3.532</v>
      </c>
      <c r="E23">
        <v>4.1199999999999999E-4</v>
      </c>
      <c r="F23" t="s">
        <v>149</v>
      </c>
    </row>
    <row r="24" spans="1:6" x14ac:dyDescent="0.25">
      <c r="A24" s="102" t="s">
        <v>161</v>
      </c>
      <c r="B24">
        <v>-0.69430199999999997</v>
      </c>
      <c r="C24">
        <v>0.232929</v>
      </c>
      <c r="D24">
        <v>-2.9809999999999999</v>
      </c>
      <c r="E24">
        <v>2.875E-3</v>
      </c>
      <c r="F24" t="s">
        <v>154</v>
      </c>
    </row>
    <row r="25" spans="1:6" x14ac:dyDescent="0.25">
      <c r="A25" s="102" t="s">
        <v>162</v>
      </c>
      <c r="B25">
        <v>1.4878150000000001</v>
      </c>
      <c r="C25">
        <v>0.17172699999999999</v>
      </c>
      <c r="D25">
        <v>8.6639999999999997</v>
      </c>
      <c r="E25" t="s">
        <v>148</v>
      </c>
      <c r="F25" t="s">
        <v>149</v>
      </c>
    </row>
    <row r="26" spans="1:6" x14ac:dyDescent="0.25">
      <c r="A26" s="102" t="s">
        <v>450</v>
      </c>
      <c r="B26">
        <v>0.72286700000000004</v>
      </c>
      <c r="C26">
        <v>0.39389099999999999</v>
      </c>
      <c r="D26">
        <v>1.835</v>
      </c>
      <c r="E26">
        <v>6.6476999999999994E-2</v>
      </c>
      <c r="F26" t="s">
        <v>173</v>
      </c>
    </row>
    <row r="27" spans="1:6" x14ac:dyDescent="0.25">
      <c r="A27" s="102" t="s">
        <v>451</v>
      </c>
      <c r="B27">
        <v>0.216949</v>
      </c>
      <c r="C27">
        <v>0.215195</v>
      </c>
      <c r="D27">
        <v>1.008</v>
      </c>
      <c r="E27">
        <v>0.31338100000000002</v>
      </c>
    </row>
    <row r="28" spans="1:6" x14ac:dyDescent="0.25">
      <c r="A28" s="102" t="s">
        <v>452</v>
      </c>
      <c r="B28">
        <v>0.97198399999999996</v>
      </c>
      <c r="C28">
        <v>0.35007899999999997</v>
      </c>
      <c r="D28">
        <v>2.7759999999999998</v>
      </c>
      <c r="E28">
        <v>5.4949999999999999E-3</v>
      </c>
      <c r="F28" t="s">
        <v>154</v>
      </c>
    </row>
    <row r="29" spans="1:6" x14ac:dyDescent="0.25">
      <c r="A29" s="102" t="s">
        <v>453</v>
      </c>
      <c r="B29">
        <v>3.6819999999999999E-3</v>
      </c>
      <c r="C29">
        <v>2.2114999999999999E-2</v>
      </c>
      <c r="D29">
        <v>0.16600000000000001</v>
      </c>
      <c r="E29">
        <v>0.86777099999999996</v>
      </c>
    </row>
    <row r="30" spans="1:6" x14ac:dyDescent="0.25">
      <c r="A30" s="102" t="s">
        <v>163</v>
      </c>
      <c r="B30">
        <v>-0.49052600000000002</v>
      </c>
      <c r="C30">
        <v>0.242255</v>
      </c>
      <c r="D30">
        <v>-2.0249999999999999</v>
      </c>
      <c r="E30">
        <v>4.2883999999999999E-2</v>
      </c>
      <c r="F30" t="s">
        <v>158</v>
      </c>
    </row>
    <row r="31" spans="1:6" x14ac:dyDescent="0.25">
      <c r="A31" s="102" t="s">
        <v>247</v>
      </c>
      <c r="B31">
        <v>-0.65044999999999997</v>
      </c>
      <c r="C31">
        <v>0.23947199999999999</v>
      </c>
      <c r="D31">
        <v>-2.7160000000000002</v>
      </c>
      <c r="E31">
        <v>6.6039999999999996E-3</v>
      </c>
      <c r="F31" t="s">
        <v>154</v>
      </c>
    </row>
    <row r="32" spans="1:6" x14ac:dyDescent="0.25">
      <c r="A32" s="102" t="s">
        <v>248</v>
      </c>
      <c r="B32">
        <v>0.15473600000000001</v>
      </c>
      <c r="C32">
        <v>0.208676</v>
      </c>
      <c r="D32">
        <v>0.74199999999999999</v>
      </c>
      <c r="E32">
        <v>0.45838200000000001</v>
      </c>
    </row>
    <row r="33" spans="1:6" x14ac:dyDescent="0.25">
      <c r="A33" s="102" t="s">
        <v>249</v>
      </c>
      <c r="B33">
        <v>2.5125130000000002</v>
      </c>
      <c r="C33">
        <v>1.094876</v>
      </c>
      <c r="D33">
        <v>2.2949999999999999</v>
      </c>
      <c r="E33">
        <v>2.1745E-2</v>
      </c>
      <c r="F33" t="s">
        <v>158</v>
      </c>
    </row>
    <row r="34" spans="1:6" x14ac:dyDescent="0.25">
      <c r="A34" s="102" t="s">
        <v>250</v>
      </c>
      <c r="B34">
        <v>-11.588404000000001</v>
      </c>
      <c r="C34">
        <v>363.06720100000001</v>
      </c>
      <c r="D34">
        <v>-3.2000000000000001E-2</v>
      </c>
      <c r="E34">
        <v>0.97453699999999999</v>
      </c>
    </row>
    <row r="35" spans="1:6" x14ac:dyDescent="0.25">
      <c r="A35" s="102" t="s">
        <v>164</v>
      </c>
    </row>
    <row r="36" spans="1:6" x14ac:dyDescent="0.25">
      <c r="A36" s="102" t="s">
        <v>165</v>
      </c>
    </row>
    <row r="37" spans="1:6" x14ac:dyDescent="0.25">
      <c r="A37" s="154"/>
    </row>
    <row r="38" spans="1:6" x14ac:dyDescent="0.25">
      <c r="A38" s="102" t="s">
        <v>166</v>
      </c>
    </row>
    <row r="39" spans="1:6" x14ac:dyDescent="0.25">
      <c r="A39" s="154"/>
    </row>
    <row r="40" spans="1:6" x14ac:dyDescent="0.25">
      <c r="A40" s="102" t="s">
        <v>167</v>
      </c>
    </row>
    <row r="41" spans="1:6" x14ac:dyDescent="0.25">
      <c r="A41" s="102" t="s">
        <v>338</v>
      </c>
    </row>
    <row r="42" spans="1:6" x14ac:dyDescent="0.25">
      <c r="A42" s="102" t="s">
        <v>339</v>
      </c>
    </row>
    <row r="43" spans="1:6" x14ac:dyDescent="0.25">
      <c r="A43" s="154"/>
    </row>
    <row r="44" spans="1:6" x14ac:dyDescent="0.25">
      <c r="A44" s="102" t="s">
        <v>243</v>
      </c>
    </row>
    <row r="45" spans="1:6" x14ac:dyDescent="0.25">
      <c r="A45" s="154"/>
    </row>
    <row r="46" spans="1:6" x14ac:dyDescent="0.25">
      <c r="A46" s="101" t="s">
        <v>169</v>
      </c>
    </row>
    <row r="47" spans="1:6" x14ac:dyDescent="0.25">
      <c r="A47" s="154"/>
    </row>
    <row r="48" spans="1:6" x14ac:dyDescent="0.25">
      <c r="A48" s="102" t="s">
        <v>139</v>
      </c>
      <c r="B48" s="1"/>
      <c r="C48" s="1"/>
      <c r="E48" s="1"/>
    </row>
    <row r="49" spans="1:6" x14ac:dyDescent="0.25">
      <c r="A49" s="102" t="s">
        <v>170</v>
      </c>
      <c r="B49" s="1"/>
      <c r="C49" s="1"/>
    </row>
    <row r="50" spans="1:6" x14ac:dyDescent="0.25">
      <c r="A50" s="102" t="s">
        <v>141</v>
      </c>
      <c r="B50" s="1"/>
      <c r="C50" s="1"/>
      <c r="E50" s="1"/>
    </row>
    <row r="51" spans="1:6" x14ac:dyDescent="0.25">
      <c r="A51" s="154"/>
      <c r="B51" s="1"/>
      <c r="C51" s="1"/>
    </row>
    <row r="52" spans="1:6" x14ac:dyDescent="0.25">
      <c r="A52" s="102" t="s">
        <v>142</v>
      </c>
      <c r="B52" s="1"/>
      <c r="C52" s="1"/>
    </row>
    <row r="53" spans="1:6" x14ac:dyDescent="0.25">
      <c r="A53" s="102"/>
      <c r="B53" s="1" t="s">
        <v>143</v>
      </c>
      <c r="C53" s="1" t="s">
        <v>144</v>
      </c>
      <c r="D53" t="s">
        <v>171</v>
      </c>
      <c r="E53" s="1" t="s">
        <v>172</v>
      </c>
    </row>
    <row r="54" spans="1:6" x14ac:dyDescent="0.25">
      <c r="A54" s="102" t="s">
        <v>147</v>
      </c>
      <c r="B54" s="1">
        <v>0.71646399999999999</v>
      </c>
      <c r="C54" s="1">
        <v>9.0158000000000002E-2</v>
      </c>
      <c r="D54">
        <v>7.9470000000000001</v>
      </c>
      <c r="E54" s="1">
        <v>3.42E-15</v>
      </c>
      <c r="F54" t="s">
        <v>149</v>
      </c>
    </row>
    <row r="55" spans="1:6" x14ac:dyDescent="0.25">
      <c r="A55" s="102" t="s">
        <v>150</v>
      </c>
      <c r="B55" s="1">
        <v>0.108968</v>
      </c>
      <c r="C55" s="1">
        <v>5.6788999999999999E-2</v>
      </c>
      <c r="D55">
        <v>1.919</v>
      </c>
      <c r="E55" s="1">
        <v>5.5169000000000003E-2</v>
      </c>
      <c r="F55" t="s">
        <v>173</v>
      </c>
    </row>
    <row r="56" spans="1:6" x14ac:dyDescent="0.25">
      <c r="A56" s="102" t="s">
        <v>151</v>
      </c>
      <c r="B56" s="1">
        <v>-6.9616999999999998E-2</v>
      </c>
      <c r="C56" s="1">
        <v>5.1631000000000003E-2</v>
      </c>
      <c r="D56">
        <v>-1.3480000000000001</v>
      </c>
      <c r="E56">
        <v>0.17771999999999999</v>
      </c>
    </row>
    <row r="57" spans="1:6" x14ac:dyDescent="0.25">
      <c r="A57" s="102" t="s">
        <v>152</v>
      </c>
      <c r="B57" s="1">
        <v>1.1566E-2</v>
      </c>
      <c r="C57" s="1">
        <v>4.0126000000000002E-2</v>
      </c>
      <c r="D57">
        <v>0.28799999999999998</v>
      </c>
      <c r="E57">
        <v>0.77319700000000002</v>
      </c>
    </row>
    <row r="58" spans="1:6" x14ac:dyDescent="0.25">
      <c r="A58" s="102" t="s">
        <v>153</v>
      </c>
      <c r="B58" s="1">
        <v>0.154837</v>
      </c>
      <c r="C58" s="1">
        <v>6.3067999999999999E-2</v>
      </c>
      <c r="D58">
        <v>2.4550000000000001</v>
      </c>
      <c r="E58">
        <v>1.4182E-2</v>
      </c>
      <c r="F58" t="s">
        <v>158</v>
      </c>
    </row>
    <row r="59" spans="1:6" x14ac:dyDescent="0.25">
      <c r="A59" s="102" t="s">
        <v>110</v>
      </c>
      <c r="B59" s="1">
        <v>9.5652000000000001E-2</v>
      </c>
      <c r="C59" s="1">
        <v>1.538E-2</v>
      </c>
      <c r="D59">
        <v>6.2190000000000003</v>
      </c>
      <c r="E59" s="1">
        <v>6.2500000000000001E-10</v>
      </c>
      <c r="F59" t="s">
        <v>149</v>
      </c>
    </row>
    <row r="60" spans="1:6" x14ac:dyDescent="0.25">
      <c r="A60" s="102" t="s">
        <v>112</v>
      </c>
      <c r="B60" s="1">
        <v>-8.4221000000000004E-2</v>
      </c>
      <c r="C60" s="1">
        <v>3.4488999999999999E-2</v>
      </c>
      <c r="D60">
        <v>-2.4420000000000002</v>
      </c>
      <c r="E60" s="1">
        <v>1.4706E-2</v>
      </c>
      <c r="F60" t="s">
        <v>158</v>
      </c>
    </row>
    <row r="61" spans="1:6" x14ac:dyDescent="0.25">
      <c r="A61" s="102" t="s">
        <v>113</v>
      </c>
      <c r="B61" s="1">
        <v>1.1150000000000001E-3</v>
      </c>
      <c r="C61" s="1">
        <v>1.1561999999999999E-2</v>
      </c>
      <c r="D61">
        <v>9.6000000000000002E-2</v>
      </c>
      <c r="E61" s="1">
        <v>0.92318800000000001</v>
      </c>
    </row>
    <row r="62" spans="1:6" x14ac:dyDescent="0.25">
      <c r="A62" s="102" t="s">
        <v>114</v>
      </c>
      <c r="B62" s="1">
        <v>3.9979000000000001E-2</v>
      </c>
      <c r="C62" s="1">
        <v>2.5135999999999999E-2</v>
      </c>
      <c r="D62">
        <v>1.591</v>
      </c>
      <c r="E62" s="1">
        <v>0.111901</v>
      </c>
    </row>
    <row r="63" spans="1:6" x14ac:dyDescent="0.25">
      <c r="A63" s="102" t="s">
        <v>155</v>
      </c>
      <c r="B63" s="1">
        <v>9.4120999999999996E-2</v>
      </c>
      <c r="C63" s="1">
        <v>4.7502999999999997E-2</v>
      </c>
      <c r="D63">
        <v>1.9810000000000001</v>
      </c>
      <c r="E63" s="1">
        <v>4.7706999999999999E-2</v>
      </c>
      <c r="F63" t="s">
        <v>158</v>
      </c>
    </row>
    <row r="64" spans="1:6" x14ac:dyDescent="0.25">
      <c r="A64" s="102" t="s">
        <v>156</v>
      </c>
      <c r="B64" s="1">
        <v>0.22462299999999999</v>
      </c>
      <c r="C64" s="1">
        <v>5.7852000000000001E-2</v>
      </c>
      <c r="D64">
        <v>3.883</v>
      </c>
      <c r="E64" s="1">
        <v>1.07E-4</v>
      </c>
      <c r="F64" t="s">
        <v>149</v>
      </c>
    </row>
    <row r="65" spans="1:6" x14ac:dyDescent="0.25">
      <c r="A65" s="102" t="s">
        <v>157</v>
      </c>
      <c r="B65" s="1">
        <v>1.3386E-2</v>
      </c>
      <c r="C65" s="1">
        <v>5.0497E-2</v>
      </c>
      <c r="D65">
        <v>0.26500000000000001</v>
      </c>
      <c r="E65">
        <v>0.79096699999999998</v>
      </c>
    </row>
    <row r="66" spans="1:6" x14ac:dyDescent="0.25">
      <c r="A66" s="102" t="s">
        <v>159</v>
      </c>
      <c r="B66" s="1">
        <v>0.23600299999999999</v>
      </c>
      <c r="C66" s="1">
        <v>3.3277000000000001E-2</v>
      </c>
      <c r="D66">
        <v>7.0919999999999996</v>
      </c>
      <c r="E66" s="1">
        <v>1.9199999999999999E-12</v>
      </c>
      <c r="F66" t="s">
        <v>149</v>
      </c>
    </row>
    <row r="67" spans="1:6" x14ac:dyDescent="0.25">
      <c r="A67" s="102" t="s">
        <v>160</v>
      </c>
      <c r="B67">
        <v>-0.18601200000000001</v>
      </c>
      <c r="C67">
        <v>3.5561000000000002E-2</v>
      </c>
      <c r="D67">
        <v>-5.2309999999999999</v>
      </c>
      <c r="E67" s="1">
        <v>1.8900000000000001E-7</v>
      </c>
      <c r="F67" t="s">
        <v>149</v>
      </c>
    </row>
    <row r="68" spans="1:6" x14ac:dyDescent="0.25">
      <c r="A68" s="102" t="s">
        <v>161</v>
      </c>
      <c r="B68">
        <v>0.25400600000000001</v>
      </c>
      <c r="C68">
        <v>5.0048000000000002E-2</v>
      </c>
      <c r="D68">
        <v>5.0750000000000002</v>
      </c>
      <c r="E68" s="1">
        <v>4.2899999999999999E-7</v>
      </c>
      <c r="F68" t="s">
        <v>149</v>
      </c>
    </row>
    <row r="69" spans="1:6" x14ac:dyDescent="0.25">
      <c r="A69" s="102" t="s">
        <v>162</v>
      </c>
      <c r="B69">
        <v>7.6650999999999997E-2</v>
      </c>
      <c r="C69">
        <v>3.9837999999999998E-2</v>
      </c>
      <c r="D69">
        <v>1.9239999999999999</v>
      </c>
      <c r="E69">
        <v>5.4511999999999998E-2</v>
      </c>
      <c r="F69" t="s">
        <v>173</v>
      </c>
    </row>
    <row r="70" spans="1:6" x14ac:dyDescent="0.25">
      <c r="A70" s="102" t="s">
        <v>450</v>
      </c>
      <c r="B70">
        <v>-0.10556500000000001</v>
      </c>
      <c r="C70">
        <v>0.11375</v>
      </c>
      <c r="D70">
        <v>-0.92800000000000005</v>
      </c>
      <c r="E70">
        <v>0.35351700000000003</v>
      </c>
    </row>
    <row r="71" spans="1:6" x14ac:dyDescent="0.25">
      <c r="A71" s="102" t="s">
        <v>451</v>
      </c>
      <c r="B71">
        <v>-3.1447000000000003E-2</v>
      </c>
      <c r="C71">
        <v>4.6566000000000003E-2</v>
      </c>
      <c r="D71">
        <v>-0.67500000000000004</v>
      </c>
      <c r="E71">
        <v>0.49956200000000001</v>
      </c>
    </row>
    <row r="72" spans="1:6" x14ac:dyDescent="0.25">
      <c r="A72" s="102" t="s">
        <v>452</v>
      </c>
      <c r="B72">
        <v>-0.12676799999999999</v>
      </c>
      <c r="C72">
        <v>9.3665999999999999E-2</v>
      </c>
      <c r="D72">
        <v>-1.353</v>
      </c>
      <c r="E72">
        <v>0.17610200000000001</v>
      </c>
    </row>
    <row r="73" spans="1:6" x14ac:dyDescent="0.25">
      <c r="A73" s="102" t="s">
        <v>453</v>
      </c>
      <c r="B73">
        <v>3.8059999999999999E-3</v>
      </c>
      <c r="C73">
        <v>4.7869999999999996E-3</v>
      </c>
      <c r="D73">
        <v>0.79500000000000004</v>
      </c>
      <c r="E73">
        <v>0.42664800000000003</v>
      </c>
    </row>
    <row r="74" spans="1:6" x14ac:dyDescent="0.25">
      <c r="A74" s="102" t="s">
        <v>163</v>
      </c>
      <c r="B74">
        <v>-4.7884000000000003E-2</v>
      </c>
      <c r="C74">
        <v>5.3547999999999998E-2</v>
      </c>
      <c r="D74">
        <v>-0.89400000000000002</v>
      </c>
      <c r="E74">
        <v>0.37132900000000002</v>
      </c>
    </row>
    <row r="75" spans="1:6" x14ac:dyDescent="0.25">
      <c r="A75" s="102" t="s">
        <v>247</v>
      </c>
      <c r="B75">
        <v>8.9473999999999998E-2</v>
      </c>
      <c r="C75">
        <v>5.4949999999999999E-2</v>
      </c>
      <c r="D75">
        <v>1.6279999999999999</v>
      </c>
      <c r="E75">
        <v>0.10364900000000001</v>
      </c>
    </row>
    <row r="76" spans="1:6" x14ac:dyDescent="0.25">
      <c r="A76" s="102" t="s">
        <v>248</v>
      </c>
      <c r="B76">
        <v>3.2389000000000001E-2</v>
      </c>
      <c r="C76">
        <v>4.2393E-2</v>
      </c>
      <c r="D76">
        <v>0.76400000000000001</v>
      </c>
      <c r="E76">
        <v>0.44497100000000001</v>
      </c>
    </row>
    <row r="77" spans="1:6" x14ac:dyDescent="0.25">
      <c r="A77" s="102" t="s">
        <v>249</v>
      </c>
      <c r="B77">
        <v>-0.14698700000000001</v>
      </c>
      <c r="C77">
        <v>0.50246599999999997</v>
      </c>
      <c r="D77">
        <v>-0.29299999999999998</v>
      </c>
      <c r="E77">
        <v>0.76991600000000004</v>
      </c>
    </row>
    <row r="78" spans="1:6" x14ac:dyDescent="0.25">
      <c r="A78" s="102" t="s">
        <v>250</v>
      </c>
      <c r="B78">
        <v>-0.30240600000000001</v>
      </c>
      <c r="C78">
        <v>0.31398300000000001</v>
      </c>
      <c r="D78">
        <v>-0.96299999999999997</v>
      </c>
      <c r="E78">
        <v>0.335619</v>
      </c>
    </row>
    <row r="79" spans="1:6" x14ac:dyDescent="0.25">
      <c r="A79" s="102" t="s">
        <v>164</v>
      </c>
    </row>
    <row r="80" spans="1:6" x14ac:dyDescent="0.25">
      <c r="A80" s="102" t="s">
        <v>165</v>
      </c>
    </row>
    <row r="81" spans="1:1" x14ac:dyDescent="0.25">
      <c r="A81" s="154"/>
    </row>
    <row r="82" spans="1:1" x14ac:dyDescent="0.25">
      <c r="A82" s="102" t="s">
        <v>340</v>
      </c>
    </row>
    <row r="83" spans="1:1" x14ac:dyDescent="0.25">
      <c r="A83" s="154"/>
    </row>
    <row r="84" spans="1:1" x14ac:dyDescent="0.25">
      <c r="A84" s="102" t="s">
        <v>174</v>
      </c>
    </row>
    <row r="85" spans="1:1" x14ac:dyDescent="0.25">
      <c r="A85" s="102" t="s">
        <v>341</v>
      </c>
    </row>
    <row r="86" spans="1:1" x14ac:dyDescent="0.25">
      <c r="A86" s="102" t="s">
        <v>175</v>
      </c>
    </row>
    <row r="87" spans="1:1" x14ac:dyDescent="0.25">
      <c r="A87" s="102" t="s">
        <v>176</v>
      </c>
    </row>
    <row r="88" spans="1:1" x14ac:dyDescent="0.25">
      <c r="A88" s="154"/>
    </row>
    <row r="89" spans="1:1" x14ac:dyDescent="0.25">
      <c r="A89" s="102" t="s">
        <v>177</v>
      </c>
    </row>
    <row r="90" spans="1:1" x14ac:dyDescent="0.25">
      <c r="A90" s="154"/>
    </row>
    <row r="91" spans="1:1" x14ac:dyDescent="0.25">
      <c r="A91" s="101" t="s">
        <v>178</v>
      </c>
    </row>
    <row r="92" spans="1:1" x14ac:dyDescent="0.25">
      <c r="A92" s="154"/>
    </row>
    <row r="93" spans="1:1" x14ac:dyDescent="0.25">
      <c r="A93" s="102" t="s">
        <v>139</v>
      </c>
    </row>
    <row r="94" spans="1:1" x14ac:dyDescent="0.25">
      <c r="A94" s="102" t="s">
        <v>179</v>
      </c>
    </row>
    <row r="95" spans="1:1" x14ac:dyDescent="0.25">
      <c r="A95" s="102" t="s">
        <v>141</v>
      </c>
    </row>
    <row r="96" spans="1:1" x14ac:dyDescent="0.25">
      <c r="A96" s="154"/>
    </row>
    <row r="97" spans="1:6" x14ac:dyDescent="0.25">
      <c r="A97" s="102" t="s">
        <v>142</v>
      </c>
    </row>
    <row r="98" spans="1:6" x14ac:dyDescent="0.25">
      <c r="A98" s="102"/>
      <c r="B98" t="s">
        <v>143</v>
      </c>
      <c r="C98" t="s">
        <v>144</v>
      </c>
      <c r="D98" t="s">
        <v>171</v>
      </c>
      <c r="E98" t="s">
        <v>172</v>
      </c>
    </row>
    <row r="99" spans="1:6" x14ac:dyDescent="0.25">
      <c r="A99" s="102" t="s">
        <v>147</v>
      </c>
      <c r="B99">
        <v>0.22512650000000001</v>
      </c>
      <c r="C99">
        <v>0.110656</v>
      </c>
      <c r="D99">
        <v>2.0339999999999998</v>
      </c>
      <c r="E99">
        <v>4.206E-2</v>
      </c>
      <c r="F99" t="s">
        <v>158</v>
      </c>
    </row>
    <row r="100" spans="1:6" x14ac:dyDescent="0.25">
      <c r="A100" s="102" t="s">
        <v>150</v>
      </c>
      <c r="B100">
        <v>-4.33249E-2</v>
      </c>
      <c r="C100">
        <v>6.9370699999999993E-2</v>
      </c>
      <c r="D100">
        <v>-0.625</v>
      </c>
      <c r="E100">
        <v>0.53234999999999999</v>
      </c>
    </row>
    <row r="101" spans="1:6" x14ac:dyDescent="0.25">
      <c r="A101" s="102" t="s">
        <v>151</v>
      </c>
      <c r="B101">
        <v>-6.4281E-3</v>
      </c>
      <c r="C101">
        <v>6.4852699999999999E-2</v>
      </c>
      <c r="D101">
        <v>-9.9000000000000005E-2</v>
      </c>
      <c r="E101" s="1">
        <v>0.92105999999999999</v>
      </c>
    </row>
    <row r="102" spans="1:6" x14ac:dyDescent="0.25">
      <c r="A102" s="102" t="s">
        <v>152</v>
      </c>
      <c r="B102">
        <v>6.4293699999999995E-2</v>
      </c>
      <c r="C102">
        <v>5.8301699999999998E-2</v>
      </c>
      <c r="D102">
        <v>1.103</v>
      </c>
      <c r="E102">
        <v>0.27028000000000002</v>
      </c>
    </row>
    <row r="103" spans="1:6" x14ac:dyDescent="0.25">
      <c r="A103" s="102" t="s">
        <v>153</v>
      </c>
      <c r="B103">
        <v>0.18086949999999999</v>
      </c>
      <c r="C103">
        <v>9.1329599999999997E-2</v>
      </c>
      <c r="D103">
        <v>1.98</v>
      </c>
      <c r="E103">
        <v>4.7820000000000001E-2</v>
      </c>
      <c r="F103" t="s">
        <v>158</v>
      </c>
    </row>
    <row r="104" spans="1:6" x14ac:dyDescent="0.25">
      <c r="A104" s="102" t="s">
        <v>110</v>
      </c>
      <c r="B104">
        <v>-5.9762799999999998E-2</v>
      </c>
      <c r="C104">
        <v>2.2479300000000001E-2</v>
      </c>
      <c r="D104">
        <v>-2.6589999999999998</v>
      </c>
      <c r="E104">
        <v>7.92E-3</v>
      </c>
      <c r="F104" t="s">
        <v>154</v>
      </c>
    </row>
    <row r="105" spans="1:6" x14ac:dyDescent="0.25">
      <c r="A105" s="102" t="s">
        <v>112</v>
      </c>
      <c r="B105">
        <v>-0.11378720000000001</v>
      </c>
      <c r="C105">
        <v>4.4780199999999999E-2</v>
      </c>
      <c r="D105">
        <v>-2.5409999999999999</v>
      </c>
      <c r="E105">
        <v>1.1140000000000001E-2</v>
      </c>
      <c r="F105" t="s">
        <v>158</v>
      </c>
    </row>
    <row r="106" spans="1:6" x14ac:dyDescent="0.25">
      <c r="A106" s="102" t="s">
        <v>113</v>
      </c>
      <c r="B106">
        <v>2.4902199999999999E-2</v>
      </c>
      <c r="C106">
        <v>1.6998800000000001E-2</v>
      </c>
      <c r="D106">
        <v>1.4650000000000001</v>
      </c>
      <c r="E106">
        <v>0.14312</v>
      </c>
    </row>
    <row r="107" spans="1:6" x14ac:dyDescent="0.25">
      <c r="A107" s="102" t="s">
        <v>114</v>
      </c>
      <c r="B107">
        <v>5.3128799999999997E-2</v>
      </c>
      <c r="C107">
        <v>3.4617099999999998E-2</v>
      </c>
      <c r="D107">
        <v>1.5349999999999999</v>
      </c>
      <c r="E107">
        <v>0.12503</v>
      </c>
    </row>
    <row r="108" spans="1:6" x14ac:dyDescent="0.25">
      <c r="A108" s="102" t="s">
        <v>155</v>
      </c>
      <c r="B108">
        <v>-0.1889246</v>
      </c>
      <c r="C108">
        <v>6.4704300000000006E-2</v>
      </c>
      <c r="D108">
        <v>-2.92</v>
      </c>
      <c r="E108">
        <v>3.5500000000000002E-3</v>
      </c>
      <c r="F108" t="s">
        <v>154</v>
      </c>
    </row>
    <row r="109" spans="1:6" x14ac:dyDescent="0.25">
      <c r="A109" s="102" t="s">
        <v>156</v>
      </c>
      <c r="B109">
        <v>-0.42115910000000001</v>
      </c>
      <c r="C109">
        <v>8.4609799999999999E-2</v>
      </c>
      <c r="D109">
        <v>-4.9779999999999998</v>
      </c>
      <c r="E109" s="1">
        <v>7.0699999999999996E-7</v>
      </c>
      <c r="F109" t="s">
        <v>149</v>
      </c>
    </row>
    <row r="110" spans="1:6" x14ac:dyDescent="0.25">
      <c r="A110" s="102" t="s">
        <v>157</v>
      </c>
      <c r="B110">
        <v>-0.13751940000000001</v>
      </c>
      <c r="C110">
        <v>6.1848100000000003E-2</v>
      </c>
      <c r="D110">
        <v>-2.2240000000000002</v>
      </c>
      <c r="E110">
        <v>2.631E-2</v>
      </c>
      <c r="F110" t="s">
        <v>158</v>
      </c>
    </row>
    <row r="111" spans="1:6" x14ac:dyDescent="0.25">
      <c r="A111" s="102" t="s">
        <v>159</v>
      </c>
      <c r="B111">
        <v>-0.1343413</v>
      </c>
      <c r="C111">
        <v>4.36543E-2</v>
      </c>
      <c r="D111">
        <v>-3.077</v>
      </c>
      <c r="E111">
        <v>2.1199999999999999E-3</v>
      </c>
      <c r="F111" t="s">
        <v>154</v>
      </c>
    </row>
    <row r="112" spans="1:6" x14ac:dyDescent="0.25">
      <c r="A112" s="102" t="s">
        <v>160</v>
      </c>
      <c r="B112">
        <v>-4.3379999999999997E-4</v>
      </c>
      <c r="C112">
        <v>4.9355200000000002E-2</v>
      </c>
      <c r="D112">
        <v>-8.9999999999999993E-3</v>
      </c>
      <c r="E112">
        <v>0.99299000000000004</v>
      </c>
    </row>
    <row r="113" spans="1:6" x14ac:dyDescent="0.25">
      <c r="A113" s="102" t="s">
        <v>161</v>
      </c>
      <c r="B113">
        <v>0.56789500000000004</v>
      </c>
      <c r="C113">
        <v>6.1142599999999998E-2</v>
      </c>
      <c r="D113">
        <v>9.2880000000000003</v>
      </c>
      <c r="E113" t="s">
        <v>148</v>
      </c>
      <c r="F113" t="s">
        <v>149</v>
      </c>
    </row>
    <row r="114" spans="1:6" x14ac:dyDescent="0.25">
      <c r="A114" s="102" t="s">
        <v>162</v>
      </c>
      <c r="B114">
        <v>-1.3388420999999999</v>
      </c>
      <c r="C114">
        <v>8.3615400000000006E-2</v>
      </c>
      <c r="D114">
        <v>-16.012</v>
      </c>
      <c r="E114" t="s">
        <v>148</v>
      </c>
      <c r="F114" t="s">
        <v>149</v>
      </c>
    </row>
    <row r="115" spans="1:6" x14ac:dyDescent="0.25">
      <c r="A115" s="102" t="s">
        <v>450</v>
      </c>
      <c r="B115">
        <v>-0.2365671</v>
      </c>
      <c r="C115">
        <v>0.15083340000000001</v>
      </c>
      <c r="D115">
        <v>-1.5680000000000001</v>
      </c>
      <c r="E115">
        <v>0.11697</v>
      </c>
    </row>
    <row r="116" spans="1:6" x14ac:dyDescent="0.25">
      <c r="A116" s="102" t="s">
        <v>451</v>
      </c>
      <c r="B116">
        <v>-0.12119190000000001</v>
      </c>
      <c r="C116">
        <v>6.1330500000000003E-2</v>
      </c>
      <c r="D116">
        <v>-1.976</v>
      </c>
      <c r="E116">
        <v>4.8309999999999999E-2</v>
      </c>
      <c r="F116" t="s">
        <v>158</v>
      </c>
    </row>
    <row r="117" spans="1:6" x14ac:dyDescent="0.25">
      <c r="A117" s="102" t="s">
        <v>452</v>
      </c>
      <c r="B117">
        <v>-0.1395335</v>
      </c>
      <c r="C117">
        <v>0.13635349999999999</v>
      </c>
      <c r="D117">
        <v>-1.0229999999999999</v>
      </c>
      <c r="E117">
        <v>0.30630000000000002</v>
      </c>
    </row>
    <row r="118" spans="1:6" x14ac:dyDescent="0.25">
      <c r="A118" s="102" t="s">
        <v>453</v>
      </c>
      <c r="B118">
        <v>-2.2709999999999999E-4</v>
      </c>
      <c r="C118">
        <v>6.5665000000000003E-3</v>
      </c>
      <c r="D118">
        <v>-3.5000000000000003E-2</v>
      </c>
      <c r="E118">
        <v>0.97241</v>
      </c>
    </row>
    <row r="119" spans="1:6" x14ac:dyDescent="0.25">
      <c r="A119" s="102" t="s">
        <v>163</v>
      </c>
      <c r="B119">
        <v>8.6436100000000002E-2</v>
      </c>
      <c r="C119">
        <v>7.4063599999999993E-2</v>
      </c>
      <c r="D119">
        <v>1.167</v>
      </c>
      <c r="E119">
        <v>0.24335000000000001</v>
      </c>
    </row>
    <row r="120" spans="1:6" x14ac:dyDescent="0.25">
      <c r="A120" s="102" t="s">
        <v>247</v>
      </c>
      <c r="B120">
        <v>0.227912</v>
      </c>
      <c r="C120">
        <v>7.0452500000000001E-2</v>
      </c>
      <c r="D120">
        <v>3.2349999999999999</v>
      </c>
      <c r="E120">
        <v>1.24E-3</v>
      </c>
      <c r="F120" t="s">
        <v>154</v>
      </c>
    </row>
    <row r="121" spans="1:6" x14ac:dyDescent="0.25">
      <c r="A121" s="102" t="s">
        <v>248</v>
      </c>
      <c r="B121">
        <v>9.8362400000000003E-2</v>
      </c>
      <c r="C121">
        <v>5.90211E-2</v>
      </c>
      <c r="D121">
        <v>1.667</v>
      </c>
      <c r="E121">
        <v>9.5780000000000004E-2</v>
      </c>
      <c r="F121" t="s">
        <v>173</v>
      </c>
    </row>
    <row r="122" spans="1:6" x14ac:dyDescent="0.25">
      <c r="A122" s="102" t="s">
        <v>249</v>
      </c>
      <c r="B122">
        <v>9.9713000000000006E-3</v>
      </c>
      <c r="C122">
        <v>0.66641950000000005</v>
      </c>
      <c r="D122">
        <v>1.4999999999999999E-2</v>
      </c>
      <c r="E122">
        <v>0.98806000000000005</v>
      </c>
    </row>
    <row r="123" spans="1:6" x14ac:dyDescent="0.25">
      <c r="A123" s="102" t="s">
        <v>250</v>
      </c>
      <c r="B123">
        <v>-0.52361360000000001</v>
      </c>
      <c r="C123">
        <v>0.39485290000000001</v>
      </c>
      <c r="D123">
        <v>-1.3260000000000001</v>
      </c>
      <c r="E123">
        <v>0.18498000000000001</v>
      </c>
    </row>
    <row r="124" spans="1:6" x14ac:dyDescent="0.25">
      <c r="A124" s="102" t="s">
        <v>164</v>
      </c>
    </row>
    <row r="125" spans="1:6" x14ac:dyDescent="0.25">
      <c r="A125" s="102" t="s">
        <v>165</v>
      </c>
    </row>
    <row r="126" spans="1:6" x14ac:dyDescent="0.25">
      <c r="A126" s="154"/>
    </row>
    <row r="127" spans="1:6" x14ac:dyDescent="0.25">
      <c r="A127" s="102" t="s">
        <v>342</v>
      </c>
    </row>
    <row r="128" spans="1:6" x14ac:dyDescent="0.25">
      <c r="A128" s="154"/>
    </row>
    <row r="129" spans="1:6" x14ac:dyDescent="0.25">
      <c r="A129" s="102" t="s">
        <v>180</v>
      </c>
    </row>
    <row r="130" spans="1:6" x14ac:dyDescent="0.25">
      <c r="A130" s="102" t="s">
        <v>343</v>
      </c>
    </row>
    <row r="131" spans="1:6" x14ac:dyDescent="0.25">
      <c r="A131" s="102" t="s">
        <v>175</v>
      </c>
    </row>
    <row r="132" spans="1:6" x14ac:dyDescent="0.25">
      <c r="A132" s="102" t="s">
        <v>176</v>
      </c>
      <c r="E132" s="1"/>
    </row>
    <row r="133" spans="1:6" x14ac:dyDescent="0.25">
      <c r="A133" s="154"/>
    </row>
    <row r="134" spans="1:6" x14ac:dyDescent="0.25">
      <c r="A134" s="102" t="s">
        <v>177</v>
      </c>
    </row>
    <row r="135" spans="1:6" x14ac:dyDescent="0.25">
      <c r="A135" s="154"/>
    </row>
    <row r="136" spans="1:6" x14ac:dyDescent="0.25">
      <c r="A136" s="101" t="s">
        <v>181</v>
      </c>
    </row>
    <row r="137" spans="1:6" x14ac:dyDescent="0.25">
      <c r="A137" s="154"/>
    </row>
    <row r="138" spans="1:6" x14ac:dyDescent="0.25">
      <c r="A138" s="102" t="s">
        <v>139</v>
      </c>
    </row>
    <row r="139" spans="1:6" x14ac:dyDescent="0.25">
      <c r="A139" s="102" t="s">
        <v>182</v>
      </c>
    </row>
    <row r="140" spans="1:6" x14ac:dyDescent="0.25">
      <c r="A140" s="102" t="s">
        <v>141</v>
      </c>
    </row>
    <row r="141" spans="1:6" x14ac:dyDescent="0.25">
      <c r="A141" s="154"/>
      <c r="E141" s="1"/>
    </row>
    <row r="142" spans="1:6" x14ac:dyDescent="0.25">
      <c r="A142" s="102" t="s">
        <v>142</v>
      </c>
    </row>
    <row r="143" spans="1:6" x14ac:dyDescent="0.25">
      <c r="A143" s="102"/>
      <c r="B143" t="s">
        <v>143</v>
      </c>
      <c r="C143" t="s">
        <v>144</v>
      </c>
      <c r="D143" t="s">
        <v>171</v>
      </c>
      <c r="E143" t="s">
        <v>172</v>
      </c>
    </row>
    <row r="144" spans="1:6" x14ac:dyDescent="0.25">
      <c r="A144" s="102" t="s">
        <v>147</v>
      </c>
      <c r="B144">
        <v>-1.2440819999999999</v>
      </c>
      <c r="C144">
        <v>0.234762</v>
      </c>
      <c r="D144">
        <v>-5.2990000000000004</v>
      </c>
      <c r="E144" s="1">
        <v>1.31E-7</v>
      </c>
      <c r="F144" t="s">
        <v>149</v>
      </c>
    </row>
    <row r="145" spans="1:6" x14ac:dyDescent="0.25">
      <c r="A145" s="102" t="s">
        <v>150</v>
      </c>
      <c r="B145">
        <v>0.19816800000000001</v>
      </c>
      <c r="C145">
        <v>0.14394399999999999</v>
      </c>
      <c r="D145">
        <v>1.377</v>
      </c>
      <c r="E145" s="1">
        <v>0.16878199999999999</v>
      </c>
    </row>
    <row r="146" spans="1:6" x14ac:dyDescent="0.25">
      <c r="A146" s="102" t="s">
        <v>151</v>
      </c>
      <c r="B146">
        <v>7.2272000000000003E-2</v>
      </c>
      <c r="C146">
        <v>0.129473</v>
      </c>
      <c r="D146">
        <v>0.55800000000000005</v>
      </c>
      <c r="E146">
        <v>0.57677800000000001</v>
      </c>
    </row>
    <row r="147" spans="1:6" x14ac:dyDescent="0.25">
      <c r="A147" s="102" t="s">
        <v>152</v>
      </c>
      <c r="B147">
        <v>-7.1492E-2</v>
      </c>
      <c r="C147">
        <v>8.8827000000000003E-2</v>
      </c>
      <c r="D147">
        <v>-0.80500000000000005</v>
      </c>
      <c r="E147" s="1">
        <v>0.42101699999999997</v>
      </c>
    </row>
    <row r="148" spans="1:6" x14ac:dyDescent="0.25">
      <c r="A148" s="102" t="s">
        <v>153</v>
      </c>
      <c r="B148">
        <v>0.22795799999999999</v>
      </c>
      <c r="C148">
        <v>0.142038</v>
      </c>
      <c r="D148">
        <v>1.605</v>
      </c>
      <c r="E148">
        <v>0.108697</v>
      </c>
    </row>
    <row r="149" spans="1:6" x14ac:dyDescent="0.25">
      <c r="A149" s="102" t="s">
        <v>110</v>
      </c>
      <c r="B149">
        <v>0.32152999999999998</v>
      </c>
      <c r="C149">
        <v>3.0747E-2</v>
      </c>
      <c r="D149">
        <v>10.457000000000001</v>
      </c>
      <c r="E149" t="s">
        <v>148</v>
      </c>
      <c r="F149" t="s">
        <v>149</v>
      </c>
    </row>
    <row r="150" spans="1:6" x14ac:dyDescent="0.25">
      <c r="A150" s="102" t="s">
        <v>112</v>
      </c>
      <c r="B150">
        <v>0.13231399999999999</v>
      </c>
      <c r="C150">
        <v>8.8898000000000005E-2</v>
      </c>
      <c r="D150">
        <v>1.488</v>
      </c>
      <c r="E150">
        <v>0.13683300000000001</v>
      </c>
    </row>
    <row r="151" spans="1:6" x14ac:dyDescent="0.25">
      <c r="A151" s="102" t="s">
        <v>113</v>
      </c>
      <c r="B151">
        <v>-1.369E-3</v>
      </c>
      <c r="C151">
        <v>2.3526999999999999E-2</v>
      </c>
      <c r="D151">
        <v>-5.8000000000000003E-2</v>
      </c>
      <c r="E151">
        <v>0.95360299999999998</v>
      </c>
    </row>
    <row r="152" spans="1:6" x14ac:dyDescent="0.25">
      <c r="A152" s="102" t="s">
        <v>114</v>
      </c>
      <c r="B152">
        <v>-0.164131</v>
      </c>
      <c r="C152">
        <v>5.9679000000000003E-2</v>
      </c>
      <c r="D152">
        <v>-2.75</v>
      </c>
      <c r="E152">
        <v>6.0169999999999998E-3</v>
      </c>
      <c r="F152" t="s">
        <v>154</v>
      </c>
    </row>
    <row r="153" spans="1:6" x14ac:dyDescent="0.25">
      <c r="A153" s="102" t="s">
        <v>155</v>
      </c>
      <c r="B153">
        <v>0.45206600000000002</v>
      </c>
      <c r="C153">
        <v>0.106018</v>
      </c>
      <c r="D153">
        <v>4.2640000000000002</v>
      </c>
      <c r="E153" s="1">
        <v>2.12E-5</v>
      </c>
      <c r="F153" t="s">
        <v>149</v>
      </c>
    </row>
    <row r="154" spans="1:6" x14ac:dyDescent="0.25">
      <c r="A154" s="102" t="s">
        <v>156</v>
      </c>
      <c r="B154">
        <v>0.52834700000000001</v>
      </c>
      <c r="C154">
        <v>0.140568</v>
      </c>
      <c r="D154">
        <v>3.7589999999999999</v>
      </c>
      <c r="E154">
        <v>1.76E-4</v>
      </c>
      <c r="F154" t="s">
        <v>149</v>
      </c>
    </row>
    <row r="155" spans="1:6" x14ac:dyDescent="0.25">
      <c r="A155" s="102" t="s">
        <v>157</v>
      </c>
      <c r="B155">
        <v>0.127612</v>
      </c>
      <c r="C155">
        <v>0.124107</v>
      </c>
      <c r="D155">
        <v>1.028</v>
      </c>
      <c r="E155">
        <v>0.303981</v>
      </c>
    </row>
    <row r="156" spans="1:6" x14ac:dyDescent="0.25">
      <c r="A156" s="102" t="s">
        <v>159</v>
      </c>
      <c r="B156">
        <v>0.61884799999999995</v>
      </c>
      <c r="C156">
        <v>8.4756999999999999E-2</v>
      </c>
      <c r="D156">
        <v>7.3010000000000002</v>
      </c>
      <c r="E156" s="1">
        <v>4.3199999999999998E-13</v>
      </c>
      <c r="F156" t="s">
        <v>149</v>
      </c>
    </row>
    <row r="157" spans="1:6" x14ac:dyDescent="0.25">
      <c r="A157" s="102" t="s">
        <v>160</v>
      </c>
      <c r="B157">
        <v>-0.490456</v>
      </c>
      <c r="C157">
        <v>7.9125000000000001E-2</v>
      </c>
      <c r="D157">
        <v>-6.1980000000000004</v>
      </c>
      <c r="E157" s="1">
        <v>7.1100000000000003E-10</v>
      </c>
      <c r="F157" t="s">
        <v>149</v>
      </c>
    </row>
    <row r="158" spans="1:6" x14ac:dyDescent="0.25">
      <c r="A158" s="102" t="s">
        <v>161</v>
      </c>
      <c r="B158">
        <v>-0.32599099999999998</v>
      </c>
      <c r="C158">
        <v>0.14759</v>
      </c>
      <c r="D158">
        <v>-2.2090000000000001</v>
      </c>
      <c r="E158">
        <v>2.7321000000000002E-2</v>
      </c>
      <c r="F158" t="s">
        <v>158</v>
      </c>
    </row>
    <row r="159" spans="1:6" x14ac:dyDescent="0.25">
      <c r="A159" s="102" t="s">
        <v>162</v>
      </c>
      <c r="B159">
        <v>0.61265899999999995</v>
      </c>
      <c r="C159">
        <v>8.6053000000000004E-2</v>
      </c>
      <c r="D159">
        <v>7.12</v>
      </c>
      <c r="E159" s="1">
        <v>1.5799999999999999E-12</v>
      </c>
      <c r="F159" t="s">
        <v>149</v>
      </c>
    </row>
    <row r="160" spans="1:6" x14ac:dyDescent="0.25">
      <c r="A160" s="102" t="s">
        <v>450</v>
      </c>
      <c r="B160">
        <v>0.10507900000000001</v>
      </c>
      <c r="C160">
        <v>0.237674</v>
      </c>
      <c r="D160">
        <v>0.442</v>
      </c>
      <c r="E160">
        <v>0.65846199999999999</v>
      </c>
    </row>
    <row r="161" spans="1:6" x14ac:dyDescent="0.25">
      <c r="A161" s="102" t="s">
        <v>451</v>
      </c>
      <c r="B161">
        <v>-0.13178000000000001</v>
      </c>
      <c r="C161">
        <v>0.112021</v>
      </c>
      <c r="D161">
        <v>-1.1759999999999999</v>
      </c>
      <c r="E161">
        <v>0.23960300000000001</v>
      </c>
    </row>
    <row r="162" spans="1:6" x14ac:dyDescent="0.25">
      <c r="A162" s="102" t="s">
        <v>452</v>
      </c>
      <c r="B162">
        <v>-0.30878899999999998</v>
      </c>
      <c r="C162">
        <v>0.205203</v>
      </c>
      <c r="D162">
        <v>-1.5049999999999999</v>
      </c>
      <c r="E162">
        <v>0.13255800000000001</v>
      </c>
    </row>
    <row r="163" spans="1:6" x14ac:dyDescent="0.25">
      <c r="A163" s="102" t="s">
        <v>453</v>
      </c>
      <c r="B163">
        <v>2.3810999999999999E-2</v>
      </c>
      <c r="C163">
        <v>1.0581E-2</v>
      </c>
      <c r="D163">
        <v>2.25</v>
      </c>
      <c r="E163">
        <v>2.4552999999999998E-2</v>
      </c>
      <c r="F163" t="s">
        <v>158</v>
      </c>
    </row>
    <row r="164" spans="1:6" x14ac:dyDescent="0.25">
      <c r="A164" s="102" t="s">
        <v>163</v>
      </c>
      <c r="B164">
        <v>-9.0653999999999998E-2</v>
      </c>
      <c r="C164">
        <v>0.12665899999999999</v>
      </c>
      <c r="D164">
        <v>-0.71599999999999997</v>
      </c>
      <c r="E164">
        <v>0.47425200000000001</v>
      </c>
    </row>
    <row r="165" spans="1:6" x14ac:dyDescent="0.25">
      <c r="A165" s="102" t="s">
        <v>247</v>
      </c>
      <c r="B165">
        <v>0.14532500000000001</v>
      </c>
      <c r="C165">
        <v>0.13839099999999999</v>
      </c>
      <c r="D165">
        <v>1.05</v>
      </c>
      <c r="E165">
        <v>0.29381499999999999</v>
      </c>
    </row>
    <row r="166" spans="1:6" x14ac:dyDescent="0.25">
      <c r="A166" s="102" t="s">
        <v>248</v>
      </c>
      <c r="B166">
        <v>7.2019E-2</v>
      </c>
      <c r="C166">
        <v>9.0317999999999996E-2</v>
      </c>
      <c r="D166">
        <v>0.79700000000000004</v>
      </c>
      <c r="E166">
        <v>0.42532999999999999</v>
      </c>
    </row>
    <row r="167" spans="1:6" x14ac:dyDescent="0.25">
      <c r="A167" s="102" t="s">
        <v>249</v>
      </c>
      <c r="B167">
        <v>0.25146000000000002</v>
      </c>
      <c r="C167">
        <v>0.95906499999999995</v>
      </c>
      <c r="D167">
        <v>0.26200000000000001</v>
      </c>
      <c r="E167">
        <v>0.79320400000000002</v>
      </c>
    </row>
    <row r="168" spans="1:6" x14ac:dyDescent="0.25">
      <c r="A168" s="102" t="s">
        <v>250</v>
      </c>
      <c r="B168">
        <v>0.128803</v>
      </c>
      <c r="C168">
        <v>0.71187400000000001</v>
      </c>
      <c r="D168">
        <v>0.18099999999999999</v>
      </c>
      <c r="E168">
        <v>0.85643999999999998</v>
      </c>
    </row>
    <row r="169" spans="1:6" x14ac:dyDescent="0.25">
      <c r="A169" s="102" t="s">
        <v>164</v>
      </c>
    </row>
    <row r="170" spans="1:6" x14ac:dyDescent="0.25">
      <c r="A170" s="102" t="s">
        <v>165</v>
      </c>
    </row>
    <row r="171" spans="1:6" x14ac:dyDescent="0.25">
      <c r="A171" s="154"/>
    </row>
    <row r="172" spans="1:6" x14ac:dyDescent="0.25">
      <c r="A172" s="102" t="s">
        <v>344</v>
      </c>
    </row>
    <row r="173" spans="1:6" x14ac:dyDescent="0.25">
      <c r="A173" s="154"/>
    </row>
    <row r="174" spans="1:6" x14ac:dyDescent="0.25">
      <c r="A174" s="102" t="s">
        <v>183</v>
      </c>
    </row>
    <row r="175" spans="1:6" x14ac:dyDescent="0.25">
      <c r="A175" s="102" t="s">
        <v>345</v>
      </c>
    </row>
    <row r="176" spans="1:6" x14ac:dyDescent="0.25">
      <c r="A176" s="102" t="s">
        <v>175</v>
      </c>
    </row>
    <row r="177" spans="1:6" x14ac:dyDescent="0.25">
      <c r="A177" s="102" t="s">
        <v>176</v>
      </c>
    </row>
    <row r="178" spans="1:6" x14ac:dyDescent="0.25">
      <c r="A178" s="154"/>
    </row>
    <row r="179" spans="1:6" x14ac:dyDescent="0.25">
      <c r="A179" s="102" t="s">
        <v>168</v>
      </c>
    </row>
    <row r="180" spans="1:6" x14ac:dyDescent="0.25">
      <c r="A180" s="154"/>
    </row>
    <row r="181" spans="1:6" x14ac:dyDescent="0.25">
      <c r="A181" s="101" t="s">
        <v>184</v>
      </c>
    </row>
    <row r="182" spans="1:6" x14ac:dyDescent="0.25">
      <c r="A182" s="154"/>
    </row>
    <row r="183" spans="1:6" x14ac:dyDescent="0.25">
      <c r="A183" s="102" t="s">
        <v>139</v>
      </c>
      <c r="E183" s="1"/>
    </row>
    <row r="184" spans="1:6" x14ac:dyDescent="0.25">
      <c r="A184" s="102" t="s">
        <v>185</v>
      </c>
    </row>
    <row r="185" spans="1:6" x14ac:dyDescent="0.25">
      <c r="A185" s="102" t="s">
        <v>141</v>
      </c>
      <c r="E185" s="1"/>
    </row>
    <row r="186" spans="1:6" x14ac:dyDescent="0.25">
      <c r="A186" s="154"/>
    </row>
    <row r="187" spans="1:6" x14ac:dyDescent="0.25">
      <c r="A187" s="102" t="s">
        <v>142</v>
      </c>
    </row>
    <row r="188" spans="1:6" x14ac:dyDescent="0.25">
      <c r="A188" s="102"/>
      <c r="B188" t="s">
        <v>143</v>
      </c>
      <c r="C188" t="s">
        <v>144</v>
      </c>
      <c r="D188" t="s">
        <v>171</v>
      </c>
      <c r="E188" s="1" t="s">
        <v>172</v>
      </c>
    </row>
    <row r="189" spans="1:6" x14ac:dyDescent="0.25">
      <c r="A189" s="102" t="s">
        <v>147</v>
      </c>
      <c r="B189">
        <v>-0.46437299999999998</v>
      </c>
      <c r="C189">
        <v>0.18931799999999999</v>
      </c>
      <c r="D189">
        <v>-2.4529999999999998</v>
      </c>
      <c r="E189">
        <v>1.427E-2</v>
      </c>
      <c r="F189" t="s">
        <v>158</v>
      </c>
    </row>
    <row r="190" spans="1:6" x14ac:dyDescent="0.25">
      <c r="A190" s="102" t="s">
        <v>150</v>
      </c>
      <c r="B190">
        <v>0.279312</v>
      </c>
      <c r="C190">
        <v>0.11988799999999999</v>
      </c>
      <c r="D190">
        <v>2.33</v>
      </c>
      <c r="E190">
        <v>1.993E-2</v>
      </c>
      <c r="F190" t="s">
        <v>158</v>
      </c>
    </row>
    <row r="191" spans="1:6" x14ac:dyDescent="0.25">
      <c r="A191" s="102" t="s">
        <v>151</v>
      </c>
      <c r="B191">
        <v>-0.16761000000000001</v>
      </c>
      <c r="C191">
        <v>0.104516</v>
      </c>
      <c r="D191">
        <v>-1.6040000000000001</v>
      </c>
      <c r="E191">
        <v>0.10897</v>
      </c>
    </row>
    <row r="192" spans="1:6" x14ac:dyDescent="0.25">
      <c r="A192" s="102" t="s">
        <v>152</v>
      </c>
      <c r="B192">
        <v>5.3942999999999998E-2</v>
      </c>
      <c r="C192">
        <v>7.9451999999999995E-2</v>
      </c>
      <c r="D192">
        <v>0.67900000000000005</v>
      </c>
      <c r="E192">
        <v>0.49726999999999999</v>
      </c>
    </row>
    <row r="193" spans="1:6" x14ac:dyDescent="0.25">
      <c r="A193" s="102" t="s">
        <v>153</v>
      </c>
      <c r="B193">
        <v>0.17344200000000001</v>
      </c>
      <c r="C193">
        <v>0.123866</v>
      </c>
      <c r="D193">
        <v>1.4</v>
      </c>
      <c r="E193">
        <v>0.16162000000000001</v>
      </c>
    </row>
    <row r="194" spans="1:6" x14ac:dyDescent="0.25">
      <c r="A194" s="102" t="s">
        <v>110</v>
      </c>
      <c r="B194">
        <v>-1.1820000000000001E-3</v>
      </c>
      <c r="C194">
        <v>3.3579999999999999E-2</v>
      </c>
      <c r="D194">
        <v>-3.5000000000000003E-2</v>
      </c>
      <c r="E194">
        <v>0.97192999999999996</v>
      </c>
    </row>
    <row r="195" spans="1:6" x14ac:dyDescent="0.25">
      <c r="A195" s="102" t="s">
        <v>112</v>
      </c>
      <c r="B195">
        <v>-0.19639599999999999</v>
      </c>
      <c r="C195">
        <v>7.0870000000000002E-2</v>
      </c>
      <c r="D195">
        <v>-2.7709999999999999</v>
      </c>
      <c r="E195">
        <v>5.64E-3</v>
      </c>
      <c r="F195" t="s">
        <v>154</v>
      </c>
    </row>
    <row r="196" spans="1:6" x14ac:dyDescent="0.25">
      <c r="A196" s="102" t="s">
        <v>113</v>
      </c>
      <c r="B196">
        <v>-6.4939999999999998E-3</v>
      </c>
      <c r="C196">
        <v>2.4192999999999999E-2</v>
      </c>
      <c r="D196">
        <v>-0.26800000000000002</v>
      </c>
      <c r="E196">
        <v>0.78842000000000001</v>
      </c>
    </row>
    <row r="197" spans="1:6" x14ac:dyDescent="0.25">
      <c r="A197" s="102" t="s">
        <v>114</v>
      </c>
      <c r="B197">
        <v>0.14471700000000001</v>
      </c>
      <c r="C197">
        <v>5.0035999999999997E-2</v>
      </c>
      <c r="D197">
        <v>2.8919999999999999</v>
      </c>
      <c r="E197">
        <v>3.8700000000000002E-3</v>
      </c>
      <c r="F197" t="s">
        <v>154</v>
      </c>
    </row>
    <row r="198" spans="1:6" x14ac:dyDescent="0.25">
      <c r="A198" s="102" t="s">
        <v>155</v>
      </c>
      <c r="B198">
        <v>0.117585</v>
      </c>
      <c r="C198">
        <v>0.10223500000000001</v>
      </c>
      <c r="D198">
        <v>1.1499999999999999</v>
      </c>
      <c r="E198">
        <v>0.25024000000000002</v>
      </c>
    </row>
    <row r="199" spans="1:6" x14ac:dyDescent="0.25">
      <c r="A199" s="102" t="s">
        <v>156</v>
      </c>
      <c r="B199">
        <v>0.55092300000000005</v>
      </c>
      <c r="C199">
        <v>0.114521</v>
      </c>
      <c r="D199">
        <v>4.8109999999999999</v>
      </c>
      <c r="E199" s="1">
        <v>1.6300000000000001E-6</v>
      </c>
      <c r="F199" t="s">
        <v>149</v>
      </c>
    </row>
    <row r="200" spans="1:6" x14ac:dyDescent="0.25">
      <c r="A200" s="102" t="s">
        <v>157</v>
      </c>
      <c r="B200">
        <v>-0.16661300000000001</v>
      </c>
      <c r="C200">
        <v>0.115662</v>
      </c>
      <c r="D200">
        <v>-1.4410000000000001</v>
      </c>
      <c r="E200">
        <v>0.14990000000000001</v>
      </c>
    </row>
    <row r="201" spans="1:6" x14ac:dyDescent="0.25">
      <c r="A201" s="102" t="s">
        <v>159</v>
      </c>
      <c r="B201">
        <v>0.349632</v>
      </c>
      <c r="C201">
        <v>6.8558999999999995E-2</v>
      </c>
      <c r="D201">
        <v>5.0999999999999996</v>
      </c>
      <c r="E201" s="1">
        <v>3.77E-7</v>
      </c>
      <c r="F201" t="s">
        <v>149</v>
      </c>
    </row>
    <row r="202" spans="1:6" x14ac:dyDescent="0.25">
      <c r="A202" s="102" t="s">
        <v>160</v>
      </c>
      <c r="B202">
        <v>-0.17874599999999999</v>
      </c>
      <c r="C202">
        <v>7.1984000000000006E-2</v>
      </c>
      <c r="D202">
        <v>-2.4830000000000001</v>
      </c>
      <c r="E202">
        <v>1.312E-2</v>
      </c>
      <c r="F202" t="s">
        <v>158</v>
      </c>
    </row>
    <row r="203" spans="1:6" x14ac:dyDescent="0.25">
      <c r="A203" s="102" t="s">
        <v>161</v>
      </c>
      <c r="B203">
        <v>-4.3921000000000002E-2</v>
      </c>
      <c r="C203">
        <v>0.11126900000000001</v>
      </c>
      <c r="D203">
        <v>-0.39500000000000002</v>
      </c>
      <c r="E203">
        <v>0.69308999999999998</v>
      </c>
    </row>
    <row r="204" spans="1:6" x14ac:dyDescent="0.25">
      <c r="A204" s="102" t="s">
        <v>162</v>
      </c>
      <c r="B204">
        <v>0.45349</v>
      </c>
      <c r="C204">
        <v>7.6053999999999997E-2</v>
      </c>
      <c r="D204">
        <v>5.9630000000000001</v>
      </c>
      <c r="E204" s="1">
        <v>3E-9</v>
      </c>
      <c r="F204" t="s">
        <v>149</v>
      </c>
    </row>
    <row r="205" spans="1:6" x14ac:dyDescent="0.25">
      <c r="A205" s="102" t="s">
        <v>450</v>
      </c>
      <c r="B205">
        <v>-0.26930100000000001</v>
      </c>
      <c r="C205">
        <v>0.25845800000000002</v>
      </c>
      <c r="D205">
        <v>-1.042</v>
      </c>
      <c r="E205">
        <v>0.29758000000000001</v>
      </c>
    </row>
    <row r="206" spans="1:6" x14ac:dyDescent="0.25">
      <c r="A206" s="102" t="s">
        <v>451</v>
      </c>
      <c r="B206">
        <v>0.199132</v>
      </c>
      <c r="C206">
        <v>9.2308000000000001E-2</v>
      </c>
      <c r="D206">
        <v>2.157</v>
      </c>
      <c r="E206">
        <v>3.1119999999999998E-2</v>
      </c>
      <c r="F206" t="s">
        <v>158</v>
      </c>
    </row>
    <row r="207" spans="1:6" x14ac:dyDescent="0.25">
      <c r="A207" s="102" t="s">
        <v>452</v>
      </c>
      <c r="B207">
        <v>6.6808000000000006E-2</v>
      </c>
      <c r="C207">
        <v>0.180668</v>
      </c>
      <c r="D207">
        <v>0.37</v>
      </c>
      <c r="E207">
        <v>0.71158999999999994</v>
      </c>
    </row>
    <row r="208" spans="1:6" x14ac:dyDescent="0.25">
      <c r="A208" s="102" t="s">
        <v>453</v>
      </c>
      <c r="B208">
        <v>-1.0971E-2</v>
      </c>
      <c r="C208">
        <v>9.7509999999999993E-3</v>
      </c>
      <c r="D208">
        <v>-1.125</v>
      </c>
      <c r="E208">
        <v>0.26067000000000001</v>
      </c>
    </row>
    <row r="209" spans="1:5" x14ac:dyDescent="0.25">
      <c r="A209" s="102" t="s">
        <v>163</v>
      </c>
      <c r="B209">
        <v>-0.16033600000000001</v>
      </c>
      <c r="C209">
        <v>0.10373499999999999</v>
      </c>
      <c r="D209">
        <v>-1.546</v>
      </c>
      <c r="E209">
        <v>0.12237000000000001</v>
      </c>
    </row>
    <row r="210" spans="1:5" x14ac:dyDescent="0.25">
      <c r="A210" s="102" t="s">
        <v>247</v>
      </c>
      <c r="B210">
        <v>-0.15712699999999999</v>
      </c>
      <c r="C210">
        <v>0.10884199999999999</v>
      </c>
      <c r="D210">
        <v>-1.444</v>
      </c>
      <c r="E210">
        <v>0.14902000000000001</v>
      </c>
    </row>
    <row r="211" spans="1:5" x14ac:dyDescent="0.25">
      <c r="A211" s="102" t="s">
        <v>248</v>
      </c>
      <c r="B211">
        <v>-6.1265E-2</v>
      </c>
      <c r="C211">
        <v>8.7498999999999993E-2</v>
      </c>
      <c r="D211">
        <v>-0.7</v>
      </c>
      <c r="E211">
        <v>0.48391000000000001</v>
      </c>
    </row>
    <row r="212" spans="1:5" x14ac:dyDescent="0.25">
      <c r="A212" s="102" t="s">
        <v>249</v>
      </c>
      <c r="B212">
        <v>-0.69138500000000003</v>
      </c>
      <c r="C212">
        <v>1.3008649999999999</v>
      </c>
      <c r="D212">
        <v>-0.53100000000000003</v>
      </c>
      <c r="E212">
        <v>0.59514999999999996</v>
      </c>
    </row>
    <row r="213" spans="1:5" x14ac:dyDescent="0.25">
      <c r="A213" s="102" t="s">
        <v>250</v>
      </c>
      <c r="B213">
        <v>-0.47128399999999998</v>
      </c>
      <c r="C213">
        <v>0.69563399999999997</v>
      </c>
      <c r="D213">
        <v>-0.67700000000000005</v>
      </c>
      <c r="E213">
        <v>0.49819000000000002</v>
      </c>
    </row>
    <row r="214" spans="1:5" x14ac:dyDescent="0.25">
      <c r="A214" s="102" t="s">
        <v>164</v>
      </c>
    </row>
    <row r="215" spans="1:5" x14ac:dyDescent="0.25">
      <c r="A215" s="102" t="s">
        <v>165</v>
      </c>
    </row>
    <row r="216" spans="1:5" x14ac:dyDescent="0.25">
      <c r="A216" s="154"/>
    </row>
    <row r="217" spans="1:5" x14ac:dyDescent="0.25">
      <c r="A217" s="102" t="s">
        <v>346</v>
      </c>
    </row>
    <row r="218" spans="1:5" x14ac:dyDescent="0.25">
      <c r="A218" s="154"/>
    </row>
    <row r="219" spans="1:5" x14ac:dyDescent="0.25">
      <c r="A219" s="102" t="s">
        <v>186</v>
      </c>
      <c r="E219" s="1"/>
    </row>
    <row r="220" spans="1:5" x14ac:dyDescent="0.25">
      <c r="A220" s="102" t="s">
        <v>347</v>
      </c>
    </row>
    <row r="221" spans="1:5" x14ac:dyDescent="0.25">
      <c r="A221" s="102" t="s">
        <v>175</v>
      </c>
    </row>
    <row r="222" spans="1:5" x14ac:dyDescent="0.25">
      <c r="A222" s="102" t="s">
        <v>176</v>
      </c>
    </row>
    <row r="223" spans="1:5" x14ac:dyDescent="0.25">
      <c r="A223" s="154"/>
    </row>
    <row r="224" spans="1:5" x14ac:dyDescent="0.25">
      <c r="A224" s="102" t="s">
        <v>168</v>
      </c>
      <c r="E224" s="1"/>
    </row>
    <row r="225" spans="1:6" x14ac:dyDescent="0.25">
      <c r="A225" s="154"/>
    </row>
    <row r="226" spans="1:6" x14ac:dyDescent="0.25">
      <c r="A226" s="101" t="s">
        <v>187</v>
      </c>
      <c r="E226" s="1"/>
    </row>
    <row r="227" spans="1:6" x14ac:dyDescent="0.25">
      <c r="A227" s="154"/>
      <c r="E227" s="1"/>
    </row>
    <row r="228" spans="1:6" x14ac:dyDescent="0.25">
      <c r="A228" s="102" t="s">
        <v>139</v>
      </c>
      <c r="E228" s="1"/>
    </row>
    <row r="229" spans="1:6" x14ac:dyDescent="0.25">
      <c r="A229" s="102" t="s">
        <v>188</v>
      </c>
    </row>
    <row r="230" spans="1:6" x14ac:dyDescent="0.25">
      <c r="A230" s="102" t="s">
        <v>141</v>
      </c>
    </row>
    <row r="231" spans="1:6" x14ac:dyDescent="0.25">
      <c r="A231" s="154"/>
    </row>
    <row r="232" spans="1:6" x14ac:dyDescent="0.25">
      <c r="A232" s="102" t="s">
        <v>142</v>
      </c>
    </row>
    <row r="233" spans="1:6" x14ac:dyDescent="0.25">
      <c r="A233" s="102"/>
      <c r="B233" t="s">
        <v>143</v>
      </c>
      <c r="C233" t="s">
        <v>144</v>
      </c>
      <c r="D233" t="s">
        <v>171</v>
      </c>
      <c r="E233" t="s">
        <v>172</v>
      </c>
    </row>
    <row r="234" spans="1:6" x14ac:dyDescent="0.25">
      <c r="A234" s="102" t="s">
        <v>147</v>
      </c>
      <c r="B234">
        <v>1.170852</v>
      </c>
      <c r="C234">
        <v>7.3894000000000001E-2</v>
      </c>
      <c r="D234">
        <v>15.845000000000001</v>
      </c>
      <c r="E234" t="s">
        <v>148</v>
      </c>
      <c r="F234" t="s">
        <v>149</v>
      </c>
    </row>
    <row r="235" spans="1:6" x14ac:dyDescent="0.25">
      <c r="A235" s="102" t="s">
        <v>150</v>
      </c>
      <c r="B235">
        <v>7.3264099999999999E-2</v>
      </c>
      <c r="C235">
        <v>4.6854600000000003E-2</v>
      </c>
      <c r="D235">
        <v>1.5640000000000001</v>
      </c>
      <c r="E235">
        <v>0.11808299999999999</v>
      </c>
    </row>
    <row r="236" spans="1:6" x14ac:dyDescent="0.25">
      <c r="A236" s="102" t="s">
        <v>151</v>
      </c>
      <c r="B236">
        <v>3.6005799999999998E-2</v>
      </c>
      <c r="C236">
        <v>4.2444099999999998E-2</v>
      </c>
      <c r="D236">
        <v>0.84799999999999998</v>
      </c>
      <c r="E236">
        <v>0.39638200000000001</v>
      </c>
    </row>
    <row r="237" spans="1:6" x14ac:dyDescent="0.25">
      <c r="A237" s="102" t="s">
        <v>152</v>
      </c>
      <c r="B237">
        <v>-8.7929999999999996E-4</v>
      </c>
      <c r="C237">
        <v>3.3413499999999999E-2</v>
      </c>
      <c r="D237">
        <v>-2.5999999999999999E-2</v>
      </c>
      <c r="E237">
        <v>0.97900799999999999</v>
      </c>
    </row>
    <row r="238" spans="1:6" x14ac:dyDescent="0.25">
      <c r="A238" s="102" t="s">
        <v>153</v>
      </c>
      <c r="B238">
        <v>0.13643810000000001</v>
      </c>
      <c r="C238">
        <v>5.3040200000000003E-2</v>
      </c>
      <c r="D238">
        <v>2.5720000000000001</v>
      </c>
      <c r="E238">
        <v>1.0184E-2</v>
      </c>
      <c r="F238" t="s">
        <v>158</v>
      </c>
    </row>
    <row r="239" spans="1:6" x14ac:dyDescent="0.25">
      <c r="A239" s="102" t="s">
        <v>110</v>
      </c>
      <c r="B239">
        <v>9.2129000000000003E-2</v>
      </c>
      <c r="C239">
        <v>1.27212E-2</v>
      </c>
      <c r="D239">
        <v>7.242</v>
      </c>
      <c r="E239" s="1">
        <v>6.6100000000000001E-13</v>
      </c>
      <c r="F239" t="s">
        <v>149</v>
      </c>
    </row>
    <row r="240" spans="1:6" x14ac:dyDescent="0.25">
      <c r="A240" s="102" t="s">
        <v>112</v>
      </c>
      <c r="B240">
        <v>-1.8212900000000001E-2</v>
      </c>
      <c r="C240">
        <v>2.8234599999999999E-2</v>
      </c>
      <c r="D240">
        <v>-0.64500000000000002</v>
      </c>
      <c r="E240">
        <v>0.51897700000000002</v>
      </c>
    </row>
    <row r="241" spans="1:6" x14ac:dyDescent="0.25">
      <c r="A241" s="102" t="s">
        <v>113</v>
      </c>
      <c r="B241">
        <v>1.4037300000000001E-2</v>
      </c>
      <c r="C241">
        <v>9.5542999999999999E-3</v>
      </c>
      <c r="D241">
        <v>1.4690000000000001</v>
      </c>
      <c r="E241">
        <v>0.141955</v>
      </c>
    </row>
    <row r="242" spans="1:6" x14ac:dyDescent="0.25">
      <c r="A242" s="102" t="s">
        <v>114</v>
      </c>
      <c r="B242">
        <v>1.3754000000000001E-2</v>
      </c>
      <c r="C242">
        <v>2.08764E-2</v>
      </c>
      <c r="D242">
        <v>0.65900000000000003</v>
      </c>
      <c r="E242">
        <v>0.51009099999999996</v>
      </c>
    </row>
    <row r="243" spans="1:6" x14ac:dyDescent="0.25">
      <c r="A243" s="102" t="s">
        <v>155</v>
      </c>
      <c r="B243">
        <v>0.1313541</v>
      </c>
      <c r="C243">
        <v>3.9389500000000001E-2</v>
      </c>
      <c r="D243">
        <v>3.335</v>
      </c>
      <c r="E243">
        <v>8.7200000000000005E-4</v>
      </c>
      <c r="F243" t="s">
        <v>149</v>
      </c>
    </row>
    <row r="244" spans="1:6" x14ac:dyDescent="0.25">
      <c r="A244" s="102" t="s">
        <v>156</v>
      </c>
      <c r="B244">
        <v>0.20303460000000001</v>
      </c>
      <c r="C244">
        <v>4.8071799999999998E-2</v>
      </c>
      <c r="D244">
        <v>4.2240000000000002</v>
      </c>
      <c r="E244" s="1">
        <v>2.5299999999999998E-5</v>
      </c>
      <c r="F244" t="s">
        <v>149</v>
      </c>
    </row>
    <row r="245" spans="1:6" x14ac:dyDescent="0.25">
      <c r="A245" s="102" t="s">
        <v>157</v>
      </c>
      <c r="B245">
        <v>1.7883799999999998E-2</v>
      </c>
      <c r="C245">
        <v>4.1695900000000001E-2</v>
      </c>
      <c r="D245">
        <v>0.42899999999999999</v>
      </c>
      <c r="E245">
        <v>0.668041</v>
      </c>
    </row>
    <row r="246" spans="1:6" x14ac:dyDescent="0.25">
      <c r="A246" s="102" t="s">
        <v>159</v>
      </c>
      <c r="B246">
        <v>0.17830979999999999</v>
      </c>
      <c r="C246">
        <v>2.7467599999999998E-2</v>
      </c>
      <c r="D246">
        <v>6.492</v>
      </c>
      <c r="E246" s="1">
        <v>1.11E-10</v>
      </c>
      <c r="F246" t="s">
        <v>149</v>
      </c>
    </row>
    <row r="247" spans="1:6" x14ac:dyDescent="0.25">
      <c r="A247" s="102" t="s">
        <v>160</v>
      </c>
      <c r="B247">
        <v>-0.1763024</v>
      </c>
      <c r="C247">
        <v>2.9509000000000001E-2</v>
      </c>
      <c r="D247">
        <v>-5.9749999999999996</v>
      </c>
      <c r="E247" s="1">
        <v>2.7900000000000001E-9</v>
      </c>
      <c r="F247" t="s">
        <v>149</v>
      </c>
    </row>
    <row r="248" spans="1:6" x14ac:dyDescent="0.25">
      <c r="A248" s="102" t="s">
        <v>161</v>
      </c>
      <c r="B248">
        <v>0.2239806</v>
      </c>
      <c r="C248">
        <v>4.1198400000000003E-2</v>
      </c>
      <c r="D248">
        <v>5.4370000000000003</v>
      </c>
      <c r="E248" s="1">
        <v>6.1999999999999999E-8</v>
      </c>
      <c r="F248" t="s">
        <v>149</v>
      </c>
    </row>
    <row r="249" spans="1:6" x14ac:dyDescent="0.25">
      <c r="A249" s="102" t="s">
        <v>162</v>
      </c>
      <c r="B249">
        <v>0.10110139999999999</v>
      </c>
      <c r="C249">
        <v>3.28911E-2</v>
      </c>
      <c r="D249">
        <v>3.0739999999999998</v>
      </c>
      <c r="E249">
        <v>2.1459999999999999E-3</v>
      </c>
      <c r="F249" t="s">
        <v>154</v>
      </c>
    </row>
    <row r="250" spans="1:6" x14ac:dyDescent="0.25">
      <c r="A250" s="102" t="s">
        <v>450</v>
      </c>
      <c r="B250">
        <v>-0.1048834</v>
      </c>
      <c r="C250">
        <v>9.2586199999999994E-2</v>
      </c>
      <c r="D250">
        <v>-1.133</v>
      </c>
      <c r="E250">
        <v>0.25744699999999998</v>
      </c>
    </row>
    <row r="251" spans="1:6" x14ac:dyDescent="0.25">
      <c r="A251" s="102" t="s">
        <v>451</v>
      </c>
      <c r="B251">
        <v>-5.1427899999999999E-2</v>
      </c>
      <c r="C251">
        <v>3.8779599999999997E-2</v>
      </c>
      <c r="D251">
        <v>-1.3260000000000001</v>
      </c>
      <c r="E251">
        <v>0.18496099999999999</v>
      </c>
    </row>
    <row r="252" spans="1:6" x14ac:dyDescent="0.25">
      <c r="A252" s="102" t="s">
        <v>452</v>
      </c>
      <c r="B252">
        <v>-7.6885999999999996E-2</v>
      </c>
      <c r="C252">
        <v>7.5828699999999999E-2</v>
      </c>
      <c r="D252">
        <v>-1.014</v>
      </c>
      <c r="E252">
        <v>0.310751</v>
      </c>
    </row>
    <row r="253" spans="1:6" x14ac:dyDescent="0.25">
      <c r="A253" s="102" t="s">
        <v>453</v>
      </c>
      <c r="B253">
        <v>7.6013000000000001E-3</v>
      </c>
      <c r="C253">
        <v>3.9458000000000002E-3</v>
      </c>
      <c r="D253">
        <v>1.9259999999999999</v>
      </c>
      <c r="E253">
        <v>5.4218000000000002E-2</v>
      </c>
      <c r="F253" t="s">
        <v>173</v>
      </c>
    </row>
    <row r="254" spans="1:6" x14ac:dyDescent="0.25">
      <c r="A254" s="102" t="s">
        <v>163</v>
      </c>
      <c r="B254">
        <v>-9.5289200000000004E-2</v>
      </c>
      <c r="C254">
        <v>4.4156599999999997E-2</v>
      </c>
      <c r="D254">
        <v>-2.1579999999999999</v>
      </c>
      <c r="E254">
        <v>3.1066E-2</v>
      </c>
      <c r="F254" t="s">
        <v>158</v>
      </c>
    </row>
    <row r="255" spans="1:6" x14ac:dyDescent="0.25">
      <c r="A255" s="102" t="s">
        <v>247</v>
      </c>
      <c r="B255">
        <v>9.3629799999999999E-2</v>
      </c>
      <c r="C255">
        <v>4.5059399999999999E-2</v>
      </c>
      <c r="D255">
        <v>2.0779999999999998</v>
      </c>
      <c r="E255">
        <v>3.7864000000000002E-2</v>
      </c>
      <c r="F255" t="s">
        <v>158</v>
      </c>
    </row>
    <row r="256" spans="1:6" x14ac:dyDescent="0.25">
      <c r="A256" s="102" t="s">
        <v>248</v>
      </c>
      <c r="B256">
        <v>3.9070500000000001E-2</v>
      </c>
      <c r="C256">
        <v>3.5254399999999998E-2</v>
      </c>
      <c r="D256">
        <v>1.1080000000000001</v>
      </c>
      <c r="E256">
        <v>0.26790999999999998</v>
      </c>
    </row>
    <row r="257" spans="1:5" x14ac:dyDescent="0.25">
      <c r="A257" s="102" t="s">
        <v>249</v>
      </c>
      <c r="B257">
        <v>6.1058000000000001E-2</v>
      </c>
      <c r="C257">
        <v>0.36626259999999999</v>
      </c>
      <c r="D257">
        <v>0.16700000000000001</v>
      </c>
      <c r="E257">
        <v>0.86762099999999998</v>
      </c>
    </row>
    <row r="258" spans="1:5" x14ac:dyDescent="0.25">
      <c r="A258" s="102" t="s">
        <v>250</v>
      </c>
      <c r="B258">
        <v>-0.2371828</v>
      </c>
      <c r="C258">
        <v>0.25364639999999999</v>
      </c>
      <c r="D258">
        <v>-0.93500000000000005</v>
      </c>
      <c r="E258">
        <v>0.34987099999999999</v>
      </c>
    </row>
    <row r="259" spans="1:5" x14ac:dyDescent="0.25">
      <c r="A259" s="102" t="s">
        <v>164</v>
      </c>
    </row>
    <row r="260" spans="1:5" x14ac:dyDescent="0.25">
      <c r="A260" s="102" t="s">
        <v>165</v>
      </c>
    </row>
    <row r="261" spans="1:5" x14ac:dyDescent="0.25">
      <c r="A261" s="154"/>
    </row>
    <row r="262" spans="1:5" x14ac:dyDescent="0.25">
      <c r="A262" s="102" t="s">
        <v>348</v>
      </c>
      <c r="E262" s="1"/>
    </row>
    <row r="263" spans="1:5" x14ac:dyDescent="0.25">
      <c r="A263" s="154"/>
    </row>
    <row r="264" spans="1:5" x14ac:dyDescent="0.25">
      <c r="A264" s="102" t="s">
        <v>189</v>
      </c>
    </row>
    <row r="265" spans="1:5" x14ac:dyDescent="0.25">
      <c r="A265" s="102" t="s">
        <v>349</v>
      </c>
      <c r="E265" s="1"/>
    </row>
    <row r="266" spans="1:5" x14ac:dyDescent="0.25">
      <c r="A266" s="102" t="s">
        <v>175</v>
      </c>
    </row>
    <row r="267" spans="1:5" x14ac:dyDescent="0.25">
      <c r="A267" s="102" t="s">
        <v>176</v>
      </c>
    </row>
    <row r="268" spans="1:5" x14ac:dyDescent="0.25">
      <c r="A268" s="154"/>
    </row>
    <row r="269" spans="1:5" x14ac:dyDescent="0.25">
      <c r="A269" s="102" t="s">
        <v>177</v>
      </c>
    </row>
    <row r="270" spans="1:5" x14ac:dyDescent="0.25">
      <c r="A270" s="154"/>
    </row>
    <row r="271" spans="1:5" x14ac:dyDescent="0.25">
      <c r="A271" s="101" t="s">
        <v>190</v>
      </c>
    </row>
    <row r="272" spans="1:5" x14ac:dyDescent="0.25">
      <c r="A272" s="154"/>
    </row>
    <row r="273" spans="1:6" x14ac:dyDescent="0.25">
      <c r="A273" s="102" t="s">
        <v>139</v>
      </c>
    </row>
    <row r="274" spans="1:6" x14ac:dyDescent="0.25">
      <c r="A274" s="102" t="s">
        <v>191</v>
      </c>
    </row>
    <row r="275" spans="1:6" x14ac:dyDescent="0.25">
      <c r="A275" s="102" t="s">
        <v>192</v>
      </c>
      <c r="E275" s="1"/>
    </row>
    <row r="276" spans="1:6" x14ac:dyDescent="0.25">
      <c r="A276" s="154"/>
    </row>
    <row r="277" spans="1:6" x14ac:dyDescent="0.25">
      <c r="A277" s="102" t="s">
        <v>193</v>
      </c>
    </row>
    <row r="278" spans="1:6" x14ac:dyDescent="0.25">
      <c r="A278" s="102" t="s">
        <v>194</v>
      </c>
    </row>
    <row r="279" spans="1:6" x14ac:dyDescent="0.25">
      <c r="A279" s="102" t="s">
        <v>350</v>
      </c>
    </row>
    <row r="280" spans="1:6" x14ac:dyDescent="0.25">
      <c r="A280" s="154"/>
    </row>
    <row r="281" spans="1:6" x14ac:dyDescent="0.25">
      <c r="A281" s="102" t="s">
        <v>142</v>
      </c>
    </row>
    <row r="282" spans="1:6" x14ac:dyDescent="0.25">
      <c r="A282" s="102"/>
      <c r="B282" t="s">
        <v>143</v>
      </c>
      <c r="C282" t="s">
        <v>144</v>
      </c>
      <c r="D282" t="s">
        <v>171</v>
      </c>
      <c r="E282" t="s">
        <v>172</v>
      </c>
    </row>
    <row r="283" spans="1:6" x14ac:dyDescent="0.25">
      <c r="A283" s="102" t="s">
        <v>147</v>
      </c>
      <c r="B283">
        <v>2.5467200000000001</v>
      </c>
      <c r="C283">
        <v>0.11882</v>
      </c>
      <c r="D283">
        <v>21.434000000000001</v>
      </c>
      <c r="E283" t="s">
        <v>148</v>
      </c>
      <c r="F283" t="s">
        <v>149</v>
      </c>
    </row>
    <row r="284" spans="1:6" x14ac:dyDescent="0.25">
      <c r="A284" s="102" t="s">
        <v>150</v>
      </c>
      <c r="B284">
        <v>0.21038000000000001</v>
      </c>
      <c r="C284">
        <v>7.8200000000000006E-2</v>
      </c>
      <c r="D284">
        <v>2.69</v>
      </c>
      <c r="E284">
        <v>7.2110000000000004E-3</v>
      </c>
      <c r="F284" t="s">
        <v>154</v>
      </c>
    </row>
    <row r="285" spans="1:6" x14ac:dyDescent="0.25">
      <c r="A285" s="102" t="s">
        <v>151</v>
      </c>
      <c r="B285">
        <v>-7.7410000000000007E-2</v>
      </c>
      <c r="C285">
        <v>7.0330000000000004E-2</v>
      </c>
      <c r="D285">
        <v>-1.101</v>
      </c>
      <c r="E285">
        <v>0.27119500000000002</v>
      </c>
    </row>
    <row r="286" spans="1:6" x14ac:dyDescent="0.25">
      <c r="A286" s="102" t="s">
        <v>152</v>
      </c>
      <c r="B286">
        <v>0.22856000000000001</v>
      </c>
      <c r="C286">
        <v>5.6169999999999998E-2</v>
      </c>
      <c r="D286">
        <v>4.069</v>
      </c>
      <c r="E286" s="1">
        <v>4.9299999999999999E-5</v>
      </c>
      <c r="F286" t="s">
        <v>149</v>
      </c>
    </row>
    <row r="287" spans="1:6" x14ac:dyDescent="0.25">
      <c r="A287" s="102" t="s">
        <v>153</v>
      </c>
      <c r="B287">
        <v>0.15426000000000001</v>
      </c>
      <c r="C287">
        <v>9.2539999999999997E-2</v>
      </c>
      <c r="D287">
        <v>1.667</v>
      </c>
      <c r="E287">
        <v>9.5727000000000007E-2</v>
      </c>
      <c r="F287" t="s">
        <v>173</v>
      </c>
    </row>
    <row r="288" spans="1:6" x14ac:dyDescent="0.25">
      <c r="A288" s="102" t="s">
        <v>110</v>
      </c>
      <c r="B288">
        <v>8.0140000000000003E-2</v>
      </c>
      <c r="C288">
        <v>2.2339999999999999E-2</v>
      </c>
      <c r="D288">
        <v>3.5870000000000002</v>
      </c>
      <c r="E288">
        <v>3.4400000000000001E-4</v>
      </c>
      <c r="F288" t="s">
        <v>149</v>
      </c>
    </row>
    <row r="289" spans="1:6" x14ac:dyDescent="0.25">
      <c r="A289" s="102" t="s">
        <v>112</v>
      </c>
      <c r="B289">
        <v>-0.23438999999999999</v>
      </c>
      <c r="C289">
        <v>4.6550000000000001E-2</v>
      </c>
      <c r="D289">
        <v>-5.0350000000000001</v>
      </c>
      <c r="E289" s="1">
        <v>5.2600000000000002E-7</v>
      </c>
      <c r="F289" t="s">
        <v>149</v>
      </c>
    </row>
    <row r="290" spans="1:6" x14ac:dyDescent="0.25">
      <c r="A290" s="102" t="s">
        <v>113</v>
      </c>
      <c r="B290">
        <v>1.489E-2</v>
      </c>
      <c r="C290">
        <v>1.6820000000000002E-2</v>
      </c>
      <c r="D290">
        <v>0.88500000000000001</v>
      </c>
      <c r="E290">
        <v>0.37608200000000003</v>
      </c>
    </row>
    <row r="291" spans="1:6" x14ac:dyDescent="0.25">
      <c r="A291" s="102" t="s">
        <v>114</v>
      </c>
      <c r="B291">
        <v>0.10664</v>
      </c>
      <c r="C291">
        <v>3.4689999999999999E-2</v>
      </c>
      <c r="D291">
        <v>3.0739999999999998</v>
      </c>
      <c r="E291">
        <v>2.1450000000000002E-3</v>
      </c>
      <c r="F291" t="s">
        <v>154</v>
      </c>
    </row>
    <row r="292" spans="1:6" x14ac:dyDescent="0.25">
      <c r="A292" s="102" t="s">
        <v>155</v>
      </c>
      <c r="B292">
        <v>7.4630000000000002E-2</v>
      </c>
      <c r="C292">
        <v>6.5809999999999994E-2</v>
      </c>
      <c r="D292">
        <v>1.1339999999999999</v>
      </c>
      <c r="E292">
        <v>0.256913</v>
      </c>
    </row>
    <row r="293" spans="1:6" x14ac:dyDescent="0.25">
      <c r="A293" s="102" t="s">
        <v>156</v>
      </c>
      <c r="B293">
        <v>0.15365000000000001</v>
      </c>
      <c r="C293">
        <v>7.8320000000000001E-2</v>
      </c>
      <c r="D293">
        <v>1.962</v>
      </c>
      <c r="E293">
        <v>4.9946999999999998E-2</v>
      </c>
      <c r="F293" t="s">
        <v>158</v>
      </c>
    </row>
    <row r="294" spans="1:6" x14ac:dyDescent="0.25">
      <c r="A294" s="102" t="s">
        <v>157</v>
      </c>
      <c r="B294">
        <v>2.6530000000000001E-2</v>
      </c>
      <c r="C294">
        <v>6.9930000000000006E-2</v>
      </c>
      <c r="D294">
        <v>0.379</v>
      </c>
      <c r="E294">
        <v>0.70444799999999996</v>
      </c>
    </row>
    <row r="295" spans="1:6" x14ac:dyDescent="0.25">
      <c r="A295" s="102" t="s">
        <v>159</v>
      </c>
      <c r="B295">
        <v>-0.12723999999999999</v>
      </c>
      <c r="C295">
        <v>4.5740000000000003E-2</v>
      </c>
      <c r="D295">
        <v>-2.782</v>
      </c>
      <c r="E295">
        <v>5.463E-3</v>
      </c>
      <c r="F295" t="s">
        <v>154</v>
      </c>
    </row>
    <row r="296" spans="1:6" x14ac:dyDescent="0.25">
      <c r="A296" s="102" t="s">
        <v>160</v>
      </c>
      <c r="B296">
        <v>-0.14767</v>
      </c>
      <c r="C296">
        <v>5.0139999999999997E-2</v>
      </c>
      <c r="D296">
        <v>-2.9449999999999998</v>
      </c>
      <c r="E296">
        <v>3.2699999999999999E-3</v>
      </c>
      <c r="F296" t="s">
        <v>154</v>
      </c>
    </row>
    <row r="297" spans="1:6" x14ac:dyDescent="0.25">
      <c r="A297" s="102" t="s">
        <v>161</v>
      </c>
      <c r="B297">
        <v>4.3409999999999997E-2</v>
      </c>
      <c r="C297">
        <v>6.9110000000000005E-2</v>
      </c>
      <c r="D297">
        <v>0.628</v>
      </c>
      <c r="E297">
        <v>0.53000800000000003</v>
      </c>
    </row>
    <row r="298" spans="1:6" x14ac:dyDescent="0.25">
      <c r="A298" s="102" t="s">
        <v>162</v>
      </c>
      <c r="B298">
        <v>-0.12293999999999999</v>
      </c>
      <c r="C298">
        <v>5.688E-2</v>
      </c>
      <c r="D298">
        <v>-2.161</v>
      </c>
      <c r="E298">
        <v>3.0821000000000001E-2</v>
      </c>
      <c r="F298" t="s">
        <v>158</v>
      </c>
    </row>
    <row r="299" spans="1:6" x14ac:dyDescent="0.25">
      <c r="A299" s="102" t="s">
        <v>450</v>
      </c>
      <c r="B299">
        <v>-0.23724999999999999</v>
      </c>
      <c r="C299">
        <v>0.15237000000000001</v>
      </c>
      <c r="D299">
        <v>-1.5569999999999999</v>
      </c>
      <c r="E299">
        <v>0.11964</v>
      </c>
    </row>
    <row r="300" spans="1:6" x14ac:dyDescent="0.25">
      <c r="A300" s="102" t="s">
        <v>451</v>
      </c>
      <c r="B300">
        <v>6.7739999999999995E-2</v>
      </c>
      <c r="C300">
        <v>6.4890000000000003E-2</v>
      </c>
      <c r="D300">
        <v>1.044</v>
      </c>
      <c r="E300">
        <v>0.296624</v>
      </c>
    </row>
    <row r="301" spans="1:6" x14ac:dyDescent="0.25">
      <c r="A301" s="102" t="s">
        <v>452</v>
      </c>
      <c r="B301">
        <v>0.21851999999999999</v>
      </c>
      <c r="C301">
        <v>0.12858</v>
      </c>
      <c r="D301">
        <v>1.6990000000000001</v>
      </c>
      <c r="E301">
        <v>8.9404999999999998E-2</v>
      </c>
      <c r="F301" t="s">
        <v>173</v>
      </c>
    </row>
    <row r="302" spans="1:6" x14ac:dyDescent="0.25">
      <c r="A302" s="102" t="s">
        <v>453</v>
      </c>
      <c r="B302">
        <v>1.24E-2</v>
      </c>
      <c r="C302">
        <v>6.6800000000000002E-3</v>
      </c>
      <c r="D302">
        <v>1.8560000000000001</v>
      </c>
      <c r="E302">
        <v>6.3600000000000004E-2</v>
      </c>
      <c r="F302" t="s">
        <v>173</v>
      </c>
    </row>
    <row r="303" spans="1:6" x14ac:dyDescent="0.25">
      <c r="A303" s="102" t="s">
        <v>163</v>
      </c>
      <c r="B303">
        <v>0.38485000000000003</v>
      </c>
      <c r="C303">
        <v>7.3950000000000002E-2</v>
      </c>
      <c r="D303">
        <v>5.2039999999999997</v>
      </c>
      <c r="E303" s="1">
        <v>2.1799999999999999E-7</v>
      </c>
      <c r="F303" t="s">
        <v>149</v>
      </c>
    </row>
    <row r="304" spans="1:6" x14ac:dyDescent="0.25">
      <c r="A304" s="102" t="s">
        <v>247</v>
      </c>
      <c r="B304">
        <v>3.0609999999999998E-2</v>
      </c>
      <c r="C304">
        <v>7.639E-2</v>
      </c>
      <c r="D304">
        <v>0.40100000000000002</v>
      </c>
      <c r="E304">
        <v>0.68869100000000005</v>
      </c>
    </row>
    <row r="305" spans="1:6" x14ac:dyDescent="0.25">
      <c r="A305" s="102" t="s">
        <v>248</v>
      </c>
      <c r="B305">
        <v>-0.11035</v>
      </c>
      <c r="C305">
        <v>5.9139999999999998E-2</v>
      </c>
      <c r="D305">
        <v>-1.8660000000000001</v>
      </c>
      <c r="E305" s="1">
        <v>6.2209E-2</v>
      </c>
      <c r="F305" t="s">
        <v>173</v>
      </c>
    </row>
    <row r="306" spans="1:6" x14ac:dyDescent="0.25">
      <c r="A306" s="102" t="s">
        <v>249</v>
      </c>
      <c r="B306">
        <v>-0.37463999999999997</v>
      </c>
      <c r="C306">
        <v>0.66947999999999996</v>
      </c>
      <c r="D306">
        <v>-0.56000000000000005</v>
      </c>
      <c r="E306">
        <v>0.57582699999999998</v>
      </c>
    </row>
    <row r="307" spans="1:6" x14ac:dyDescent="0.25">
      <c r="A307" s="102" t="s">
        <v>250</v>
      </c>
      <c r="B307">
        <v>-0.79752999999999996</v>
      </c>
      <c r="C307">
        <v>0.36887999999999999</v>
      </c>
      <c r="D307">
        <v>-2.1619999999999999</v>
      </c>
      <c r="E307">
        <v>3.0754E-2</v>
      </c>
      <c r="F307" t="s">
        <v>158</v>
      </c>
    </row>
    <row r="308" spans="1:6" x14ac:dyDescent="0.25">
      <c r="A308" s="102" t="s">
        <v>164</v>
      </c>
    </row>
    <row r="309" spans="1:6" x14ac:dyDescent="0.25">
      <c r="A309" s="102" t="s">
        <v>165</v>
      </c>
    </row>
    <row r="310" spans="1:6" x14ac:dyDescent="0.25">
      <c r="A310" s="154"/>
    </row>
    <row r="311" spans="1:6" x14ac:dyDescent="0.25">
      <c r="A311" s="102" t="s">
        <v>351</v>
      </c>
    </row>
    <row r="312" spans="1:6" x14ac:dyDescent="0.25">
      <c r="A312" s="102" t="s">
        <v>175</v>
      </c>
    </row>
    <row r="313" spans="1:6" x14ac:dyDescent="0.25">
      <c r="A313" s="102" t="s">
        <v>352</v>
      </c>
    </row>
    <row r="314" spans="1:6" x14ac:dyDescent="0.25">
      <c r="A314" s="102" t="s">
        <v>353</v>
      </c>
    </row>
    <row r="315" spans="1:6" x14ac:dyDescent="0.25">
      <c r="A315" s="154"/>
    </row>
    <row r="316" spans="1:6" x14ac:dyDescent="0.25">
      <c r="A316" s="101" t="s">
        <v>195</v>
      </c>
    </row>
    <row r="317" spans="1:6" x14ac:dyDescent="0.25">
      <c r="A317" s="154"/>
    </row>
    <row r="318" spans="1:6" x14ac:dyDescent="0.25">
      <c r="A318" s="102" t="s">
        <v>139</v>
      </c>
    </row>
    <row r="319" spans="1:6" x14ac:dyDescent="0.25">
      <c r="A319" s="102" t="s">
        <v>196</v>
      </c>
    </row>
    <row r="320" spans="1:6" x14ac:dyDescent="0.25">
      <c r="A320" s="102" t="s">
        <v>192</v>
      </c>
    </row>
    <row r="321" spans="1:6" x14ac:dyDescent="0.25">
      <c r="A321" s="154"/>
    </row>
    <row r="322" spans="1:6" x14ac:dyDescent="0.25">
      <c r="A322" s="102" t="s">
        <v>193</v>
      </c>
    </row>
    <row r="323" spans="1:6" x14ac:dyDescent="0.25">
      <c r="A323" s="102" t="s">
        <v>194</v>
      </c>
    </row>
    <row r="324" spans="1:6" x14ac:dyDescent="0.25">
      <c r="A324" s="102" t="s">
        <v>354</v>
      </c>
    </row>
    <row r="325" spans="1:6" x14ac:dyDescent="0.25">
      <c r="A325" s="154"/>
    </row>
    <row r="326" spans="1:6" x14ac:dyDescent="0.25">
      <c r="A326" s="102" t="s">
        <v>142</v>
      </c>
    </row>
    <row r="327" spans="1:6" x14ac:dyDescent="0.25">
      <c r="A327" s="102"/>
      <c r="B327" t="s">
        <v>143</v>
      </c>
      <c r="C327" t="s">
        <v>144</v>
      </c>
      <c r="D327" t="s">
        <v>171</v>
      </c>
      <c r="E327" t="s">
        <v>172</v>
      </c>
    </row>
    <row r="328" spans="1:6" x14ac:dyDescent="0.25">
      <c r="A328" s="102" t="s">
        <v>147</v>
      </c>
      <c r="B328">
        <v>3.8702329999999998</v>
      </c>
      <c r="C328">
        <v>9.1324000000000002E-2</v>
      </c>
      <c r="D328">
        <v>42.378999999999998</v>
      </c>
      <c r="E328" t="s">
        <v>148</v>
      </c>
      <c r="F328" t="s">
        <v>149</v>
      </c>
    </row>
    <row r="329" spans="1:6" x14ac:dyDescent="0.25">
      <c r="A329" s="102" t="s">
        <v>150</v>
      </c>
      <c r="B329">
        <v>0.16498399999999999</v>
      </c>
      <c r="C329">
        <v>6.0109000000000003E-2</v>
      </c>
      <c r="D329">
        <v>2.7450000000000001</v>
      </c>
      <c r="E329">
        <v>6.1180000000000002E-3</v>
      </c>
      <c r="F329" t="s">
        <v>154</v>
      </c>
    </row>
    <row r="330" spans="1:6" x14ac:dyDescent="0.25">
      <c r="A330" s="102" t="s">
        <v>151</v>
      </c>
      <c r="B330">
        <v>-8.9247999999999994E-2</v>
      </c>
      <c r="C330">
        <v>5.4058000000000002E-2</v>
      </c>
      <c r="D330">
        <v>-1.651</v>
      </c>
      <c r="E330">
        <v>9.8926E-2</v>
      </c>
      <c r="F330" t="s">
        <v>173</v>
      </c>
    </row>
    <row r="331" spans="1:6" x14ac:dyDescent="0.25">
      <c r="A331" s="102" t="s">
        <v>152</v>
      </c>
      <c r="B331">
        <v>4.5987E-2</v>
      </c>
      <c r="C331">
        <v>4.3173000000000003E-2</v>
      </c>
      <c r="D331">
        <v>1.0649999999999999</v>
      </c>
      <c r="E331">
        <v>0.286943</v>
      </c>
    </row>
    <row r="332" spans="1:6" x14ac:dyDescent="0.25">
      <c r="A332" s="102" t="s">
        <v>153</v>
      </c>
      <c r="B332">
        <v>0.17787600000000001</v>
      </c>
      <c r="C332">
        <v>7.1131E-2</v>
      </c>
      <c r="D332">
        <v>2.5009999999999999</v>
      </c>
      <c r="E332">
        <v>1.2487E-2</v>
      </c>
      <c r="F332" t="s">
        <v>158</v>
      </c>
    </row>
    <row r="333" spans="1:6" x14ac:dyDescent="0.25">
      <c r="A333" s="102" t="s">
        <v>110</v>
      </c>
      <c r="B333">
        <v>6.6647999999999999E-2</v>
      </c>
      <c r="C333">
        <v>1.7173000000000001E-2</v>
      </c>
      <c r="D333">
        <v>3.8809999999999998</v>
      </c>
      <c r="E333">
        <v>1.08E-4</v>
      </c>
      <c r="F333" t="s">
        <v>149</v>
      </c>
    </row>
    <row r="334" spans="1:6" x14ac:dyDescent="0.25">
      <c r="A334" s="102" t="s">
        <v>112</v>
      </c>
      <c r="B334">
        <v>-0.112348</v>
      </c>
      <c r="C334">
        <v>3.5777999999999997E-2</v>
      </c>
      <c r="D334">
        <v>-3.14</v>
      </c>
      <c r="E334">
        <v>1.717E-3</v>
      </c>
      <c r="F334" t="s">
        <v>154</v>
      </c>
    </row>
    <row r="335" spans="1:6" x14ac:dyDescent="0.25">
      <c r="A335" s="102" t="s">
        <v>113</v>
      </c>
      <c r="B335">
        <v>2.7311999999999999E-2</v>
      </c>
      <c r="C335">
        <v>1.2926E-2</v>
      </c>
      <c r="D335">
        <v>2.113</v>
      </c>
      <c r="E335">
        <v>3.4750999999999997E-2</v>
      </c>
      <c r="F335" t="s">
        <v>158</v>
      </c>
    </row>
    <row r="336" spans="1:6" x14ac:dyDescent="0.25">
      <c r="A336" s="102" t="s">
        <v>114</v>
      </c>
      <c r="B336">
        <v>-2.0931999999999999E-2</v>
      </c>
      <c r="C336">
        <v>2.6665000000000001E-2</v>
      </c>
      <c r="D336">
        <v>-0.78500000000000003</v>
      </c>
      <c r="E336">
        <v>0.43256699999999998</v>
      </c>
    </row>
    <row r="337" spans="1:6" x14ac:dyDescent="0.25">
      <c r="A337" s="102" t="s">
        <v>155</v>
      </c>
      <c r="B337">
        <v>0.15845300000000001</v>
      </c>
      <c r="C337">
        <v>5.0581000000000001E-2</v>
      </c>
      <c r="D337">
        <v>3.133</v>
      </c>
      <c r="E337">
        <v>1.761E-3</v>
      </c>
      <c r="F337" t="s">
        <v>154</v>
      </c>
    </row>
    <row r="338" spans="1:6" x14ac:dyDescent="0.25">
      <c r="A338" s="102" t="s">
        <v>156</v>
      </c>
      <c r="B338">
        <v>0.20719099999999999</v>
      </c>
      <c r="C338">
        <v>6.0199999999999997E-2</v>
      </c>
      <c r="D338">
        <v>3.4420000000000002</v>
      </c>
      <c r="E338">
        <v>5.9199999999999997E-4</v>
      </c>
      <c r="F338" t="s">
        <v>149</v>
      </c>
    </row>
    <row r="339" spans="1:6" x14ac:dyDescent="0.25">
      <c r="A339" s="102" t="s">
        <v>157</v>
      </c>
      <c r="B339">
        <v>-6.3161999999999996E-2</v>
      </c>
      <c r="C339">
        <v>5.3753000000000002E-2</v>
      </c>
      <c r="D339">
        <v>-1.175</v>
      </c>
      <c r="E339">
        <v>0.24013799999999999</v>
      </c>
    </row>
    <row r="340" spans="1:6" x14ac:dyDescent="0.25">
      <c r="A340" s="102" t="s">
        <v>159</v>
      </c>
      <c r="B340">
        <v>-4.2222000000000003E-2</v>
      </c>
      <c r="C340">
        <v>3.5157000000000001E-2</v>
      </c>
      <c r="D340">
        <v>-1.2010000000000001</v>
      </c>
      <c r="E340">
        <v>0.22992799999999999</v>
      </c>
    </row>
    <row r="341" spans="1:6" x14ac:dyDescent="0.25">
      <c r="A341" s="102" t="s">
        <v>160</v>
      </c>
      <c r="B341">
        <v>-4.2872E-2</v>
      </c>
      <c r="C341">
        <v>3.8537000000000002E-2</v>
      </c>
      <c r="D341">
        <v>-1.113</v>
      </c>
      <c r="E341">
        <v>0.26607700000000001</v>
      </c>
    </row>
    <row r="342" spans="1:6" x14ac:dyDescent="0.25">
      <c r="A342" s="102" t="s">
        <v>161</v>
      </c>
      <c r="B342">
        <v>0.16114500000000001</v>
      </c>
      <c r="C342">
        <v>5.3120000000000001E-2</v>
      </c>
      <c r="D342">
        <v>3.0339999999999998</v>
      </c>
      <c r="E342">
        <v>2.4520000000000002E-3</v>
      </c>
      <c r="F342" t="s">
        <v>154</v>
      </c>
    </row>
    <row r="343" spans="1:6" x14ac:dyDescent="0.25">
      <c r="A343" s="102" t="s">
        <v>162</v>
      </c>
      <c r="B343">
        <v>-0.10645300000000001</v>
      </c>
      <c r="C343">
        <v>4.3722999999999998E-2</v>
      </c>
      <c r="D343">
        <v>-2.4350000000000001</v>
      </c>
      <c r="E343">
        <v>1.5004E-2</v>
      </c>
      <c r="F343" t="s">
        <v>158</v>
      </c>
    </row>
    <row r="344" spans="1:6" x14ac:dyDescent="0.25">
      <c r="A344" s="102" t="s">
        <v>450</v>
      </c>
      <c r="B344">
        <v>-0.185447</v>
      </c>
      <c r="C344">
        <v>0.11711299999999999</v>
      </c>
      <c r="D344">
        <v>-1.583</v>
      </c>
      <c r="E344" s="1">
        <v>0.113492</v>
      </c>
    </row>
    <row r="345" spans="1:6" x14ac:dyDescent="0.25">
      <c r="A345" s="102" t="s">
        <v>451</v>
      </c>
      <c r="B345">
        <v>4.1606999999999998E-2</v>
      </c>
      <c r="C345">
        <v>4.9872E-2</v>
      </c>
      <c r="D345">
        <v>0.83399999999999996</v>
      </c>
      <c r="E345" s="1">
        <v>0.40424399999999999</v>
      </c>
    </row>
    <row r="346" spans="1:6" x14ac:dyDescent="0.25">
      <c r="A346" s="102" t="s">
        <v>452</v>
      </c>
      <c r="B346">
        <v>0.12787699999999999</v>
      </c>
      <c r="C346">
        <v>9.8829E-2</v>
      </c>
      <c r="D346">
        <v>1.294</v>
      </c>
      <c r="E346">
        <v>0.19586500000000001</v>
      </c>
    </row>
    <row r="347" spans="1:6" x14ac:dyDescent="0.25">
      <c r="A347" s="102" t="s">
        <v>453</v>
      </c>
      <c r="B347">
        <v>1.0288E-2</v>
      </c>
      <c r="C347">
        <v>5.1339999999999997E-3</v>
      </c>
      <c r="D347">
        <v>2.004</v>
      </c>
      <c r="E347">
        <v>4.5234999999999997E-2</v>
      </c>
      <c r="F347" t="s">
        <v>158</v>
      </c>
    </row>
    <row r="348" spans="1:6" x14ac:dyDescent="0.25">
      <c r="A348" s="102" t="s">
        <v>163</v>
      </c>
      <c r="B348">
        <v>0.131079</v>
      </c>
      <c r="C348">
        <v>5.6839000000000001E-2</v>
      </c>
      <c r="D348">
        <v>2.306</v>
      </c>
      <c r="E348">
        <v>2.1218999999999998E-2</v>
      </c>
      <c r="F348" t="s">
        <v>158</v>
      </c>
    </row>
    <row r="349" spans="1:6" x14ac:dyDescent="0.25">
      <c r="A349" s="102" t="s">
        <v>247</v>
      </c>
      <c r="B349">
        <v>0.152532</v>
      </c>
      <c r="C349">
        <v>5.8713000000000001E-2</v>
      </c>
      <c r="D349">
        <v>2.5979999999999999</v>
      </c>
      <c r="E349">
        <v>9.4579999999999994E-3</v>
      </c>
      <c r="F349" t="s">
        <v>154</v>
      </c>
    </row>
    <row r="350" spans="1:6" x14ac:dyDescent="0.25">
      <c r="A350" s="102" t="s">
        <v>248</v>
      </c>
      <c r="B350">
        <v>-3.0616000000000001E-2</v>
      </c>
      <c r="C350">
        <v>4.5456000000000003E-2</v>
      </c>
      <c r="D350">
        <v>-0.67400000000000004</v>
      </c>
      <c r="E350">
        <v>0.50069300000000005</v>
      </c>
    </row>
    <row r="351" spans="1:6" x14ac:dyDescent="0.25">
      <c r="A351" s="102" t="s">
        <v>249</v>
      </c>
      <c r="B351">
        <v>4.6306E-2</v>
      </c>
      <c r="C351">
        <v>0.51457699999999995</v>
      </c>
      <c r="D351">
        <v>0.09</v>
      </c>
      <c r="E351">
        <v>0.92830699999999999</v>
      </c>
    </row>
    <row r="352" spans="1:6" x14ac:dyDescent="0.25">
      <c r="A352" s="102" t="s">
        <v>250</v>
      </c>
      <c r="B352">
        <v>-0.59790100000000002</v>
      </c>
      <c r="C352">
        <v>0.28353</v>
      </c>
      <c r="D352">
        <v>-2.109</v>
      </c>
      <c r="E352">
        <v>3.5106999999999999E-2</v>
      </c>
      <c r="F352" t="s">
        <v>158</v>
      </c>
    </row>
    <row r="353" spans="1:5" x14ac:dyDescent="0.25">
      <c r="A353" s="102" t="s">
        <v>164</v>
      </c>
    </row>
    <row r="354" spans="1:5" x14ac:dyDescent="0.25">
      <c r="A354" s="102" t="s">
        <v>165</v>
      </c>
    </row>
    <row r="355" spans="1:5" x14ac:dyDescent="0.25">
      <c r="A355" s="154"/>
      <c r="E355" s="1"/>
    </row>
    <row r="356" spans="1:5" x14ac:dyDescent="0.25">
      <c r="A356" s="102" t="s">
        <v>355</v>
      </c>
    </row>
    <row r="357" spans="1:5" x14ac:dyDescent="0.25">
      <c r="A357" s="102" t="s">
        <v>175</v>
      </c>
    </row>
    <row r="358" spans="1:5" x14ac:dyDescent="0.25">
      <c r="A358" s="102" t="s">
        <v>356</v>
      </c>
    </row>
    <row r="359" spans="1:5" x14ac:dyDescent="0.25">
      <c r="A359" s="102" t="s">
        <v>357</v>
      </c>
    </row>
    <row r="360" spans="1:5" x14ac:dyDescent="0.25">
      <c r="A360" s="154"/>
    </row>
    <row r="361" spans="1:5" x14ac:dyDescent="0.25">
      <c r="A361" s="101" t="s">
        <v>197</v>
      </c>
    </row>
    <row r="362" spans="1:5" x14ac:dyDescent="0.25">
      <c r="A362" s="154"/>
    </row>
    <row r="363" spans="1:5" x14ac:dyDescent="0.25">
      <c r="A363" s="102" t="s">
        <v>139</v>
      </c>
    </row>
    <row r="364" spans="1:5" x14ac:dyDescent="0.25">
      <c r="A364" s="102" t="s">
        <v>198</v>
      </c>
    </row>
    <row r="365" spans="1:5" x14ac:dyDescent="0.25">
      <c r="A365" s="102" t="s">
        <v>141</v>
      </c>
    </row>
    <row r="366" spans="1:5" x14ac:dyDescent="0.25">
      <c r="A366" s="154"/>
    </row>
    <row r="367" spans="1:5" x14ac:dyDescent="0.25">
      <c r="A367" s="102" t="s">
        <v>142</v>
      </c>
    </row>
    <row r="368" spans="1:5" x14ac:dyDescent="0.25">
      <c r="A368" s="102"/>
      <c r="B368" t="s">
        <v>143</v>
      </c>
      <c r="C368" t="s">
        <v>144</v>
      </c>
      <c r="D368" t="s">
        <v>145</v>
      </c>
      <c r="E368" t="s">
        <v>146</v>
      </c>
    </row>
    <row r="369" spans="1:6" x14ac:dyDescent="0.25">
      <c r="A369" s="102" t="s">
        <v>147</v>
      </c>
      <c r="B369">
        <v>-0.64678999999999998</v>
      </c>
      <c r="C369">
        <v>0.57298000000000004</v>
      </c>
      <c r="D369">
        <v>-1.129</v>
      </c>
      <c r="E369">
        <v>0.25897199999999998</v>
      </c>
    </row>
    <row r="370" spans="1:6" x14ac:dyDescent="0.25">
      <c r="A370" s="102" t="s">
        <v>150</v>
      </c>
      <c r="B370">
        <v>0.62360000000000004</v>
      </c>
      <c r="C370">
        <v>0.28122000000000003</v>
      </c>
      <c r="D370">
        <v>2.2170000000000001</v>
      </c>
      <c r="E370">
        <v>2.6591E-2</v>
      </c>
      <c r="F370" t="s">
        <v>158</v>
      </c>
    </row>
    <row r="371" spans="1:6" x14ac:dyDescent="0.25">
      <c r="A371" s="102" t="s">
        <v>151</v>
      </c>
      <c r="B371">
        <v>3.4439999999999998E-2</v>
      </c>
      <c r="C371">
        <v>0.25861000000000001</v>
      </c>
      <c r="D371">
        <v>0.13300000000000001</v>
      </c>
      <c r="E371">
        <v>0.89404899999999998</v>
      </c>
    </row>
    <row r="372" spans="1:6" x14ac:dyDescent="0.25">
      <c r="A372" s="102" t="s">
        <v>152</v>
      </c>
      <c r="B372">
        <v>-0.76893</v>
      </c>
      <c r="C372">
        <v>0.28000000000000003</v>
      </c>
      <c r="D372">
        <v>-2.746</v>
      </c>
      <c r="E372">
        <v>6.0289999999999996E-3</v>
      </c>
      <c r="F372" t="s">
        <v>154</v>
      </c>
    </row>
    <row r="373" spans="1:6" x14ac:dyDescent="0.25">
      <c r="A373" s="102" t="s">
        <v>153</v>
      </c>
      <c r="B373">
        <v>-0.57594999999999996</v>
      </c>
      <c r="C373">
        <v>0.38144</v>
      </c>
      <c r="D373">
        <v>-1.51</v>
      </c>
      <c r="E373">
        <v>0.13106300000000001</v>
      </c>
    </row>
    <row r="374" spans="1:6" x14ac:dyDescent="0.25">
      <c r="A374" s="102" t="s">
        <v>110</v>
      </c>
      <c r="B374">
        <v>-0.40616999999999998</v>
      </c>
      <c r="C374">
        <v>0.11308</v>
      </c>
      <c r="D374">
        <v>-3.5920000000000001</v>
      </c>
      <c r="E374">
        <v>3.28E-4</v>
      </c>
      <c r="F374" t="s">
        <v>149</v>
      </c>
    </row>
    <row r="375" spans="1:6" x14ac:dyDescent="0.25">
      <c r="A375" s="102" t="s">
        <v>112</v>
      </c>
      <c r="B375">
        <v>-0.23022000000000001</v>
      </c>
      <c r="C375">
        <v>0.24195</v>
      </c>
      <c r="D375">
        <v>-0.95199999999999996</v>
      </c>
      <c r="E375">
        <v>0.34133799999999997</v>
      </c>
    </row>
    <row r="376" spans="1:6" x14ac:dyDescent="0.25">
      <c r="A376" s="102" t="s">
        <v>113</v>
      </c>
      <c r="B376">
        <v>0.54576000000000002</v>
      </c>
      <c r="C376">
        <v>8.4320000000000006E-2</v>
      </c>
      <c r="D376">
        <v>6.4720000000000004</v>
      </c>
      <c r="E376" s="1">
        <v>9.6599999999999995E-11</v>
      </c>
      <c r="F376" t="s">
        <v>149</v>
      </c>
    </row>
    <row r="377" spans="1:6" x14ac:dyDescent="0.25">
      <c r="A377" s="102" t="s">
        <v>114</v>
      </c>
      <c r="B377">
        <v>-0.88604000000000005</v>
      </c>
      <c r="C377">
        <v>0.17266999999999999</v>
      </c>
      <c r="D377">
        <v>-5.1310000000000002</v>
      </c>
      <c r="E377" s="1">
        <v>2.8700000000000002E-7</v>
      </c>
      <c r="F377" t="s">
        <v>149</v>
      </c>
    </row>
    <row r="378" spans="1:6" x14ac:dyDescent="0.25">
      <c r="A378" s="102" t="s">
        <v>155</v>
      </c>
      <c r="B378">
        <v>-0.26368000000000003</v>
      </c>
      <c r="C378">
        <v>0.30303000000000002</v>
      </c>
      <c r="D378">
        <v>-0.87</v>
      </c>
      <c r="E378">
        <v>0.38423299999999999</v>
      </c>
    </row>
    <row r="379" spans="1:6" x14ac:dyDescent="0.25">
      <c r="A379" s="102" t="s">
        <v>156</v>
      </c>
      <c r="B379">
        <v>6.8779999999999994E-2</v>
      </c>
      <c r="C379">
        <v>0.32445000000000002</v>
      </c>
      <c r="D379">
        <v>0.21199999999999999</v>
      </c>
      <c r="E379" s="1">
        <v>0.83209999999999995</v>
      </c>
    </row>
    <row r="380" spans="1:6" x14ac:dyDescent="0.25">
      <c r="A380" s="102" t="s">
        <v>157</v>
      </c>
      <c r="B380">
        <v>-1.1347400000000001</v>
      </c>
      <c r="C380">
        <v>0.31302000000000002</v>
      </c>
      <c r="D380">
        <v>-3.625</v>
      </c>
      <c r="E380">
        <v>2.8899999999999998E-4</v>
      </c>
      <c r="F380" t="s">
        <v>149</v>
      </c>
    </row>
    <row r="381" spans="1:6" x14ac:dyDescent="0.25">
      <c r="A381" s="102" t="s">
        <v>159</v>
      </c>
      <c r="B381">
        <v>0.57616000000000001</v>
      </c>
      <c r="C381">
        <v>0.19078999999999999</v>
      </c>
      <c r="D381">
        <v>3.02</v>
      </c>
      <c r="E381">
        <v>2.529E-3</v>
      </c>
      <c r="F381" t="s">
        <v>154</v>
      </c>
    </row>
    <row r="382" spans="1:6" x14ac:dyDescent="0.25">
      <c r="A382" s="102" t="s">
        <v>160</v>
      </c>
      <c r="B382">
        <v>-0.56711</v>
      </c>
      <c r="C382">
        <v>0.22625000000000001</v>
      </c>
      <c r="D382">
        <v>-2.5070000000000001</v>
      </c>
      <c r="E382">
        <v>1.2193000000000001E-2</v>
      </c>
      <c r="F382" t="s">
        <v>158</v>
      </c>
    </row>
    <row r="383" spans="1:6" x14ac:dyDescent="0.25">
      <c r="A383" s="102" t="s">
        <v>161</v>
      </c>
      <c r="B383">
        <v>0.80757999999999996</v>
      </c>
      <c r="C383">
        <v>0.24876000000000001</v>
      </c>
      <c r="D383">
        <v>3.246</v>
      </c>
      <c r="E383">
        <v>1.1689999999999999E-3</v>
      </c>
      <c r="F383" t="s">
        <v>154</v>
      </c>
    </row>
    <row r="384" spans="1:6" x14ac:dyDescent="0.25">
      <c r="A384" s="102" t="s">
        <v>162</v>
      </c>
      <c r="B384">
        <v>-0.42645</v>
      </c>
      <c r="C384">
        <v>0.23215</v>
      </c>
      <c r="D384">
        <v>-1.837</v>
      </c>
      <c r="E384" s="1">
        <v>6.6214999999999996E-2</v>
      </c>
      <c r="F384" t="s">
        <v>173</v>
      </c>
    </row>
    <row r="385" spans="1:6" x14ac:dyDescent="0.25">
      <c r="A385" s="102" t="s">
        <v>450</v>
      </c>
      <c r="B385">
        <v>-0.18743000000000001</v>
      </c>
      <c r="C385">
        <v>0.60509000000000002</v>
      </c>
      <c r="D385">
        <v>-0.31</v>
      </c>
      <c r="E385" s="1">
        <v>0.75673999999999997</v>
      </c>
    </row>
    <row r="386" spans="1:6" x14ac:dyDescent="0.25">
      <c r="A386" s="102" t="s">
        <v>451</v>
      </c>
      <c r="B386">
        <v>0.42094999999999999</v>
      </c>
      <c r="C386">
        <v>0.23083000000000001</v>
      </c>
      <c r="D386">
        <v>1.8240000000000001</v>
      </c>
      <c r="E386">
        <v>6.8200999999999998E-2</v>
      </c>
      <c r="F386" t="s">
        <v>173</v>
      </c>
    </row>
    <row r="387" spans="1:6" x14ac:dyDescent="0.25">
      <c r="A387" s="102" t="s">
        <v>452</v>
      </c>
      <c r="B387">
        <v>-0.94901999999999997</v>
      </c>
      <c r="C387">
        <v>0.81674999999999998</v>
      </c>
      <c r="D387">
        <v>-1.1619999999999999</v>
      </c>
      <c r="E387">
        <v>0.245256</v>
      </c>
    </row>
    <row r="388" spans="1:6" x14ac:dyDescent="0.25">
      <c r="A388" s="102" t="s">
        <v>453</v>
      </c>
      <c r="B388">
        <v>-9.3100000000000006E-3</v>
      </c>
      <c r="C388">
        <v>2.955E-2</v>
      </c>
      <c r="D388">
        <v>-0.315</v>
      </c>
      <c r="E388">
        <v>0.75273699999999999</v>
      </c>
    </row>
    <row r="389" spans="1:6" x14ac:dyDescent="0.25">
      <c r="A389" s="102" t="s">
        <v>163</v>
      </c>
      <c r="B389">
        <v>-1.3097799999999999</v>
      </c>
      <c r="C389">
        <v>0.36747999999999997</v>
      </c>
      <c r="D389">
        <v>-3.5640000000000001</v>
      </c>
      <c r="E389">
        <v>3.6499999999999998E-4</v>
      </c>
      <c r="F389" t="s">
        <v>149</v>
      </c>
    </row>
    <row r="390" spans="1:6" x14ac:dyDescent="0.25">
      <c r="A390" s="102" t="s">
        <v>247</v>
      </c>
      <c r="B390">
        <v>0.19980999999999999</v>
      </c>
      <c r="C390">
        <v>0.26606000000000002</v>
      </c>
      <c r="D390">
        <v>0.751</v>
      </c>
      <c r="E390">
        <v>0.45266800000000001</v>
      </c>
    </row>
    <row r="391" spans="1:6" x14ac:dyDescent="0.25">
      <c r="A391" s="102" t="s">
        <v>248</v>
      </c>
      <c r="B391">
        <v>1.18814</v>
      </c>
      <c r="C391">
        <v>0.34755999999999998</v>
      </c>
      <c r="D391">
        <v>3.4180000000000001</v>
      </c>
      <c r="E391">
        <v>6.3000000000000003E-4</v>
      </c>
      <c r="F391" t="s">
        <v>149</v>
      </c>
    </row>
    <row r="392" spans="1:6" x14ac:dyDescent="0.25">
      <c r="A392" s="102" t="s">
        <v>249</v>
      </c>
      <c r="B392">
        <v>0.21379000000000001</v>
      </c>
      <c r="C392">
        <v>2.01092</v>
      </c>
      <c r="D392">
        <v>0.106</v>
      </c>
      <c r="E392" s="1">
        <v>0.91533200000000003</v>
      </c>
    </row>
    <row r="393" spans="1:6" x14ac:dyDescent="0.25">
      <c r="A393" s="102" t="s">
        <v>250</v>
      </c>
      <c r="B393">
        <v>-11.762040000000001</v>
      </c>
      <c r="C393">
        <v>572.05511000000001</v>
      </c>
      <c r="D393">
        <v>-2.1000000000000001E-2</v>
      </c>
      <c r="E393">
        <v>0.98359600000000003</v>
      </c>
    </row>
    <row r="394" spans="1:6" x14ac:dyDescent="0.25">
      <c r="A394" s="102" t="s">
        <v>164</v>
      </c>
    </row>
    <row r="395" spans="1:6" x14ac:dyDescent="0.25">
      <c r="A395" s="102" t="s">
        <v>165</v>
      </c>
    </row>
    <row r="396" spans="1:6" x14ac:dyDescent="0.25">
      <c r="A396" s="154"/>
    </row>
    <row r="397" spans="1:6" x14ac:dyDescent="0.25">
      <c r="A397" s="102" t="s">
        <v>166</v>
      </c>
    </row>
    <row r="398" spans="1:6" x14ac:dyDescent="0.25">
      <c r="A398" s="154"/>
    </row>
    <row r="399" spans="1:6" x14ac:dyDescent="0.25">
      <c r="A399" s="102" t="s">
        <v>199</v>
      </c>
    </row>
    <row r="400" spans="1:6" x14ac:dyDescent="0.25">
      <c r="A400" s="102" t="s">
        <v>358</v>
      </c>
    </row>
    <row r="401" spans="1:6" x14ac:dyDescent="0.25">
      <c r="A401" s="102" t="s">
        <v>175</v>
      </c>
    </row>
    <row r="402" spans="1:6" x14ac:dyDescent="0.25">
      <c r="A402" s="102" t="s">
        <v>359</v>
      </c>
    </row>
    <row r="403" spans="1:6" x14ac:dyDescent="0.25">
      <c r="A403" s="154"/>
    </row>
    <row r="404" spans="1:6" x14ac:dyDescent="0.25">
      <c r="A404" s="102" t="s">
        <v>244</v>
      </c>
    </row>
    <row r="405" spans="1:6" x14ac:dyDescent="0.25">
      <c r="A405" s="154"/>
    </row>
    <row r="406" spans="1:6" x14ac:dyDescent="0.25">
      <c r="A406" s="101" t="s">
        <v>200</v>
      </c>
    </row>
    <row r="407" spans="1:6" x14ac:dyDescent="0.25">
      <c r="A407" s="154"/>
    </row>
    <row r="408" spans="1:6" x14ac:dyDescent="0.25">
      <c r="A408" s="102" t="s">
        <v>139</v>
      </c>
    </row>
    <row r="409" spans="1:6" x14ac:dyDescent="0.25">
      <c r="A409" s="102" t="s">
        <v>201</v>
      </c>
    </row>
    <row r="410" spans="1:6" x14ac:dyDescent="0.25">
      <c r="A410" s="102" t="s">
        <v>141</v>
      </c>
    </row>
    <row r="411" spans="1:6" x14ac:dyDescent="0.25">
      <c r="A411" s="154"/>
    </row>
    <row r="412" spans="1:6" x14ac:dyDescent="0.25">
      <c r="A412" s="102" t="s">
        <v>142</v>
      </c>
    </row>
    <row r="413" spans="1:6" x14ac:dyDescent="0.25">
      <c r="A413" s="102"/>
      <c r="B413" t="s">
        <v>143</v>
      </c>
      <c r="C413" t="s">
        <v>144</v>
      </c>
      <c r="D413" t="s">
        <v>145</v>
      </c>
      <c r="E413" t="s">
        <v>146</v>
      </c>
    </row>
    <row r="414" spans="1:6" x14ac:dyDescent="0.25">
      <c r="A414" s="102" t="s">
        <v>147</v>
      </c>
      <c r="B414">
        <v>-1.7000900000000001</v>
      </c>
      <c r="C414">
        <v>0.80744000000000005</v>
      </c>
      <c r="D414">
        <v>-2.1059999999999999</v>
      </c>
      <c r="E414">
        <v>3.5246E-2</v>
      </c>
      <c r="F414" t="s">
        <v>158</v>
      </c>
    </row>
    <row r="415" spans="1:6" x14ac:dyDescent="0.25">
      <c r="A415" s="102" t="s">
        <v>150</v>
      </c>
      <c r="B415">
        <v>-2.2448399999999999</v>
      </c>
      <c r="C415">
        <v>0.46800000000000003</v>
      </c>
      <c r="D415">
        <v>-4.7969999999999997</v>
      </c>
      <c r="E415" s="1">
        <v>1.61E-6</v>
      </c>
      <c r="F415" t="s">
        <v>149</v>
      </c>
    </row>
    <row r="416" spans="1:6" x14ac:dyDescent="0.25">
      <c r="A416" s="102" t="s">
        <v>151</v>
      </c>
      <c r="B416">
        <v>0.86077000000000004</v>
      </c>
      <c r="C416">
        <v>0.46467999999999998</v>
      </c>
      <c r="D416">
        <v>1.8520000000000001</v>
      </c>
      <c r="E416">
        <v>6.3971E-2</v>
      </c>
      <c r="F416" t="s">
        <v>173</v>
      </c>
    </row>
    <row r="417" spans="1:6" x14ac:dyDescent="0.25">
      <c r="A417" s="102" t="s">
        <v>152</v>
      </c>
      <c r="B417">
        <v>-0.43745000000000001</v>
      </c>
      <c r="C417">
        <v>0.53620999999999996</v>
      </c>
      <c r="D417">
        <v>-0.81599999999999995</v>
      </c>
      <c r="E417">
        <v>0.414603</v>
      </c>
    </row>
    <row r="418" spans="1:6" x14ac:dyDescent="0.25">
      <c r="A418" s="102" t="s">
        <v>153</v>
      </c>
      <c r="B418">
        <v>0.92757999999999996</v>
      </c>
      <c r="C418">
        <v>0.72436999999999996</v>
      </c>
      <c r="D418">
        <v>1.2809999999999999</v>
      </c>
      <c r="E418">
        <v>0.20036300000000001</v>
      </c>
    </row>
    <row r="419" spans="1:6" x14ac:dyDescent="0.25">
      <c r="A419" s="102" t="s">
        <v>110</v>
      </c>
      <c r="B419">
        <v>-0.28534999999999999</v>
      </c>
      <c r="C419">
        <v>0.18759000000000001</v>
      </c>
      <c r="D419">
        <v>-1.5209999999999999</v>
      </c>
      <c r="E419">
        <v>0.128223</v>
      </c>
    </row>
    <row r="420" spans="1:6" x14ac:dyDescent="0.25">
      <c r="A420" s="102" t="s">
        <v>112</v>
      </c>
      <c r="B420">
        <v>1.8530800000000001</v>
      </c>
      <c r="C420">
        <v>0.39435999999999999</v>
      </c>
      <c r="D420">
        <v>4.6989999999999998</v>
      </c>
      <c r="E420" s="1">
        <v>2.6199999999999999E-6</v>
      </c>
      <c r="F420" t="s">
        <v>149</v>
      </c>
    </row>
    <row r="421" spans="1:6" x14ac:dyDescent="0.25">
      <c r="A421" s="102" t="s">
        <v>113</v>
      </c>
      <c r="B421">
        <v>0.76266</v>
      </c>
      <c r="C421">
        <v>0.15659999999999999</v>
      </c>
      <c r="D421">
        <v>4.87</v>
      </c>
      <c r="E421" s="1">
        <v>1.11E-6</v>
      </c>
      <c r="F421" t="s">
        <v>149</v>
      </c>
    </row>
    <row r="422" spans="1:6" x14ac:dyDescent="0.25">
      <c r="A422" s="102" t="s">
        <v>114</v>
      </c>
      <c r="B422">
        <v>-3.4144399999999999</v>
      </c>
      <c r="C422">
        <v>0.41244999999999998</v>
      </c>
      <c r="D422">
        <v>-8.2789999999999999</v>
      </c>
      <c r="E422" t="s">
        <v>148</v>
      </c>
      <c r="F422" t="s">
        <v>149</v>
      </c>
    </row>
    <row r="423" spans="1:6" x14ac:dyDescent="0.25">
      <c r="A423" s="102" t="s">
        <v>155</v>
      </c>
      <c r="B423">
        <v>-1.0202100000000001</v>
      </c>
      <c r="C423">
        <v>0.59194000000000002</v>
      </c>
      <c r="D423">
        <v>-1.7230000000000001</v>
      </c>
      <c r="E423">
        <v>8.4798999999999999E-2</v>
      </c>
      <c r="F423" t="s">
        <v>173</v>
      </c>
    </row>
    <row r="424" spans="1:6" x14ac:dyDescent="0.25">
      <c r="A424" s="102" t="s">
        <v>156</v>
      </c>
      <c r="B424">
        <v>-1.24892</v>
      </c>
      <c r="C424">
        <v>0.70242000000000004</v>
      </c>
      <c r="D424">
        <v>-1.778</v>
      </c>
      <c r="E424">
        <v>7.5398999999999994E-2</v>
      </c>
      <c r="F424" t="s">
        <v>173</v>
      </c>
    </row>
    <row r="425" spans="1:6" x14ac:dyDescent="0.25">
      <c r="A425" s="102" t="s">
        <v>157</v>
      </c>
      <c r="B425">
        <v>-0.86390999999999996</v>
      </c>
      <c r="C425">
        <v>0.63812999999999998</v>
      </c>
      <c r="D425">
        <v>-1.3540000000000001</v>
      </c>
      <c r="E425">
        <v>0.17579</v>
      </c>
    </row>
    <row r="426" spans="1:6" x14ac:dyDescent="0.25">
      <c r="A426" s="102" t="s">
        <v>159</v>
      </c>
      <c r="B426">
        <v>-0.3009</v>
      </c>
      <c r="C426">
        <v>0.33290999999999998</v>
      </c>
      <c r="D426">
        <v>-0.90400000000000003</v>
      </c>
      <c r="E426" s="1">
        <v>0.36606899999999998</v>
      </c>
    </row>
    <row r="427" spans="1:6" x14ac:dyDescent="0.25">
      <c r="A427" s="102" t="s">
        <v>160</v>
      </c>
      <c r="B427">
        <v>-0.13291</v>
      </c>
      <c r="C427">
        <v>0.44774000000000003</v>
      </c>
      <c r="D427">
        <v>-0.29699999999999999</v>
      </c>
      <c r="E427" s="1">
        <v>0.76657399999999998</v>
      </c>
    </row>
    <row r="428" spans="1:6" x14ac:dyDescent="0.25">
      <c r="A428" s="102" t="s">
        <v>161</v>
      </c>
      <c r="B428">
        <v>3.0151699999999999</v>
      </c>
      <c r="C428">
        <v>0.47802</v>
      </c>
      <c r="D428">
        <v>6.3079999999999998</v>
      </c>
      <c r="E428" s="1">
        <v>2.8300000000000001E-10</v>
      </c>
      <c r="F428" t="s">
        <v>149</v>
      </c>
    </row>
    <row r="429" spans="1:6" x14ac:dyDescent="0.25">
      <c r="A429" s="102" t="s">
        <v>162</v>
      </c>
      <c r="B429">
        <v>-0.44041999999999998</v>
      </c>
      <c r="C429">
        <v>0.38424000000000003</v>
      </c>
      <c r="D429">
        <v>-1.1459999999999999</v>
      </c>
      <c r="E429">
        <v>0.25170700000000001</v>
      </c>
    </row>
    <row r="430" spans="1:6" x14ac:dyDescent="0.25">
      <c r="A430" s="102" t="s">
        <v>450</v>
      </c>
      <c r="B430">
        <v>0.88539000000000001</v>
      </c>
      <c r="C430">
        <v>0.72492000000000001</v>
      </c>
      <c r="D430">
        <v>1.2210000000000001</v>
      </c>
      <c r="E430">
        <v>0.22195000000000001</v>
      </c>
    </row>
    <row r="431" spans="1:6" x14ac:dyDescent="0.25">
      <c r="A431" s="102" t="s">
        <v>451</v>
      </c>
      <c r="B431">
        <v>6.071E-2</v>
      </c>
      <c r="C431">
        <v>0.43397000000000002</v>
      </c>
      <c r="D431">
        <v>0.14000000000000001</v>
      </c>
      <c r="E431">
        <v>0.88873800000000003</v>
      </c>
    </row>
    <row r="432" spans="1:6" x14ac:dyDescent="0.25">
      <c r="A432" s="102" t="s">
        <v>452</v>
      </c>
      <c r="B432">
        <v>0.17065</v>
      </c>
      <c r="C432">
        <v>0.97413000000000005</v>
      </c>
      <c r="D432">
        <v>0.17499999999999999</v>
      </c>
      <c r="E432">
        <v>0.86093900000000001</v>
      </c>
    </row>
    <row r="433" spans="1:6" x14ac:dyDescent="0.25">
      <c r="A433" s="102" t="s">
        <v>453</v>
      </c>
      <c r="B433">
        <v>2.6169999999999999E-2</v>
      </c>
      <c r="C433">
        <v>4.7410000000000001E-2</v>
      </c>
      <c r="D433">
        <v>0.55200000000000005</v>
      </c>
      <c r="E433">
        <v>0.58092100000000002</v>
      </c>
    </row>
    <row r="434" spans="1:6" x14ac:dyDescent="0.25">
      <c r="A434" s="102" t="s">
        <v>163</v>
      </c>
      <c r="B434">
        <v>-2.2681399999999998</v>
      </c>
      <c r="C434">
        <v>0.63071999999999995</v>
      </c>
      <c r="D434">
        <v>-3.5960000000000001</v>
      </c>
      <c r="E434">
        <v>3.2299999999999999E-4</v>
      </c>
      <c r="F434" t="s">
        <v>149</v>
      </c>
    </row>
    <row r="435" spans="1:6" x14ac:dyDescent="0.25">
      <c r="A435" s="102" t="s">
        <v>247</v>
      </c>
      <c r="B435">
        <v>-6.6430000000000003E-2</v>
      </c>
      <c r="C435">
        <v>0.43380000000000002</v>
      </c>
      <c r="D435">
        <v>-0.153</v>
      </c>
      <c r="E435">
        <v>0.87828799999999996</v>
      </c>
    </row>
    <row r="436" spans="1:6" x14ac:dyDescent="0.25">
      <c r="A436" s="102" t="s">
        <v>248</v>
      </c>
      <c r="B436">
        <v>0.39434000000000002</v>
      </c>
      <c r="C436">
        <v>0.62295999999999996</v>
      </c>
      <c r="D436">
        <v>0.63300000000000001</v>
      </c>
      <c r="E436">
        <v>0.526725</v>
      </c>
    </row>
    <row r="437" spans="1:6" x14ac:dyDescent="0.25">
      <c r="A437" s="102" t="s">
        <v>249</v>
      </c>
      <c r="B437">
        <v>0.59792999999999996</v>
      </c>
      <c r="C437">
        <v>2.8214399999999999</v>
      </c>
      <c r="D437">
        <v>0.21199999999999999</v>
      </c>
      <c r="E437">
        <v>0.83216800000000002</v>
      </c>
    </row>
    <row r="438" spans="1:6" x14ac:dyDescent="0.25">
      <c r="A438" s="102" t="s">
        <v>250</v>
      </c>
      <c r="B438">
        <v>-10.269209999999999</v>
      </c>
      <c r="C438">
        <v>835.98952999999995</v>
      </c>
      <c r="D438">
        <v>-1.2E-2</v>
      </c>
      <c r="E438">
        <v>0.99019900000000005</v>
      </c>
    </row>
    <row r="439" spans="1:6" x14ac:dyDescent="0.25">
      <c r="A439" s="102" t="s">
        <v>164</v>
      </c>
    </row>
    <row r="440" spans="1:6" x14ac:dyDescent="0.25">
      <c r="A440" s="102" t="s">
        <v>165</v>
      </c>
    </row>
    <row r="441" spans="1:6" x14ac:dyDescent="0.25">
      <c r="A441" s="154"/>
    </row>
    <row r="442" spans="1:6" x14ac:dyDescent="0.25">
      <c r="A442" s="102" t="s">
        <v>166</v>
      </c>
    </row>
    <row r="443" spans="1:6" x14ac:dyDescent="0.25">
      <c r="A443" s="154"/>
    </row>
    <row r="444" spans="1:6" x14ac:dyDescent="0.25">
      <c r="A444" s="102" t="s">
        <v>202</v>
      </c>
    </row>
    <row r="445" spans="1:6" x14ac:dyDescent="0.25">
      <c r="A445" s="102" t="s">
        <v>360</v>
      </c>
    </row>
    <row r="446" spans="1:6" x14ac:dyDescent="0.25">
      <c r="A446" s="102" t="s">
        <v>175</v>
      </c>
    </row>
    <row r="447" spans="1:6" x14ac:dyDescent="0.25">
      <c r="A447" s="102" t="s">
        <v>361</v>
      </c>
    </row>
    <row r="448" spans="1:6" x14ac:dyDescent="0.25">
      <c r="A448" s="154"/>
    </row>
    <row r="449" spans="1:6" x14ac:dyDescent="0.25">
      <c r="A449" s="102" t="s">
        <v>245</v>
      </c>
    </row>
    <row r="450" spans="1:6" x14ac:dyDescent="0.25">
      <c r="A450" s="154"/>
    </row>
    <row r="451" spans="1:6" x14ac:dyDescent="0.25">
      <c r="A451" s="101" t="s">
        <v>204</v>
      </c>
    </row>
    <row r="452" spans="1:6" x14ac:dyDescent="0.25">
      <c r="A452" s="154"/>
    </row>
    <row r="453" spans="1:6" x14ac:dyDescent="0.25">
      <c r="A453" s="102" t="s">
        <v>139</v>
      </c>
    </row>
    <row r="454" spans="1:6" x14ac:dyDescent="0.25">
      <c r="A454" s="102" t="s">
        <v>205</v>
      </c>
    </row>
    <row r="455" spans="1:6" x14ac:dyDescent="0.25">
      <c r="A455" s="102" t="s">
        <v>141</v>
      </c>
    </row>
    <row r="456" spans="1:6" x14ac:dyDescent="0.25">
      <c r="A456" s="154"/>
    </row>
    <row r="457" spans="1:6" x14ac:dyDescent="0.25">
      <c r="A457" s="102" t="s">
        <v>142</v>
      </c>
    </row>
    <row r="458" spans="1:6" x14ac:dyDescent="0.25">
      <c r="A458" s="102"/>
      <c r="B458" t="s">
        <v>143</v>
      </c>
      <c r="C458" t="s">
        <v>144</v>
      </c>
      <c r="D458" t="s">
        <v>145</v>
      </c>
      <c r="E458" t="s">
        <v>146</v>
      </c>
    </row>
    <row r="459" spans="1:6" x14ac:dyDescent="0.25">
      <c r="A459" s="102" t="s">
        <v>147</v>
      </c>
      <c r="B459">
        <v>0.50678000000000001</v>
      </c>
      <c r="C459">
        <v>1.00796</v>
      </c>
      <c r="D459">
        <v>0.503</v>
      </c>
      <c r="E459">
        <v>0.615124</v>
      </c>
    </row>
    <row r="460" spans="1:6" x14ac:dyDescent="0.25">
      <c r="A460" s="102" t="s">
        <v>150</v>
      </c>
      <c r="B460">
        <v>0.86655000000000004</v>
      </c>
      <c r="C460">
        <v>0.44563000000000003</v>
      </c>
      <c r="D460">
        <v>1.9450000000000001</v>
      </c>
      <c r="E460">
        <v>5.1827999999999999E-2</v>
      </c>
      <c r="F460" t="s">
        <v>173</v>
      </c>
    </row>
    <row r="461" spans="1:6" x14ac:dyDescent="0.25">
      <c r="A461" s="102" t="s">
        <v>151</v>
      </c>
      <c r="B461">
        <v>1.1962299999999999</v>
      </c>
      <c r="C461">
        <v>0.46540999999999999</v>
      </c>
      <c r="D461">
        <v>2.57</v>
      </c>
      <c r="E461">
        <v>1.0161999999999999E-2</v>
      </c>
      <c r="F461" t="s">
        <v>158</v>
      </c>
    </row>
    <row r="462" spans="1:6" x14ac:dyDescent="0.25">
      <c r="A462" s="102" t="s">
        <v>152</v>
      </c>
      <c r="B462">
        <v>1.53409</v>
      </c>
      <c r="C462">
        <v>0.57150000000000001</v>
      </c>
      <c r="D462">
        <v>2.6840000000000002</v>
      </c>
      <c r="E462">
        <v>7.267E-3</v>
      </c>
      <c r="F462" t="s">
        <v>154</v>
      </c>
    </row>
    <row r="463" spans="1:6" x14ac:dyDescent="0.25">
      <c r="A463" s="102" t="s">
        <v>153</v>
      </c>
      <c r="B463">
        <v>-0.37992999999999999</v>
      </c>
      <c r="C463">
        <v>0.52412999999999998</v>
      </c>
      <c r="D463">
        <v>-0.72499999999999998</v>
      </c>
      <c r="E463">
        <v>0.468532</v>
      </c>
    </row>
    <row r="464" spans="1:6" x14ac:dyDescent="0.25">
      <c r="A464" s="102" t="s">
        <v>110</v>
      </c>
      <c r="B464">
        <v>0.56011999999999995</v>
      </c>
      <c r="C464">
        <v>0.20479</v>
      </c>
      <c r="D464">
        <v>2.7349999999999999</v>
      </c>
      <c r="E464">
        <v>6.2360000000000002E-3</v>
      </c>
      <c r="F464" t="s">
        <v>154</v>
      </c>
    </row>
    <row r="465" spans="1:6" x14ac:dyDescent="0.25">
      <c r="A465" s="102" t="s">
        <v>112</v>
      </c>
      <c r="B465">
        <v>-0.68771000000000004</v>
      </c>
      <c r="C465">
        <v>0.46705999999999998</v>
      </c>
      <c r="D465">
        <v>-1.472</v>
      </c>
      <c r="E465">
        <v>0.14091100000000001</v>
      </c>
    </row>
    <row r="466" spans="1:6" x14ac:dyDescent="0.25">
      <c r="A466" s="102" t="s">
        <v>113</v>
      </c>
      <c r="B466">
        <v>-0.67537000000000003</v>
      </c>
      <c r="C466">
        <v>0.14854000000000001</v>
      </c>
      <c r="D466">
        <v>-4.5469999999999997</v>
      </c>
      <c r="E466" s="1">
        <v>5.4500000000000003E-6</v>
      </c>
      <c r="F466" t="s">
        <v>149</v>
      </c>
    </row>
    <row r="467" spans="1:6" x14ac:dyDescent="0.25">
      <c r="A467" s="102" t="s">
        <v>114</v>
      </c>
      <c r="B467">
        <v>2.26817</v>
      </c>
      <c r="C467">
        <v>0.35100999999999999</v>
      </c>
      <c r="D467">
        <v>6.4619999999999997</v>
      </c>
      <c r="E467" s="1">
        <v>1.0300000000000001E-10</v>
      </c>
      <c r="F467" t="s">
        <v>149</v>
      </c>
    </row>
    <row r="468" spans="1:6" x14ac:dyDescent="0.25">
      <c r="A468" s="102" t="s">
        <v>155</v>
      </c>
      <c r="B468">
        <v>0.86678999999999995</v>
      </c>
      <c r="C468">
        <v>0.52885000000000004</v>
      </c>
      <c r="D468">
        <v>1.639</v>
      </c>
      <c r="E468">
        <v>0.10120999999999999</v>
      </c>
    </row>
    <row r="469" spans="1:6" x14ac:dyDescent="0.25">
      <c r="A469" s="102" t="s">
        <v>156</v>
      </c>
      <c r="B469">
        <v>1.0538000000000001</v>
      </c>
      <c r="C469">
        <v>0.60614999999999997</v>
      </c>
      <c r="D469">
        <v>1.738</v>
      </c>
      <c r="E469">
        <v>8.2123000000000002E-2</v>
      </c>
      <c r="F469" t="s">
        <v>173</v>
      </c>
    </row>
    <row r="470" spans="1:6" x14ac:dyDescent="0.25">
      <c r="A470" s="102" t="s">
        <v>157</v>
      </c>
      <c r="B470">
        <v>0.43074000000000001</v>
      </c>
      <c r="C470">
        <v>0.52471000000000001</v>
      </c>
      <c r="D470">
        <v>0.82099999999999995</v>
      </c>
      <c r="E470">
        <v>0.41170200000000001</v>
      </c>
    </row>
    <row r="471" spans="1:6" x14ac:dyDescent="0.25">
      <c r="A471" s="102" t="s">
        <v>159</v>
      </c>
      <c r="B471">
        <v>-0.22677</v>
      </c>
      <c r="C471">
        <v>0.34449000000000002</v>
      </c>
      <c r="D471">
        <v>-0.65800000000000003</v>
      </c>
      <c r="E471">
        <v>0.51036599999999999</v>
      </c>
    </row>
    <row r="472" spans="1:6" x14ac:dyDescent="0.25">
      <c r="A472" s="102" t="s">
        <v>160</v>
      </c>
      <c r="B472">
        <v>0.31340000000000001</v>
      </c>
      <c r="C472">
        <v>0.41382000000000002</v>
      </c>
      <c r="D472">
        <v>0.75700000000000001</v>
      </c>
      <c r="E472">
        <v>0.44884000000000002</v>
      </c>
    </row>
    <row r="473" spans="1:6" x14ac:dyDescent="0.25">
      <c r="A473" s="102" t="s">
        <v>161</v>
      </c>
      <c r="B473">
        <v>-1.1678999999999999</v>
      </c>
      <c r="C473">
        <v>0.42065000000000002</v>
      </c>
      <c r="D473">
        <v>-2.7759999999999998</v>
      </c>
      <c r="E473">
        <v>5.496E-3</v>
      </c>
      <c r="F473" t="s">
        <v>154</v>
      </c>
    </row>
    <row r="474" spans="1:6" x14ac:dyDescent="0.25">
      <c r="A474" s="102" t="s">
        <v>162</v>
      </c>
      <c r="B474">
        <v>-0.87663000000000002</v>
      </c>
      <c r="C474">
        <v>0.35944999999999999</v>
      </c>
      <c r="D474">
        <v>-2.4390000000000001</v>
      </c>
      <c r="E474">
        <v>1.4736000000000001E-2</v>
      </c>
      <c r="F474" t="s">
        <v>158</v>
      </c>
    </row>
    <row r="475" spans="1:6" x14ac:dyDescent="0.25">
      <c r="A475" s="102" t="s">
        <v>450</v>
      </c>
      <c r="B475">
        <v>0.18063000000000001</v>
      </c>
      <c r="C475">
        <v>0.92249999999999999</v>
      </c>
      <c r="D475">
        <v>0.19600000000000001</v>
      </c>
      <c r="E475">
        <v>0.84475900000000004</v>
      </c>
    </row>
    <row r="476" spans="1:6" x14ac:dyDescent="0.25">
      <c r="A476" s="102" t="s">
        <v>451</v>
      </c>
      <c r="B476">
        <v>-0.83609999999999995</v>
      </c>
      <c r="C476">
        <v>0.37846999999999997</v>
      </c>
      <c r="D476">
        <v>-2.2090000000000001</v>
      </c>
      <c r="E476">
        <v>2.7163E-2</v>
      </c>
      <c r="F476" t="s">
        <v>158</v>
      </c>
    </row>
    <row r="477" spans="1:6" x14ac:dyDescent="0.25">
      <c r="A477" s="102" t="s">
        <v>452</v>
      </c>
      <c r="B477">
        <v>1.0324899999999999</v>
      </c>
      <c r="C477">
        <v>1.45892</v>
      </c>
      <c r="D477">
        <v>0.70799999999999996</v>
      </c>
      <c r="E477">
        <v>0.479126</v>
      </c>
    </row>
    <row r="478" spans="1:6" x14ac:dyDescent="0.25">
      <c r="A478" s="102" t="s">
        <v>453</v>
      </c>
      <c r="B478">
        <v>1.227E-2</v>
      </c>
      <c r="C478">
        <v>4.8559999999999999E-2</v>
      </c>
      <c r="D478">
        <v>0.253</v>
      </c>
      <c r="E478">
        <v>0.80060399999999998</v>
      </c>
    </row>
    <row r="479" spans="1:6" x14ac:dyDescent="0.25">
      <c r="A479" s="102" t="s">
        <v>163</v>
      </c>
      <c r="B479">
        <v>3.30084</v>
      </c>
      <c r="C479">
        <v>0.94801999999999997</v>
      </c>
      <c r="D479">
        <v>3.4820000000000002</v>
      </c>
      <c r="E479">
        <v>4.9799999999999996E-4</v>
      </c>
      <c r="F479" t="s">
        <v>149</v>
      </c>
    </row>
    <row r="480" spans="1:6" x14ac:dyDescent="0.25">
      <c r="A480" s="102" t="s">
        <v>247</v>
      </c>
      <c r="B480">
        <v>0.23830999999999999</v>
      </c>
      <c r="C480">
        <v>0.4128</v>
      </c>
      <c r="D480">
        <v>0.57699999999999996</v>
      </c>
      <c r="E480">
        <v>0.56374299999999999</v>
      </c>
    </row>
    <row r="481" spans="1:6" x14ac:dyDescent="0.25">
      <c r="A481" s="102" t="s">
        <v>248</v>
      </c>
      <c r="B481">
        <v>-1.5930200000000001</v>
      </c>
      <c r="C481">
        <v>0.96572000000000002</v>
      </c>
      <c r="D481">
        <v>-1.65</v>
      </c>
      <c r="E481">
        <v>9.9031999999999995E-2</v>
      </c>
      <c r="F481" t="s">
        <v>173</v>
      </c>
    </row>
    <row r="482" spans="1:6" x14ac:dyDescent="0.25">
      <c r="A482" s="102" t="s">
        <v>249</v>
      </c>
      <c r="B482">
        <v>-3.0414699999999999</v>
      </c>
      <c r="C482">
        <v>2.4962399999999998</v>
      </c>
      <c r="D482">
        <v>-1.218</v>
      </c>
      <c r="E482">
        <v>0.22306300000000001</v>
      </c>
    </row>
    <row r="483" spans="1:6" x14ac:dyDescent="0.25">
      <c r="A483" s="102" t="s">
        <v>250</v>
      </c>
      <c r="B483">
        <v>9.4960500000000003</v>
      </c>
      <c r="C483">
        <v>853.84406999999999</v>
      </c>
      <c r="D483">
        <v>1.0999999999999999E-2</v>
      </c>
      <c r="E483">
        <v>0.99112599999999995</v>
      </c>
    </row>
    <row r="484" spans="1:6" x14ac:dyDescent="0.25">
      <c r="A484" s="102" t="s">
        <v>164</v>
      </c>
    </row>
    <row r="485" spans="1:6" x14ac:dyDescent="0.25">
      <c r="A485" s="102" t="s">
        <v>165</v>
      </c>
    </row>
    <row r="486" spans="1:6" x14ac:dyDescent="0.25">
      <c r="A486" s="154"/>
    </row>
    <row r="487" spans="1:6" x14ac:dyDescent="0.25">
      <c r="A487" s="102" t="s">
        <v>166</v>
      </c>
    </row>
    <row r="488" spans="1:6" x14ac:dyDescent="0.25">
      <c r="A488" s="154"/>
    </row>
    <row r="489" spans="1:6" x14ac:dyDescent="0.25">
      <c r="A489" s="102" t="s">
        <v>206</v>
      </c>
    </row>
    <row r="490" spans="1:6" x14ac:dyDescent="0.25">
      <c r="A490" s="102" t="s">
        <v>362</v>
      </c>
    </row>
    <row r="491" spans="1:6" x14ac:dyDescent="0.25">
      <c r="A491" s="102" t="s">
        <v>175</v>
      </c>
    </row>
    <row r="492" spans="1:6" x14ac:dyDescent="0.25">
      <c r="A492" s="102" t="s">
        <v>363</v>
      </c>
    </row>
    <row r="493" spans="1:6" x14ac:dyDescent="0.25">
      <c r="A493" s="154"/>
    </row>
    <row r="494" spans="1:6" x14ac:dyDescent="0.25">
      <c r="A494" s="102" t="s">
        <v>245</v>
      </c>
    </row>
    <row r="495" spans="1:6" x14ac:dyDescent="0.25">
      <c r="A495" s="154"/>
    </row>
    <row r="496" spans="1:6" x14ac:dyDescent="0.25">
      <c r="A496" s="101" t="s">
        <v>207</v>
      </c>
    </row>
    <row r="497" spans="1:6" x14ac:dyDescent="0.25">
      <c r="A497" s="154"/>
    </row>
    <row r="498" spans="1:6" x14ac:dyDescent="0.25">
      <c r="A498" s="102" t="s">
        <v>139</v>
      </c>
    </row>
    <row r="499" spans="1:6" x14ac:dyDescent="0.25">
      <c r="A499" s="102" t="s">
        <v>208</v>
      </c>
    </row>
    <row r="500" spans="1:6" x14ac:dyDescent="0.25">
      <c r="A500" s="102" t="s">
        <v>141</v>
      </c>
    </row>
    <row r="501" spans="1:6" x14ac:dyDescent="0.25">
      <c r="A501" s="154"/>
    </row>
    <row r="502" spans="1:6" x14ac:dyDescent="0.25">
      <c r="A502" s="102" t="s">
        <v>246</v>
      </c>
    </row>
    <row r="503" spans="1:6" x14ac:dyDescent="0.25">
      <c r="A503" s="102"/>
      <c r="B503" t="s">
        <v>143</v>
      </c>
      <c r="C503" t="s">
        <v>144</v>
      </c>
      <c r="D503" t="s">
        <v>171</v>
      </c>
      <c r="E503" t="s">
        <v>172</v>
      </c>
    </row>
    <row r="504" spans="1:6" x14ac:dyDescent="0.25">
      <c r="A504" s="102" t="s">
        <v>147</v>
      </c>
      <c r="B504">
        <v>0.80818199999999996</v>
      </c>
      <c r="C504">
        <v>0.194941</v>
      </c>
      <c r="D504">
        <v>4.1459999999999999</v>
      </c>
      <c r="E504" s="1">
        <v>4.6100000000000002E-5</v>
      </c>
      <c r="F504" t="s">
        <v>149</v>
      </c>
    </row>
    <row r="505" spans="1:6" x14ac:dyDescent="0.25">
      <c r="A505" s="102" t="s">
        <v>150</v>
      </c>
      <c r="B505">
        <v>-0.113065</v>
      </c>
      <c r="C505">
        <v>9.7623000000000001E-2</v>
      </c>
      <c r="D505">
        <v>-1.1579999999999999</v>
      </c>
      <c r="E505">
        <v>0.24787000000000001</v>
      </c>
    </row>
    <row r="506" spans="1:6" x14ac:dyDescent="0.25">
      <c r="A506" s="102" t="s">
        <v>151</v>
      </c>
      <c r="B506">
        <v>4.1071999999999997E-2</v>
      </c>
      <c r="C506">
        <v>9.0214000000000003E-2</v>
      </c>
      <c r="D506">
        <v>0.45500000000000002</v>
      </c>
      <c r="E506">
        <v>0.64929899999999996</v>
      </c>
    </row>
    <row r="507" spans="1:6" x14ac:dyDescent="0.25">
      <c r="A507" s="102" t="s">
        <v>152</v>
      </c>
      <c r="B507">
        <v>-7.3635999999999993E-2</v>
      </c>
      <c r="C507">
        <v>0.117968</v>
      </c>
      <c r="D507">
        <v>-0.624</v>
      </c>
      <c r="E507">
        <v>0.53304600000000002</v>
      </c>
    </row>
    <row r="508" spans="1:6" x14ac:dyDescent="0.25">
      <c r="A508" s="102" t="s">
        <v>153</v>
      </c>
      <c r="B508">
        <v>8.4546999999999997E-2</v>
      </c>
      <c r="C508">
        <v>0.153171</v>
      </c>
      <c r="D508">
        <v>0.55200000000000005</v>
      </c>
      <c r="E508">
        <v>0.58144300000000004</v>
      </c>
    </row>
    <row r="509" spans="1:6" x14ac:dyDescent="0.25">
      <c r="A509" s="102" t="s">
        <v>110</v>
      </c>
      <c r="B509">
        <v>-8.7831999999999993E-2</v>
      </c>
      <c r="C509">
        <v>4.0038999999999998E-2</v>
      </c>
      <c r="D509">
        <v>-2.194</v>
      </c>
      <c r="E509">
        <v>2.9160999999999999E-2</v>
      </c>
      <c r="F509" t="s">
        <v>158</v>
      </c>
    </row>
    <row r="510" spans="1:6" x14ac:dyDescent="0.25">
      <c r="A510" s="102" t="s">
        <v>112</v>
      </c>
      <c r="B510">
        <v>0.136959</v>
      </c>
      <c r="C510">
        <v>8.5382E-2</v>
      </c>
      <c r="D510">
        <v>1.6040000000000001</v>
      </c>
      <c r="E510">
        <v>0.109933</v>
      </c>
    </row>
    <row r="511" spans="1:6" x14ac:dyDescent="0.25">
      <c r="A511" s="102" t="s">
        <v>113</v>
      </c>
      <c r="B511">
        <v>4.1887000000000001E-2</v>
      </c>
      <c r="C511">
        <v>2.7512999999999999E-2</v>
      </c>
      <c r="D511">
        <v>1.522</v>
      </c>
      <c r="E511">
        <v>0.129133</v>
      </c>
    </row>
    <row r="512" spans="1:6" x14ac:dyDescent="0.25">
      <c r="A512" s="102" t="s">
        <v>114</v>
      </c>
      <c r="B512">
        <v>-8.0839999999999995E-2</v>
      </c>
      <c r="C512">
        <v>6.4421999999999993E-2</v>
      </c>
      <c r="D512">
        <v>-1.2549999999999999</v>
      </c>
      <c r="E512">
        <v>0.210675</v>
      </c>
    </row>
    <row r="513" spans="1:6" x14ac:dyDescent="0.25">
      <c r="A513" s="102" t="s">
        <v>155</v>
      </c>
      <c r="B513">
        <v>-0.34966700000000001</v>
      </c>
      <c r="C513">
        <v>0.112999</v>
      </c>
      <c r="D513">
        <v>-3.0939999999999999</v>
      </c>
      <c r="E513">
        <v>2.1909999999999998E-3</v>
      </c>
      <c r="F513" t="s">
        <v>154</v>
      </c>
    </row>
    <row r="514" spans="1:6" x14ac:dyDescent="0.25">
      <c r="A514" s="102" t="s">
        <v>156</v>
      </c>
      <c r="B514">
        <v>-0.40413500000000002</v>
      </c>
      <c r="C514">
        <v>0.12363499999999999</v>
      </c>
      <c r="D514">
        <v>-3.2690000000000001</v>
      </c>
      <c r="E514">
        <v>1.2279999999999999E-3</v>
      </c>
      <c r="F514" t="s">
        <v>154</v>
      </c>
    </row>
    <row r="515" spans="1:6" x14ac:dyDescent="0.25">
      <c r="A515" s="102" t="s">
        <v>157</v>
      </c>
      <c r="B515">
        <v>-0.13080800000000001</v>
      </c>
      <c r="C515">
        <v>0.135856</v>
      </c>
      <c r="D515">
        <v>-0.96299999999999997</v>
      </c>
      <c r="E515">
        <v>0.33653499999999997</v>
      </c>
    </row>
    <row r="516" spans="1:6" x14ac:dyDescent="0.25">
      <c r="A516" s="102" t="s">
        <v>159</v>
      </c>
      <c r="B516">
        <v>-4.5307E-2</v>
      </c>
      <c r="C516">
        <v>7.2567999999999994E-2</v>
      </c>
      <c r="D516">
        <v>-0.624</v>
      </c>
      <c r="E516">
        <v>0.53296600000000005</v>
      </c>
    </row>
    <row r="517" spans="1:6" x14ac:dyDescent="0.25">
      <c r="A517" s="102" t="s">
        <v>160</v>
      </c>
      <c r="B517">
        <v>0.274121</v>
      </c>
      <c r="C517">
        <v>8.4001000000000006E-2</v>
      </c>
      <c r="D517">
        <v>3.2629999999999999</v>
      </c>
      <c r="E517">
        <v>1.2509999999999999E-3</v>
      </c>
      <c r="F517" t="s">
        <v>154</v>
      </c>
    </row>
    <row r="518" spans="1:6" x14ac:dyDescent="0.25">
      <c r="A518" s="102" t="s">
        <v>161</v>
      </c>
      <c r="B518">
        <v>-0.20177800000000001</v>
      </c>
      <c r="C518">
        <v>9.1120000000000007E-2</v>
      </c>
      <c r="D518">
        <v>-2.214</v>
      </c>
      <c r="E518">
        <v>2.768E-2</v>
      </c>
      <c r="F518" t="s">
        <v>158</v>
      </c>
    </row>
    <row r="519" spans="1:6" x14ac:dyDescent="0.25">
      <c r="A519" s="102" t="s">
        <v>162</v>
      </c>
      <c r="B519">
        <v>-0.342779</v>
      </c>
      <c r="C519">
        <v>9.3384999999999996E-2</v>
      </c>
      <c r="D519">
        <v>-3.6709999999999998</v>
      </c>
      <c r="E519">
        <v>2.9399999999999999E-4</v>
      </c>
      <c r="F519" t="s">
        <v>149</v>
      </c>
    </row>
    <row r="520" spans="1:6" x14ac:dyDescent="0.25">
      <c r="A520" s="102" t="s">
        <v>450</v>
      </c>
      <c r="B520">
        <v>-0.30682500000000001</v>
      </c>
      <c r="C520">
        <v>0.21259500000000001</v>
      </c>
      <c r="D520">
        <v>-1.4430000000000001</v>
      </c>
      <c r="E520">
        <v>0.150177</v>
      </c>
    </row>
    <row r="521" spans="1:6" x14ac:dyDescent="0.25">
      <c r="A521" s="102" t="s">
        <v>451</v>
      </c>
      <c r="B521">
        <v>-9.9365999999999996E-2</v>
      </c>
      <c r="C521">
        <v>7.9902000000000001E-2</v>
      </c>
      <c r="D521">
        <v>-1.244</v>
      </c>
      <c r="E521">
        <v>0.214782</v>
      </c>
    </row>
    <row r="522" spans="1:6" x14ac:dyDescent="0.25">
      <c r="A522" s="102" t="s">
        <v>452</v>
      </c>
      <c r="B522">
        <v>0.87615299999999996</v>
      </c>
      <c r="C522">
        <v>0.20239399999999999</v>
      </c>
      <c r="D522">
        <v>4.3289999999999997</v>
      </c>
      <c r="E522" s="1">
        <v>2.1500000000000001E-5</v>
      </c>
      <c r="F522" t="s">
        <v>149</v>
      </c>
    </row>
    <row r="523" spans="1:6" x14ac:dyDescent="0.25">
      <c r="A523" s="102" t="s">
        <v>453</v>
      </c>
      <c r="B523">
        <v>7.0679999999999996E-3</v>
      </c>
      <c r="C523">
        <v>9.9069999999999991E-3</v>
      </c>
      <c r="D523">
        <v>0.71299999999999997</v>
      </c>
      <c r="E523">
        <v>0.47625099999999998</v>
      </c>
    </row>
    <row r="524" spans="1:6" x14ac:dyDescent="0.25">
      <c r="A524" s="102" t="s">
        <v>163</v>
      </c>
      <c r="B524">
        <v>0.27439000000000002</v>
      </c>
      <c r="C524">
        <v>0.12559000000000001</v>
      </c>
      <c r="D524">
        <v>2.1850000000000001</v>
      </c>
      <c r="E524">
        <v>2.981E-2</v>
      </c>
      <c r="F524" t="s">
        <v>158</v>
      </c>
    </row>
    <row r="525" spans="1:6" x14ac:dyDescent="0.25">
      <c r="A525" s="102" t="s">
        <v>247</v>
      </c>
      <c r="B525">
        <v>2.845E-2</v>
      </c>
      <c r="C525">
        <v>8.7494000000000002E-2</v>
      </c>
      <c r="D525">
        <v>0.32500000000000001</v>
      </c>
      <c r="E525">
        <v>0.74531999999999998</v>
      </c>
    </row>
    <row r="526" spans="1:6" x14ac:dyDescent="0.25">
      <c r="A526" s="102" t="s">
        <v>248</v>
      </c>
      <c r="B526">
        <v>-4.3105999999999998E-2</v>
      </c>
      <c r="C526">
        <v>0.12742999999999999</v>
      </c>
      <c r="D526">
        <v>-0.33800000000000002</v>
      </c>
      <c r="E526">
        <v>0.73543700000000001</v>
      </c>
    </row>
    <row r="527" spans="1:6" x14ac:dyDescent="0.25">
      <c r="A527" s="102" t="s">
        <v>249</v>
      </c>
      <c r="B527">
        <v>0.65068700000000002</v>
      </c>
      <c r="C527">
        <v>0.35928500000000002</v>
      </c>
      <c r="D527">
        <v>1.8109999999999999</v>
      </c>
      <c r="E527">
        <v>7.1304000000000006E-2</v>
      </c>
      <c r="F527" t="s">
        <v>173</v>
      </c>
    </row>
    <row r="528" spans="1:6" x14ac:dyDescent="0.25">
      <c r="A528" s="102" t="s">
        <v>250</v>
      </c>
      <c r="B528" t="s">
        <v>111</v>
      </c>
      <c r="C528" t="s">
        <v>111</v>
      </c>
      <c r="D528" t="s">
        <v>111</v>
      </c>
      <c r="E528" t="s">
        <v>111</v>
      </c>
    </row>
    <row r="529" spans="1:1" x14ac:dyDescent="0.25">
      <c r="A529" s="102" t="s">
        <v>164</v>
      </c>
    </row>
    <row r="530" spans="1:1" x14ac:dyDescent="0.25">
      <c r="A530" s="102" t="s">
        <v>165</v>
      </c>
    </row>
    <row r="531" spans="1:1" x14ac:dyDescent="0.25">
      <c r="A531" s="154"/>
    </row>
    <row r="532" spans="1:1" x14ac:dyDescent="0.25">
      <c r="A532" s="102" t="s">
        <v>364</v>
      </c>
    </row>
    <row r="533" spans="1:1" x14ac:dyDescent="0.25">
      <c r="A533" s="154"/>
    </row>
    <row r="534" spans="1:1" x14ac:dyDescent="0.25">
      <c r="A534" s="102" t="s">
        <v>209</v>
      </c>
    </row>
    <row r="535" spans="1:1" x14ac:dyDescent="0.25">
      <c r="A535" s="102" t="s">
        <v>365</v>
      </c>
    </row>
    <row r="536" spans="1:1" x14ac:dyDescent="0.25">
      <c r="A536" s="102" t="s">
        <v>210</v>
      </c>
    </row>
    <row r="537" spans="1:1" x14ac:dyDescent="0.25">
      <c r="A537" s="102" t="s">
        <v>176</v>
      </c>
    </row>
    <row r="538" spans="1:1" x14ac:dyDescent="0.25">
      <c r="A538" s="154"/>
    </row>
    <row r="539" spans="1:1" x14ac:dyDescent="0.25">
      <c r="A539" s="102" t="s">
        <v>177</v>
      </c>
    </row>
    <row r="540" spans="1:1" x14ac:dyDescent="0.25">
      <c r="A540" s="154"/>
    </row>
    <row r="541" spans="1:1" x14ac:dyDescent="0.25">
      <c r="A541" s="101" t="s">
        <v>211</v>
      </c>
    </row>
    <row r="542" spans="1:1" x14ac:dyDescent="0.25">
      <c r="A542" s="154"/>
    </row>
    <row r="543" spans="1:1" x14ac:dyDescent="0.25">
      <c r="A543" s="102" t="s">
        <v>139</v>
      </c>
    </row>
    <row r="544" spans="1:1" x14ac:dyDescent="0.25">
      <c r="A544" s="102" t="s">
        <v>212</v>
      </c>
    </row>
    <row r="545" spans="1:6" x14ac:dyDescent="0.25">
      <c r="A545" s="102" t="s">
        <v>141</v>
      </c>
    </row>
    <row r="546" spans="1:6" x14ac:dyDescent="0.25">
      <c r="A546" s="154"/>
    </row>
    <row r="547" spans="1:6" x14ac:dyDescent="0.25">
      <c r="A547" s="102" t="s">
        <v>246</v>
      </c>
      <c r="E547" s="1"/>
    </row>
    <row r="548" spans="1:6" x14ac:dyDescent="0.25">
      <c r="A548" s="102"/>
      <c r="B548" t="s">
        <v>143</v>
      </c>
      <c r="C548" t="s">
        <v>144</v>
      </c>
      <c r="D548" t="s">
        <v>171</v>
      </c>
      <c r="E548" t="s">
        <v>172</v>
      </c>
    </row>
    <row r="549" spans="1:6" x14ac:dyDescent="0.25">
      <c r="A549" s="102" t="s">
        <v>147</v>
      </c>
      <c r="B549">
        <v>8.7649000000000005E-2</v>
      </c>
      <c r="C549">
        <v>0.17558699999999999</v>
      </c>
      <c r="D549">
        <v>0.499</v>
      </c>
      <c r="E549">
        <v>0.61853000000000002</v>
      </c>
    </row>
    <row r="550" spans="1:6" x14ac:dyDescent="0.25">
      <c r="A550" s="102" t="s">
        <v>150</v>
      </c>
      <c r="B550">
        <v>-0.13134000000000001</v>
      </c>
      <c r="C550">
        <v>0.101896</v>
      </c>
      <c r="D550">
        <v>-1.2889999999999999</v>
      </c>
      <c r="E550">
        <v>0.19979</v>
      </c>
    </row>
    <row r="551" spans="1:6" x14ac:dyDescent="0.25">
      <c r="A551" s="102" t="s">
        <v>151</v>
      </c>
      <c r="B551">
        <v>0.27762399999999998</v>
      </c>
      <c r="C551">
        <v>0.107213</v>
      </c>
      <c r="D551">
        <v>2.589</v>
      </c>
      <c r="E551" s="1">
        <v>1.0749999999999999E-2</v>
      </c>
      <c r="F551" t="s">
        <v>158</v>
      </c>
    </row>
    <row r="552" spans="1:6" x14ac:dyDescent="0.25">
      <c r="A552" s="102" t="s">
        <v>152</v>
      </c>
      <c r="B552">
        <v>-0.435145</v>
      </c>
      <c r="C552">
        <v>0.14782899999999999</v>
      </c>
      <c r="D552">
        <v>-2.944</v>
      </c>
      <c r="E552" s="1">
        <v>3.8700000000000002E-3</v>
      </c>
      <c r="F552" t="s">
        <v>154</v>
      </c>
    </row>
    <row r="553" spans="1:6" x14ac:dyDescent="0.25">
      <c r="A553" s="102" t="s">
        <v>153</v>
      </c>
      <c r="B553">
        <v>-0.12985099999999999</v>
      </c>
      <c r="C553">
        <v>0.257384</v>
      </c>
      <c r="D553">
        <v>-0.505</v>
      </c>
      <c r="E553">
        <v>0.61480000000000001</v>
      </c>
    </row>
    <row r="554" spans="1:6" x14ac:dyDescent="0.25">
      <c r="A554" s="102" t="s">
        <v>110</v>
      </c>
      <c r="B554">
        <v>4.1371999999999999E-2</v>
      </c>
      <c r="C554">
        <v>3.3090000000000001E-2</v>
      </c>
      <c r="D554">
        <v>1.25</v>
      </c>
      <c r="E554" s="1">
        <v>0.21353</v>
      </c>
    </row>
    <row r="555" spans="1:6" x14ac:dyDescent="0.25">
      <c r="A555" s="102" t="s">
        <v>112</v>
      </c>
      <c r="B555">
        <v>0.246612</v>
      </c>
      <c r="C555">
        <v>0.120356</v>
      </c>
      <c r="D555">
        <v>2.0489999999999999</v>
      </c>
      <c r="E555" s="1">
        <v>4.2549999999999998E-2</v>
      </c>
      <c r="F555" t="s">
        <v>158</v>
      </c>
    </row>
    <row r="556" spans="1:6" x14ac:dyDescent="0.25">
      <c r="A556" s="102" t="s">
        <v>113</v>
      </c>
      <c r="B556">
        <v>3.7470000000000003E-2</v>
      </c>
      <c r="C556">
        <v>3.6412E-2</v>
      </c>
      <c r="D556">
        <v>1.0289999999999999</v>
      </c>
      <c r="E556" s="1">
        <v>0.30545</v>
      </c>
    </row>
    <row r="557" spans="1:6" x14ac:dyDescent="0.25">
      <c r="A557" s="102" t="s">
        <v>114</v>
      </c>
      <c r="B557">
        <v>-7.3492000000000002E-2</v>
      </c>
      <c r="C557">
        <v>9.0475E-2</v>
      </c>
      <c r="D557">
        <v>-0.81200000000000006</v>
      </c>
      <c r="E557" s="1">
        <v>0.41816999999999999</v>
      </c>
    </row>
    <row r="558" spans="1:6" x14ac:dyDescent="0.25">
      <c r="A558" s="102" t="s">
        <v>155</v>
      </c>
      <c r="B558">
        <v>-0.33198499999999997</v>
      </c>
      <c r="C558">
        <v>0.12984499999999999</v>
      </c>
      <c r="D558">
        <v>-2.5569999999999999</v>
      </c>
      <c r="E558">
        <v>1.176E-2</v>
      </c>
      <c r="F558" t="s">
        <v>158</v>
      </c>
    </row>
    <row r="559" spans="1:6" x14ac:dyDescent="0.25">
      <c r="A559" s="102" t="s">
        <v>156</v>
      </c>
      <c r="B559">
        <v>-0.832063</v>
      </c>
      <c r="C559">
        <v>0.205566</v>
      </c>
      <c r="D559">
        <v>-4.048</v>
      </c>
      <c r="E559" s="1">
        <v>9.0099999999999995E-5</v>
      </c>
      <c r="F559" t="s">
        <v>149</v>
      </c>
    </row>
    <row r="560" spans="1:6" x14ac:dyDescent="0.25">
      <c r="A560" s="102" t="s">
        <v>157</v>
      </c>
      <c r="B560">
        <v>0.253438</v>
      </c>
      <c r="C560">
        <v>0.129025</v>
      </c>
      <c r="D560">
        <v>1.964</v>
      </c>
      <c r="E560">
        <v>5.1720000000000002E-2</v>
      </c>
      <c r="F560" t="s">
        <v>173</v>
      </c>
    </row>
    <row r="561" spans="1:6" x14ac:dyDescent="0.25">
      <c r="A561" s="102" t="s">
        <v>159</v>
      </c>
      <c r="B561">
        <v>0.10413799999999999</v>
      </c>
      <c r="C561">
        <v>8.0222000000000002E-2</v>
      </c>
      <c r="D561">
        <v>1.298</v>
      </c>
      <c r="E561">
        <v>0.19664000000000001</v>
      </c>
    </row>
    <row r="562" spans="1:6" x14ac:dyDescent="0.25">
      <c r="A562" s="102" t="s">
        <v>160</v>
      </c>
      <c r="B562">
        <v>3.5069000000000003E-2</v>
      </c>
      <c r="C562">
        <v>7.6291999999999999E-2</v>
      </c>
      <c r="D562">
        <v>0.46</v>
      </c>
      <c r="E562">
        <v>0.64654999999999996</v>
      </c>
    </row>
    <row r="563" spans="1:6" x14ac:dyDescent="0.25">
      <c r="A563" s="102" t="s">
        <v>161</v>
      </c>
      <c r="B563">
        <v>-0.22503100000000001</v>
      </c>
      <c r="C563">
        <v>0.11784799999999999</v>
      </c>
      <c r="D563">
        <v>-1.91</v>
      </c>
      <c r="E563">
        <v>5.849E-2</v>
      </c>
      <c r="F563" t="s">
        <v>173</v>
      </c>
    </row>
    <row r="564" spans="1:6" x14ac:dyDescent="0.25">
      <c r="A564" s="102" t="s">
        <v>162</v>
      </c>
      <c r="B564">
        <v>2.4157000000000001E-2</v>
      </c>
      <c r="C564">
        <v>0.103147</v>
      </c>
      <c r="D564">
        <v>0.23400000000000001</v>
      </c>
      <c r="E564">
        <v>0.81520999999999999</v>
      </c>
    </row>
    <row r="565" spans="1:6" x14ac:dyDescent="0.25">
      <c r="A565" s="102" t="s">
        <v>450</v>
      </c>
      <c r="B565">
        <v>-9.1879000000000002E-2</v>
      </c>
      <c r="C565">
        <v>0.118593</v>
      </c>
      <c r="D565">
        <v>-0.77500000000000002</v>
      </c>
      <c r="E565">
        <v>0.43995000000000001</v>
      </c>
    </row>
    <row r="566" spans="1:6" x14ac:dyDescent="0.25">
      <c r="A566" s="102" t="s">
        <v>451</v>
      </c>
      <c r="B566">
        <v>-8.3681000000000005E-2</v>
      </c>
      <c r="C566">
        <v>7.8565999999999997E-2</v>
      </c>
      <c r="D566">
        <v>-1.0649999999999999</v>
      </c>
      <c r="E566">
        <v>0.28888000000000003</v>
      </c>
    </row>
    <row r="567" spans="1:6" x14ac:dyDescent="0.25">
      <c r="A567" s="102" t="s">
        <v>452</v>
      </c>
      <c r="B567">
        <v>-1.624E-3</v>
      </c>
      <c r="C567">
        <v>0.19211800000000001</v>
      </c>
      <c r="D567">
        <v>-8.0000000000000002E-3</v>
      </c>
      <c r="E567">
        <v>0.99326999999999999</v>
      </c>
    </row>
    <row r="568" spans="1:6" x14ac:dyDescent="0.25">
      <c r="A568" s="102" t="s">
        <v>453</v>
      </c>
      <c r="B568">
        <v>-1.6341999999999999E-2</v>
      </c>
      <c r="C568">
        <v>8.7539999999999996E-3</v>
      </c>
      <c r="D568">
        <v>-1.867</v>
      </c>
      <c r="E568">
        <v>6.429E-2</v>
      </c>
      <c r="F568" t="s">
        <v>173</v>
      </c>
    </row>
    <row r="569" spans="1:6" x14ac:dyDescent="0.25">
      <c r="A569" s="102" t="s">
        <v>163</v>
      </c>
      <c r="B569">
        <v>-8.3390000000000006E-2</v>
      </c>
      <c r="C569">
        <v>0.15412699999999999</v>
      </c>
      <c r="D569">
        <v>-0.54100000000000004</v>
      </c>
      <c r="E569">
        <v>0.58943999999999996</v>
      </c>
    </row>
    <row r="570" spans="1:6" x14ac:dyDescent="0.25">
      <c r="A570" s="102" t="s">
        <v>247</v>
      </c>
      <c r="B570">
        <v>5.2693999999999998E-2</v>
      </c>
      <c r="C570">
        <v>7.6472999999999999E-2</v>
      </c>
      <c r="D570">
        <v>0.68899999999999995</v>
      </c>
      <c r="E570">
        <v>0.49207000000000001</v>
      </c>
    </row>
    <row r="571" spans="1:6" x14ac:dyDescent="0.25">
      <c r="A571" s="102" t="s">
        <v>248</v>
      </c>
      <c r="B571">
        <v>6.4391000000000004E-2</v>
      </c>
      <c r="C571">
        <v>0.11552800000000001</v>
      </c>
      <c r="D571">
        <v>0.55700000000000005</v>
      </c>
      <c r="E571">
        <v>0.57828000000000002</v>
      </c>
    </row>
    <row r="572" spans="1:6" x14ac:dyDescent="0.25">
      <c r="A572" s="102" t="s">
        <v>249</v>
      </c>
      <c r="B572">
        <v>0.58275500000000002</v>
      </c>
      <c r="C572">
        <v>0.29068699999999997</v>
      </c>
      <c r="D572">
        <v>2.0049999999999999</v>
      </c>
      <c r="E572">
        <v>4.7149999999999997E-2</v>
      </c>
      <c r="F572" t="s">
        <v>158</v>
      </c>
    </row>
    <row r="573" spans="1:6" x14ac:dyDescent="0.25">
      <c r="A573" s="102" t="s">
        <v>250</v>
      </c>
      <c r="B573" t="s">
        <v>111</v>
      </c>
      <c r="C573" t="s">
        <v>111</v>
      </c>
      <c r="D573" t="s">
        <v>111</v>
      </c>
      <c r="E573" t="s">
        <v>111</v>
      </c>
    </row>
    <row r="574" spans="1:6" x14ac:dyDescent="0.25">
      <c r="A574" s="102" t="s">
        <v>164</v>
      </c>
    </row>
    <row r="575" spans="1:6" x14ac:dyDescent="0.25">
      <c r="A575" s="102" t="s">
        <v>165</v>
      </c>
    </row>
    <row r="576" spans="1:6" x14ac:dyDescent="0.25">
      <c r="A576" s="154"/>
    </row>
    <row r="577" spans="1:5" x14ac:dyDescent="0.25">
      <c r="A577" s="102" t="s">
        <v>366</v>
      </c>
    </row>
    <row r="578" spans="1:5" x14ac:dyDescent="0.25">
      <c r="A578" s="154"/>
    </row>
    <row r="579" spans="1:5" x14ac:dyDescent="0.25">
      <c r="A579" s="102" t="s">
        <v>213</v>
      </c>
    </row>
    <row r="580" spans="1:5" x14ac:dyDescent="0.25">
      <c r="A580" s="102" t="s">
        <v>367</v>
      </c>
    </row>
    <row r="581" spans="1:5" x14ac:dyDescent="0.25">
      <c r="A581" s="102" t="s">
        <v>214</v>
      </c>
    </row>
    <row r="582" spans="1:5" x14ac:dyDescent="0.25">
      <c r="A582" s="102" t="s">
        <v>176</v>
      </c>
    </row>
    <row r="583" spans="1:5" x14ac:dyDescent="0.25">
      <c r="A583" s="154"/>
    </row>
    <row r="584" spans="1:5" x14ac:dyDescent="0.25">
      <c r="A584" s="102" t="s">
        <v>215</v>
      </c>
    </row>
    <row r="585" spans="1:5" x14ac:dyDescent="0.25">
      <c r="A585" s="154"/>
    </row>
    <row r="586" spans="1:5" x14ac:dyDescent="0.25">
      <c r="A586" s="101" t="s">
        <v>216</v>
      </c>
    </row>
    <row r="587" spans="1:5" x14ac:dyDescent="0.25">
      <c r="A587" s="154"/>
      <c r="E587" s="1"/>
    </row>
    <row r="588" spans="1:5" x14ac:dyDescent="0.25">
      <c r="A588" s="102" t="s">
        <v>139</v>
      </c>
    </row>
    <row r="589" spans="1:5" x14ac:dyDescent="0.25">
      <c r="A589" s="102" t="s">
        <v>217</v>
      </c>
    </row>
    <row r="590" spans="1:5" x14ac:dyDescent="0.25">
      <c r="A590" s="102" t="s">
        <v>141</v>
      </c>
    </row>
    <row r="591" spans="1:5" x14ac:dyDescent="0.25">
      <c r="A591" s="154"/>
    </row>
    <row r="592" spans="1:5" x14ac:dyDescent="0.25">
      <c r="A592" s="102" t="s">
        <v>142</v>
      </c>
    </row>
    <row r="593" spans="1:6" x14ac:dyDescent="0.25">
      <c r="A593" s="102"/>
      <c r="B593" t="s">
        <v>143</v>
      </c>
      <c r="C593" t="s">
        <v>144</v>
      </c>
      <c r="D593" t="s">
        <v>171</v>
      </c>
      <c r="E593" t="s">
        <v>172</v>
      </c>
    </row>
    <row r="594" spans="1:6" x14ac:dyDescent="0.25">
      <c r="A594" s="102" t="s">
        <v>147</v>
      </c>
      <c r="B594">
        <v>1.1277132000000001</v>
      </c>
      <c r="C594">
        <v>7.6576900000000003E-2</v>
      </c>
      <c r="D594">
        <v>14.727</v>
      </c>
      <c r="E594" t="s">
        <v>148</v>
      </c>
      <c r="F594" t="s">
        <v>149</v>
      </c>
    </row>
    <row r="595" spans="1:6" x14ac:dyDescent="0.25">
      <c r="A595" s="102" t="s">
        <v>150</v>
      </c>
      <c r="B595">
        <v>8.9500399999999994E-2</v>
      </c>
      <c r="C595">
        <v>4.9483199999999998E-2</v>
      </c>
      <c r="D595">
        <v>1.8089999999999999</v>
      </c>
      <c r="E595">
        <v>7.0682999999999996E-2</v>
      </c>
      <c r="F595" t="s">
        <v>173</v>
      </c>
    </row>
    <row r="596" spans="1:6" x14ac:dyDescent="0.25">
      <c r="A596" s="102" t="s">
        <v>151</v>
      </c>
      <c r="B596">
        <v>-7.6232099999999997E-2</v>
      </c>
      <c r="C596">
        <v>4.4840600000000001E-2</v>
      </c>
      <c r="D596">
        <v>-1.7</v>
      </c>
      <c r="E596">
        <v>8.931E-2</v>
      </c>
      <c r="F596" t="s">
        <v>173</v>
      </c>
    </row>
    <row r="597" spans="1:6" x14ac:dyDescent="0.25">
      <c r="A597" s="102" t="s">
        <v>152</v>
      </c>
      <c r="B597">
        <v>8.0836999999999992E-3</v>
      </c>
      <c r="C597">
        <v>3.3905299999999999E-2</v>
      </c>
      <c r="D597">
        <v>0.23799999999999999</v>
      </c>
      <c r="E597">
        <v>0.811585</v>
      </c>
    </row>
    <row r="598" spans="1:6" x14ac:dyDescent="0.25">
      <c r="A598" s="102" t="s">
        <v>153</v>
      </c>
      <c r="B598">
        <v>0.21553459999999999</v>
      </c>
      <c r="C598">
        <v>5.4315700000000001E-2</v>
      </c>
      <c r="D598">
        <v>3.968</v>
      </c>
      <c r="E598" s="1">
        <v>7.5599999999999994E-5</v>
      </c>
      <c r="F598" t="s">
        <v>149</v>
      </c>
    </row>
    <row r="599" spans="1:6" x14ac:dyDescent="0.25">
      <c r="A599" s="102" t="s">
        <v>110</v>
      </c>
      <c r="B599">
        <v>0.1029772</v>
      </c>
      <c r="C599">
        <v>1.28877E-2</v>
      </c>
      <c r="D599">
        <v>7.99</v>
      </c>
      <c r="E599" s="1">
        <v>2.5300000000000001E-15</v>
      </c>
      <c r="F599" t="s">
        <v>149</v>
      </c>
    </row>
    <row r="600" spans="1:6" x14ac:dyDescent="0.25">
      <c r="A600" s="102" t="s">
        <v>112</v>
      </c>
      <c r="B600">
        <v>-3.4285000000000003E-2</v>
      </c>
      <c r="C600">
        <v>2.90709E-2</v>
      </c>
      <c r="D600">
        <v>-1.179</v>
      </c>
      <c r="E600">
        <v>0.238428</v>
      </c>
    </row>
    <row r="601" spans="1:6" x14ac:dyDescent="0.25">
      <c r="A601" s="102" t="s">
        <v>113</v>
      </c>
      <c r="B601">
        <v>9.6040000000000003E-4</v>
      </c>
      <c r="C601">
        <v>9.7324999999999998E-3</v>
      </c>
      <c r="D601">
        <v>9.9000000000000005E-2</v>
      </c>
      <c r="E601">
        <v>0.921408</v>
      </c>
    </row>
    <row r="602" spans="1:6" x14ac:dyDescent="0.25">
      <c r="A602" s="102" t="s">
        <v>114</v>
      </c>
      <c r="B602">
        <v>3.1808700000000002E-2</v>
      </c>
      <c r="C602">
        <v>2.1518599999999999E-2</v>
      </c>
      <c r="D602">
        <v>1.478</v>
      </c>
      <c r="E602">
        <v>0.13955100000000001</v>
      </c>
    </row>
    <row r="603" spans="1:6" x14ac:dyDescent="0.25">
      <c r="A603" s="102" t="s">
        <v>155</v>
      </c>
      <c r="B603">
        <v>0.15416369999999999</v>
      </c>
      <c r="C603">
        <v>4.0078999999999997E-2</v>
      </c>
      <c r="D603">
        <v>3.847</v>
      </c>
      <c r="E603">
        <v>1.2400000000000001E-4</v>
      </c>
      <c r="F603" t="s">
        <v>149</v>
      </c>
    </row>
    <row r="604" spans="1:6" x14ac:dyDescent="0.25">
      <c r="A604" s="102" t="s">
        <v>156</v>
      </c>
      <c r="B604">
        <v>0.21106249999999999</v>
      </c>
      <c r="C604">
        <v>4.9353000000000001E-2</v>
      </c>
      <c r="D604">
        <v>4.2770000000000001</v>
      </c>
      <c r="E604" s="1">
        <v>2.0100000000000001E-5</v>
      </c>
      <c r="F604" t="s">
        <v>149</v>
      </c>
    </row>
    <row r="605" spans="1:6" x14ac:dyDescent="0.25">
      <c r="A605" s="102" t="s">
        <v>157</v>
      </c>
      <c r="B605">
        <v>8.5386699999999996E-2</v>
      </c>
      <c r="C605">
        <v>4.2525500000000001E-2</v>
      </c>
      <c r="D605">
        <v>2.008</v>
      </c>
      <c r="E605">
        <v>4.4819999999999999E-2</v>
      </c>
      <c r="F605" t="s">
        <v>158</v>
      </c>
    </row>
    <row r="606" spans="1:6" x14ac:dyDescent="0.25">
      <c r="A606" s="102" t="s">
        <v>159</v>
      </c>
      <c r="B606">
        <v>0.1684802</v>
      </c>
      <c r="C606">
        <v>2.8194299999999999E-2</v>
      </c>
      <c r="D606">
        <v>5.976</v>
      </c>
      <c r="E606" s="1">
        <v>2.81E-9</v>
      </c>
      <c r="F606" t="s">
        <v>149</v>
      </c>
    </row>
    <row r="607" spans="1:6" x14ac:dyDescent="0.25">
      <c r="A607" s="102" t="s">
        <v>160</v>
      </c>
      <c r="B607">
        <v>-0.16683780000000001</v>
      </c>
      <c r="C607">
        <v>3.01143E-2</v>
      </c>
      <c r="D607">
        <v>-5.54</v>
      </c>
      <c r="E607" s="1">
        <v>3.5199999999999998E-8</v>
      </c>
      <c r="F607" t="s">
        <v>149</v>
      </c>
    </row>
    <row r="608" spans="1:6" x14ac:dyDescent="0.25">
      <c r="A608" s="102" t="s">
        <v>161</v>
      </c>
      <c r="B608">
        <v>0.197628</v>
      </c>
      <c r="C608">
        <v>4.3710400000000003E-2</v>
      </c>
      <c r="D608">
        <v>4.5209999999999999</v>
      </c>
      <c r="E608" s="1">
        <v>6.5899999999999996E-6</v>
      </c>
      <c r="F608" t="s">
        <v>149</v>
      </c>
    </row>
    <row r="609" spans="1:6" x14ac:dyDescent="0.25">
      <c r="A609" s="102" t="s">
        <v>162</v>
      </c>
      <c r="B609">
        <v>0.17994489999999999</v>
      </c>
      <c r="C609">
        <v>3.3980400000000001E-2</v>
      </c>
      <c r="D609">
        <v>5.2960000000000003</v>
      </c>
      <c r="E609" s="1">
        <v>1.35E-7</v>
      </c>
      <c r="F609" t="s">
        <v>149</v>
      </c>
    </row>
    <row r="610" spans="1:6" x14ac:dyDescent="0.25">
      <c r="A610" s="102" t="s">
        <v>450</v>
      </c>
      <c r="B610">
        <v>-0.15061260000000001</v>
      </c>
      <c r="C610">
        <v>9.7698400000000005E-2</v>
      </c>
      <c r="D610">
        <v>-1.542</v>
      </c>
      <c r="E610">
        <v>0.123364</v>
      </c>
    </row>
    <row r="611" spans="1:6" x14ac:dyDescent="0.25">
      <c r="A611" s="102" t="s">
        <v>451</v>
      </c>
      <c r="B611">
        <v>-3.5734500000000002E-2</v>
      </c>
      <c r="C611">
        <v>4.0284E-2</v>
      </c>
      <c r="D611">
        <v>-0.88700000000000001</v>
      </c>
      <c r="E611">
        <v>0.37517600000000001</v>
      </c>
    </row>
    <row r="612" spans="1:6" x14ac:dyDescent="0.25">
      <c r="A612" s="102" t="s">
        <v>452</v>
      </c>
      <c r="B612">
        <v>-0.1057936</v>
      </c>
      <c r="C612">
        <v>7.7020500000000006E-2</v>
      </c>
      <c r="D612">
        <v>-1.3740000000000001</v>
      </c>
      <c r="E612">
        <v>0.169763</v>
      </c>
    </row>
    <row r="613" spans="1:6" x14ac:dyDescent="0.25">
      <c r="A613" s="102" t="s">
        <v>453</v>
      </c>
      <c r="B613">
        <v>7.5266999999999999E-3</v>
      </c>
      <c r="C613">
        <v>4.0232000000000002E-3</v>
      </c>
      <c r="D613">
        <v>1.871</v>
      </c>
      <c r="E613">
        <v>6.1551000000000002E-2</v>
      </c>
      <c r="F613" t="s">
        <v>173</v>
      </c>
    </row>
    <row r="614" spans="1:6" x14ac:dyDescent="0.25">
      <c r="A614" s="102" t="s">
        <v>163</v>
      </c>
      <c r="B614">
        <v>-0.1024183</v>
      </c>
      <c r="C614">
        <v>4.5553799999999998E-2</v>
      </c>
      <c r="D614">
        <v>-2.2480000000000002</v>
      </c>
      <c r="E614">
        <v>2.4691000000000001E-2</v>
      </c>
      <c r="F614" t="s">
        <v>158</v>
      </c>
    </row>
    <row r="615" spans="1:6" x14ac:dyDescent="0.25">
      <c r="A615" s="102" t="s">
        <v>247</v>
      </c>
      <c r="B615">
        <v>7.7817600000000001E-2</v>
      </c>
      <c r="C615">
        <v>4.7228199999999998E-2</v>
      </c>
      <c r="D615">
        <v>1.6479999999999999</v>
      </c>
      <c r="E615">
        <v>9.9610000000000004E-2</v>
      </c>
      <c r="F615" t="s">
        <v>173</v>
      </c>
    </row>
    <row r="616" spans="1:6" x14ac:dyDescent="0.25">
      <c r="A616" s="102" t="s">
        <v>248</v>
      </c>
      <c r="B616">
        <v>1.6735900000000001E-2</v>
      </c>
      <c r="C616">
        <v>3.5434100000000003E-2</v>
      </c>
      <c r="D616">
        <v>0.47199999999999998</v>
      </c>
      <c r="E616">
        <v>0.63676999999999995</v>
      </c>
    </row>
    <row r="617" spans="1:6" x14ac:dyDescent="0.25">
      <c r="A617" s="102" t="s">
        <v>249</v>
      </c>
      <c r="B617">
        <v>0.2029012</v>
      </c>
      <c r="C617">
        <v>0.51429970000000003</v>
      </c>
      <c r="D617">
        <v>0.39500000000000002</v>
      </c>
      <c r="E617">
        <v>0.693249</v>
      </c>
    </row>
    <row r="618" spans="1:6" x14ac:dyDescent="0.25">
      <c r="A618" s="102" t="s">
        <v>250</v>
      </c>
      <c r="B618">
        <v>-0.19024720000000001</v>
      </c>
      <c r="C618">
        <v>0.250002</v>
      </c>
      <c r="D618">
        <v>-0.76100000000000001</v>
      </c>
      <c r="E618">
        <v>0.44677800000000001</v>
      </c>
    </row>
    <row r="619" spans="1:6" x14ac:dyDescent="0.25">
      <c r="A619" s="102" t="s">
        <v>164</v>
      </c>
    </row>
    <row r="620" spans="1:6" x14ac:dyDescent="0.25">
      <c r="A620" s="102" t="s">
        <v>165</v>
      </c>
    </row>
    <row r="621" spans="1:6" x14ac:dyDescent="0.25">
      <c r="A621" s="154"/>
    </row>
    <row r="622" spans="1:6" x14ac:dyDescent="0.25">
      <c r="A622" s="102" t="s">
        <v>368</v>
      </c>
    </row>
    <row r="623" spans="1:6" x14ac:dyDescent="0.25">
      <c r="A623" s="154"/>
    </row>
    <row r="624" spans="1:6" x14ac:dyDescent="0.25">
      <c r="A624" s="102" t="s">
        <v>218</v>
      </c>
    </row>
    <row r="625" spans="1:1" x14ac:dyDescent="0.25">
      <c r="A625" s="102" t="s">
        <v>369</v>
      </c>
    </row>
    <row r="626" spans="1:1" x14ac:dyDescent="0.25">
      <c r="A626" s="102" t="s">
        <v>219</v>
      </c>
    </row>
    <row r="627" spans="1:1" x14ac:dyDescent="0.25">
      <c r="A627" s="102" t="s">
        <v>176</v>
      </c>
    </row>
    <row r="628" spans="1:1" x14ac:dyDescent="0.25">
      <c r="A628" s="154"/>
    </row>
    <row r="629" spans="1:1" x14ac:dyDescent="0.25">
      <c r="A629" s="102" t="s">
        <v>177</v>
      </c>
    </row>
    <row r="630" spans="1:1" x14ac:dyDescent="0.25">
      <c r="A630" s="154"/>
    </row>
    <row r="631" spans="1:1" x14ac:dyDescent="0.25">
      <c r="A631" s="101" t="s">
        <v>220</v>
      </c>
    </row>
    <row r="632" spans="1:1" x14ac:dyDescent="0.25">
      <c r="A632" s="154"/>
    </row>
    <row r="633" spans="1:1" x14ac:dyDescent="0.25">
      <c r="A633" s="102" t="s">
        <v>139</v>
      </c>
    </row>
    <row r="634" spans="1:1" x14ac:dyDescent="0.25">
      <c r="A634" s="102" t="s">
        <v>221</v>
      </c>
    </row>
    <row r="635" spans="1:1" x14ac:dyDescent="0.25">
      <c r="A635" s="102" t="s">
        <v>192</v>
      </c>
    </row>
    <row r="636" spans="1:1" x14ac:dyDescent="0.25">
      <c r="A636" s="154"/>
    </row>
    <row r="637" spans="1:1" x14ac:dyDescent="0.25">
      <c r="A637" s="102" t="s">
        <v>193</v>
      </c>
    </row>
    <row r="638" spans="1:1" x14ac:dyDescent="0.25">
      <c r="A638" s="102" t="s">
        <v>222</v>
      </c>
    </row>
    <row r="639" spans="1:1" x14ac:dyDescent="0.25">
      <c r="A639" s="102" t="s">
        <v>370</v>
      </c>
    </row>
    <row r="640" spans="1:1" x14ac:dyDescent="0.25">
      <c r="A640" s="154"/>
    </row>
    <row r="641" spans="1:6" x14ac:dyDescent="0.25">
      <c r="A641" s="102" t="s">
        <v>246</v>
      </c>
    </row>
    <row r="642" spans="1:6" x14ac:dyDescent="0.25">
      <c r="A642" s="102"/>
      <c r="B642" t="s">
        <v>143</v>
      </c>
      <c r="C642" t="s">
        <v>144</v>
      </c>
      <c r="D642" t="s">
        <v>171</v>
      </c>
      <c r="E642" t="s">
        <v>172</v>
      </c>
    </row>
    <row r="643" spans="1:6" x14ac:dyDescent="0.25">
      <c r="A643" s="102" t="s">
        <v>147</v>
      </c>
      <c r="B643">
        <v>1.4339329999999999</v>
      </c>
      <c r="C643">
        <v>0.25709799999999999</v>
      </c>
      <c r="D643">
        <v>5.577</v>
      </c>
      <c r="E643" s="1">
        <v>6.1999999999999999E-8</v>
      </c>
      <c r="F643" t="s">
        <v>149</v>
      </c>
    </row>
    <row r="644" spans="1:6" x14ac:dyDescent="0.25">
      <c r="A644" s="102" t="s">
        <v>150</v>
      </c>
      <c r="B644">
        <v>1.4964E-2</v>
      </c>
      <c r="C644">
        <v>0.13000900000000001</v>
      </c>
      <c r="D644">
        <v>0.115</v>
      </c>
      <c r="E644">
        <v>0.90846000000000005</v>
      </c>
    </row>
    <row r="645" spans="1:6" x14ac:dyDescent="0.25">
      <c r="A645" s="102" t="s">
        <v>151</v>
      </c>
      <c r="B645">
        <v>-0.34475699999999998</v>
      </c>
      <c r="C645">
        <v>0.117662</v>
      </c>
      <c r="D645">
        <v>-2.93</v>
      </c>
      <c r="E645">
        <v>3.6900000000000001E-3</v>
      </c>
      <c r="F645" t="s">
        <v>154</v>
      </c>
    </row>
    <row r="646" spans="1:6" x14ac:dyDescent="0.25">
      <c r="A646" s="102" t="s">
        <v>152</v>
      </c>
      <c r="B646">
        <v>-0.10138900000000001</v>
      </c>
      <c r="C646">
        <v>0.14885399999999999</v>
      </c>
      <c r="D646">
        <v>-0.68100000000000005</v>
      </c>
      <c r="E646">
        <v>0.49641000000000002</v>
      </c>
    </row>
    <row r="647" spans="1:6" x14ac:dyDescent="0.25">
      <c r="A647" s="102" t="s">
        <v>153</v>
      </c>
      <c r="B647">
        <v>0.204897</v>
      </c>
      <c r="C647">
        <v>0.19044700000000001</v>
      </c>
      <c r="D647">
        <v>1.0760000000000001</v>
      </c>
      <c r="E647">
        <v>0.28299999999999997</v>
      </c>
    </row>
    <row r="648" spans="1:6" x14ac:dyDescent="0.25">
      <c r="A648" s="102" t="s">
        <v>110</v>
      </c>
      <c r="B648">
        <v>6.4552999999999999E-2</v>
      </c>
      <c r="C648">
        <v>5.1451999999999998E-2</v>
      </c>
      <c r="D648">
        <v>1.2549999999999999</v>
      </c>
      <c r="E648">
        <v>0.21076</v>
      </c>
    </row>
    <row r="649" spans="1:6" x14ac:dyDescent="0.25">
      <c r="A649" s="102" t="s">
        <v>112</v>
      </c>
      <c r="B649">
        <v>-7.5005000000000002E-2</v>
      </c>
      <c r="C649">
        <v>0.110023</v>
      </c>
      <c r="D649">
        <v>-0.68200000000000005</v>
      </c>
      <c r="E649">
        <v>0.49603000000000003</v>
      </c>
    </row>
    <row r="650" spans="1:6" x14ac:dyDescent="0.25">
      <c r="A650" s="102" t="s">
        <v>113</v>
      </c>
      <c r="B650">
        <v>5.0133999999999998E-2</v>
      </c>
      <c r="C650">
        <v>3.5180000000000003E-2</v>
      </c>
      <c r="D650">
        <v>1.425</v>
      </c>
      <c r="E650">
        <v>0.15536</v>
      </c>
    </row>
    <row r="651" spans="1:6" x14ac:dyDescent="0.25">
      <c r="A651" s="102" t="s">
        <v>114</v>
      </c>
      <c r="B651">
        <v>-5.3721999999999999E-2</v>
      </c>
      <c r="C651">
        <v>8.0007999999999996E-2</v>
      </c>
      <c r="D651">
        <v>-0.67100000000000004</v>
      </c>
      <c r="E651">
        <v>0.50253000000000003</v>
      </c>
    </row>
    <row r="652" spans="1:6" x14ac:dyDescent="0.25">
      <c r="A652" s="102" t="s">
        <v>155</v>
      </c>
      <c r="B652">
        <v>-0.18635299999999999</v>
      </c>
      <c r="C652">
        <v>0.14304800000000001</v>
      </c>
      <c r="D652">
        <v>-1.3029999999999999</v>
      </c>
      <c r="E652">
        <v>0.19384000000000001</v>
      </c>
    </row>
    <row r="653" spans="1:6" x14ac:dyDescent="0.25">
      <c r="A653" s="102" t="s">
        <v>156</v>
      </c>
      <c r="B653">
        <v>-3.7925E-2</v>
      </c>
      <c r="C653">
        <v>0.16173599999999999</v>
      </c>
      <c r="D653">
        <v>-0.23400000000000001</v>
      </c>
      <c r="E653">
        <v>0.81479999999999997</v>
      </c>
    </row>
    <row r="654" spans="1:6" x14ac:dyDescent="0.25">
      <c r="A654" s="102" t="s">
        <v>157</v>
      </c>
      <c r="B654">
        <v>1.7146000000000002E-2</v>
      </c>
      <c r="C654">
        <v>0.164715</v>
      </c>
      <c r="D654">
        <v>0.104</v>
      </c>
      <c r="E654">
        <v>0.91718</v>
      </c>
    </row>
    <row r="655" spans="1:6" x14ac:dyDescent="0.25">
      <c r="A655" s="102" t="s">
        <v>159</v>
      </c>
      <c r="B655">
        <v>-0.111099</v>
      </c>
      <c r="C655">
        <v>9.3520000000000006E-2</v>
      </c>
      <c r="D655">
        <v>-1.1879999999999999</v>
      </c>
      <c r="E655">
        <v>0.23594999999999999</v>
      </c>
    </row>
    <row r="656" spans="1:6" x14ac:dyDescent="0.25">
      <c r="A656" s="102" t="s">
        <v>160</v>
      </c>
      <c r="B656">
        <v>-0.13262199999999999</v>
      </c>
      <c r="C656">
        <v>0.104824</v>
      </c>
      <c r="D656">
        <v>-1.2649999999999999</v>
      </c>
      <c r="E656">
        <v>0.20696000000000001</v>
      </c>
    </row>
    <row r="657" spans="1:6" x14ac:dyDescent="0.25">
      <c r="A657" s="102" t="s">
        <v>161</v>
      </c>
      <c r="B657">
        <v>9.3076000000000006E-2</v>
      </c>
      <c r="C657">
        <v>0.118064</v>
      </c>
      <c r="D657">
        <v>0.78800000000000003</v>
      </c>
      <c r="E657">
        <v>0.43121999999999999</v>
      </c>
    </row>
    <row r="658" spans="1:6" x14ac:dyDescent="0.25">
      <c r="A658" s="102" t="s">
        <v>162</v>
      </c>
      <c r="B658">
        <v>-0.47765800000000003</v>
      </c>
      <c r="C658">
        <v>0.11374099999999999</v>
      </c>
      <c r="D658">
        <v>-4.2</v>
      </c>
      <c r="E658" s="1">
        <v>3.6999999999999998E-5</v>
      </c>
      <c r="F658" t="s">
        <v>149</v>
      </c>
    </row>
    <row r="659" spans="1:6" x14ac:dyDescent="0.25">
      <c r="A659" s="102" t="s">
        <v>450</v>
      </c>
      <c r="B659">
        <v>-0.463667</v>
      </c>
      <c r="C659">
        <v>0.25889000000000001</v>
      </c>
      <c r="D659">
        <v>-1.7909999999999999</v>
      </c>
      <c r="E659">
        <v>7.4480000000000005E-2</v>
      </c>
      <c r="F659" t="s">
        <v>173</v>
      </c>
    </row>
    <row r="660" spans="1:6" x14ac:dyDescent="0.25">
      <c r="A660" s="102" t="s">
        <v>451</v>
      </c>
      <c r="B660">
        <v>-0.14147000000000001</v>
      </c>
      <c r="C660">
        <v>0.101454</v>
      </c>
      <c r="D660">
        <v>-1.3939999999999999</v>
      </c>
      <c r="E660">
        <v>0.16439999999999999</v>
      </c>
    </row>
    <row r="661" spans="1:6" x14ac:dyDescent="0.25">
      <c r="A661" s="102" t="s">
        <v>452</v>
      </c>
      <c r="B661">
        <v>0.26081199999999999</v>
      </c>
      <c r="C661">
        <v>0.391208</v>
      </c>
      <c r="D661">
        <v>0.66700000000000004</v>
      </c>
      <c r="E661">
        <v>0.50556999999999996</v>
      </c>
    </row>
    <row r="662" spans="1:6" x14ac:dyDescent="0.25">
      <c r="A662" s="102" t="s">
        <v>453</v>
      </c>
      <c r="B662">
        <v>-3.3159999999999999E-3</v>
      </c>
      <c r="C662">
        <v>1.2970000000000001E-2</v>
      </c>
      <c r="D662">
        <v>-0.25600000000000001</v>
      </c>
      <c r="E662">
        <v>0.79844000000000004</v>
      </c>
    </row>
    <row r="663" spans="1:6" x14ac:dyDescent="0.25">
      <c r="A663" s="102" t="s">
        <v>163</v>
      </c>
      <c r="B663">
        <v>-0.55513400000000002</v>
      </c>
      <c r="C663">
        <v>0.167487</v>
      </c>
      <c r="D663">
        <v>-3.3140000000000001</v>
      </c>
      <c r="E663">
        <v>1.0499999999999999E-3</v>
      </c>
      <c r="F663" t="s">
        <v>154</v>
      </c>
    </row>
    <row r="664" spans="1:6" x14ac:dyDescent="0.25">
      <c r="A664" s="102" t="s">
        <v>247</v>
      </c>
      <c r="B664">
        <v>-0.135099</v>
      </c>
      <c r="C664">
        <v>0.113339</v>
      </c>
      <c r="D664">
        <v>-1.1919999999999999</v>
      </c>
      <c r="E664">
        <v>0.23436999999999999</v>
      </c>
    </row>
    <row r="665" spans="1:6" x14ac:dyDescent="0.25">
      <c r="A665" s="102" t="s">
        <v>248</v>
      </c>
      <c r="B665">
        <v>0.26407399999999998</v>
      </c>
      <c r="C665">
        <v>0.170931</v>
      </c>
      <c r="D665">
        <v>1.5449999999999999</v>
      </c>
      <c r="E665">
        <v>0.1236</v>
      </c>
    </row>
    <row r="666" spans="1:6" x14ac:dyDescent="0.25">
      <c r="A666" s="102" t="s">
        <v>249</v>
      </c>
      <c r="B666">
        <v>-2.4853E-2</v>
      </c>
      <c r="C666">
        <v>0.609954</v>
      </c>
      <c r="D666">
        <v>-4.1000000000000002E-2</v>
      </c>
      <c r="E666">
        <v>0.96753</v>
      </c>
    </row>
    <row r="667" spans="1:6" x14ac:dyDescent="0.25">
      <c r="A667" s="102" t="s">
        <v>250</v>
      </c>
      <c r="B667" t="s">
        <v>111</v>
      </c>
      <c r="C667" t="s">
        <v>111</v>
      </c>
      <c r="D667" t="s">
        <v>111</v>
      </c>
      <c r="E667" t="s">
        <v>111</v>
      </c>
    </row>
    <row r="668" spans="1:6" x14ac:dyDescent="0.25">
      <c r="A668" s="102" t="s">
        <v>164</v>
      </c>
    </row>
    <row r="669" spans="1:6" x14ac:dyDescent="0.25">
      <c r="A669" s="102" t="s">
        <v>165</v>
      </c>
    </row>
    <row r="670" spans="1:6" x14ac:dyDescent="0.25">
      <c r="A670" s="154"/>
    </row>
    <row r="671" spans="1:6" x14ac:dyDescent="0.25">
      <c r="A671" s="102" t="s">
        <v>371</v>
      </c>
    </row>
    <row r="672" spans="1:6" x14ac:dyDescent="0.25">
      <c r="A672" s="102" t="s">
        <v>210</v>
      </c>
    </row>
    <row r="673" spans="1:6" x14ac:dyDescent="0.25">
      <c r="A673" s="102" t="s">
        <v>372</v>
      </c>
    </row>
    <row r="674" spans="1:6" x14ac:dyDescent="0.25">
      <c r="A674" s="102" t="s">
        <v>373</v>
      </c>
    </row>
    <row r="675" spans="1:6" x14ac:dyDescent="0.25">
      <c r="A675" s="154"/>
      <c r="E675" s="1"/>
    </row>
    <row r="676" spans="1:6" x14ac:dyDescent="0.25">
      <c r="A676" s="101" t="s">
        <v>223</v>
      </c>
    </row>
    <row r="677" spans="1:6" x14ac:dyDescent="0.25">
      <c r="A677" s="154"/>
    </row>
    <row r="678" spans="1:6" x14ac:dyDescent="0.25">
      <c r="A678" s="102" t="s">
        <v>139</v>
      </c>
    </row>
    <row r="679" spans="1:6" x14ac:dyDescent="0.25">
      <c r="A679" s="102" t="s">
        <v>224</v>
      </c>
    </row>
    <row r="680" spans="1:6" x14ac:dyDescent="0.25">
      <c r="A680" s="102" t="s">
        <v>192</v>
      </c>
    </row>
    <row r="681" spans="1:6" x14ac:dyDescent="0.25">
      <c r="A681" s="154"/>
    </row>
    <row r="682" spans="1:6" x14ac:dyDescent="0.25">
      <c r="A682" s="102" t="s">
        <v>193</v>
      </c>
    </row>
    <row r="683" spans="1:6" x14ac:dyDescent="0.25">
      <c r="A683" s="102" t="s">
        <v>194</v>
      </c>
    </row>
    <row r="684" spans="1:6" x14ac:dyDescent="0.25">
      <c r="A684" s="102" t="s">
        <v>374</v>
      </c>
    </row>
    <row r="685" spans="1:6" x14ac:dyDescent="0.25">
      <c r="A685" s="154"/>
      <c r="E685" s="1"/>
    </row>
    <row r="686" spans="1:6" x14ac:dyDescent="0.25">
      <c r="A686" s="102" t="s">
        <v>246</v>
      </c>
    </row>
    <row r="687" spans="1:6" x14ac:dyDescent="0.25">
      <c r="A687" s="102"/>
      <c r="B687" t="s">
        <v>143</v>
      </c>
      <c r="C687" t="s">
        <v>144</v>
      </c>
      <c r="D687" t="s">
        <v>171</v>
      </c>
      <c r="E687" t="s">
        <v>172</v>
      </c>
    </row>
    <row r="688" spans="1:6" x14ac:dyDescent="0.25">
      <c r="A688" s="102" t="s">
        <v>147</v>
      </c>
      <c r="B688">
        <v>2.6060590000000001</v>
      </c>
      <c r="C688">
        <v>0.26949800000000002</v>
      </c>
      <c r="D688">
        <v>9.67</v>
      </c>
      <c r="E688" t="s">
        <v>148</v>
      </c>
      <c r="F688" t="s">
        <v>149</v>
      </c>
    </row>
    <row r="689" spans="1:6" x14ac:dyDescent="0.25">
      <c r="A689" s="102" t="s">
        <v>150</v>
      </c>
      <c r="B689">
        <v>0.29456700000000002</v>
      </c>
      <c r="C689">
        <v>0.14998400000000001</v>
      </c>
      <c r="D689">
        <v>1.964</v>
      </c>
      <c r="E689">
        <v>5.1750999999999998E-2</v>
      </c>
      <c r="F689" t="s">
        <v>173</v>
      </c>
    </row>
    <row r="690" spans="1:6" x14ac:dyDescent="0.25">
      <c r="A690" s="102" t="s">
        <v>151</v>
      </c>
      <c r="B690">
        <v>-0.24951200000000001</v>
      </c>
      <c r="C690">
        <v>0.16086800000000001</v>
      </c>
      <c r="D690">
        <v>-1.5509999999999999</v>
      </c>
      <c r="E690">
        <v>0.12342</v>
      </c>
    </row>
    <row r="691" spans="1:6" x14ac:dyDescent="0.25">
      <c r="A691" s="102" t="s">
        <v>152</v>
      </c>
      <c r="B691">
        <v>-0.51932699999999998</v>
      </c>
      <c r="C691">
        <v>0.21557699999999999</v>
      </c>
      <c r="D691">
        <v>-2.4089999999999998</v>
      </c>
      <c r="E691">
        <v>1.7454999999999998E-2</v>
      </c>
      <c r="F691" t="s">
        <v>158</v>
      </c>
    </row>
    <row r="692" spans="1:6" x14ac:dyDescent="0.25">
      <c r="A692" s="102" t="s">
        <v>153</v>
      </c>
      <c r="B692">
        <v>-0.72470599999999996</v>
      </c>
      <c r="C692">
        <v>0.35735899999999998</v>
      </c>
      <c r="D692">
        <v>-2.028</v>
      </c>
      <c r="E692">
        <v>4.4691000000000002E-2</v>
      </c>
      <c r="F692" t="s">
        <v>158</v>
      </c>
    </row>
    <row r="693" spans="1:6" x14ac:dyDescent="0.25">
      <c r="A693" s="102" t="s">
        <v>110</v>
      </c>
      <c r="B693">
        <v>-6.783E-3</v>
      </c>
      <c r="C693">
        <v>5.1306999999999998E-2</v>
      </c>
      <c r="D693">
        <v>-0.13200000000000001</v>
      </c>
      <c r="E693">
        <v>0.89503699999999997</v>
      </c>
    </row>
    <row r="694" spans="1:6" x14ac:dyDescent="0.25">
      <c r="A694" s="102" t="s">
        <v>112</v>
      </c>
      <c r="B694">
        <v>-0.19497300000000001</v>
      </c>
      <c r="C694">
        <v>0.17974599999999999</v>
      </c>
      <c r="D694">
        <v>-1.085</v>
      </c>
      <c r="E694">
        <v>0.280138</v>
      </c>
    </row>
    <row r="695" spans="1:6" x14ac:dyDescent="0.25">
      <c r="A695" s="102" t="s">
        <v>113</v>
      </c>
      <c r="B695">
        <v>-4.2860000000000002E-2</v>
      </c>
      <c r="C695">
        <v>5.5176000000000003E-2</v>
      </c>
      <c r="D695">
        <v>-0.77700000000000002</v>
      </c>
      <c r="E695">
        <v>0.43875799999999998</v>
      </c>
    </row>
    <row r="696" spans="1:6" x14ac:dyDescent="0.25">
      <c r="A696" s="102" t="s">
        <v>114</v>
      </c>
      <c r="B696">
        <v>9.5824000000000006E-2</v>
      </c>
      <c r="C696">
        <v>0.13941999999999999</v>
      </c>
      <c r="D696">
        <v>0.68700000000000006</v>
      </c>
      <c r="E696">
        <v>0.49316700000000002</v>
      </c>
    </row>
    <row r="697" spans="1:6" x14ac:dyDescent="0.25">
      <c r="A697" s="102" t="s">
        <v>155</v>
      </c>
      <c r="B697">
        <v>-0.34113399999999999</v>
      </c>
      <c r="C697">
        <v>0.194685</v>
      </c>
      <c r="D697">
        <v>-1.752</v>
      </c>
      <c r="E697">
        <v>8.2184999999999994E-2</v>
      </c>
      <c r="F697" t="s">
        <v>173</v>
      </c>
    </row>
    <row r="698" spans="1:6" x14ac:dyDescent="0.25">
      <c r="A698" s="102" t="s">
        <v>156</v>
      </c>
      <c r="B698">
        <v>-1.101712</v>
      </c>
      <c r="C698">
        <v>0.29148000000000002</v>
      </c>
      <c r="D698">
        <v>-3.78</v>
      </c>
      <c r="E698">
        <v>2.42E-4</v>
      </c>
      <c r="F698" t="s">
        <v>149</v>
      </c>
    </row>
    <row r="699" spans="1:6" x14ac:dyDescent="0.25">
      <c r="A699" s="102" t="s">
        <v>157</v>
      </c>
      <c r="B699">
        <v>4.8413999999999999E-2</v>
      </c>
      <c r="C699">
        <v>0.206043</v>
      </c>
      <c r="D699">
        <v>0.23499999999999999</v>
      </c>
      <c r="E699">
        <v>0.81461700000000004</v>
      </c>
    </row>
    <row r="700" spans="1:6" x14ac:dyDescent="0.25">
      <c r="A700" s="102" t="s">
        <v>159</v>
      </c>
      <c r="B700">
        <v>-0.39104800000000001</v>
      </c>
      <c r="C700">
        <v>0.119702</v>
      </c>
      <c r="D700">
        <v>-3.2669999999999999</v>
      </c>
      <c r="E700">
        <v>1.4040000000000001E-3</v>
      </c>
      <c r="F700" t="s">
        <v>154</v>
      </c>
    </row>
    <row r="701" spans="1:6" x14ac:dyDescent="0.25">
      <c r="A701" s="102" t="s">
        <v>160</v>
      </c>
      <c r="B701">
        <v>-0.32422400000000001</v>
      </c>
      <c r="C701">
        <v>0.11976100000000001</v>
      </c>
      <c r="D701">
        <v>-2.7069999999999999</v>
      </c>
      <c r="E701">
        <v>7.7340000000000004E-3</v>
      </c>
      <c r="F701" t="s">
        <v>154</v>
      </c>
    </row>
    <row r="702" spans="1:6" x14ac:dyDescent="0.25">
      <c r="A702" s="102" t="s">
        <v>161</v>
      </c>
      <c r="B702">
        <v>-0.35328999999999999</v>
      </c>
      <c r="C702">
        <v>0.182146</v>
      </c>
      <c r="D702">
        <v>-1.94</v>
      </c>
      <c r="E702">
        <v>5.4681E-2</v>
      </c>
      <c r="F702" t="s">
        <v>173</v>
      </c>
    </row>
    <row r="703" spans="1:6" x14ac:dyDescent="0.25">
      <c r="A703" s="102" t="s">
        <v>162</v>
      </c>
      <c r="B703">
        <v>-5.0269000000000001E-2</v>
      </c>
      <c r="C703">
        <v>0.15950600000000001</v>
      </c>
      <c r="D703">
        <v>-0.315</v>
      </c>
      <c r="E703">
        <v>0.75316799999999995</v>
      </c>
    </row>
    <row r="704" spans="1:6" x14ac:dyDescent="0.25">
      <c r="A704" s="102" t="s">
        <v>450</v>
      </c>
      <c r="B704">
        <v>5.0258999999999998E-2</v>
      </c>
      <c r="C704">
        <v>0.17115900000000001</v>
      </c>
      <c r="D704">
        <v>0.29399999999999998</v>
      </c>
      <c r="E704">
        <v>0.76952200000000004</v>
      </c>
    </row>
    <row r="705" spans="1:5" x14ac:dyDescent="0.25">
      <c r="A705" s="102" t="s">
        <v>451</v>
      </c>
      <c r="B705">
        <v>-0.15850800000000001</v>
      </c>
      <c r="C705">
        <v>0.119476</v>
      </c>
      <c r="D705">
        <v>-1.327</v>
      </c>
      <c r="E705">
        <v>0.187029</v>
      </c>
    </row>
    <row r="706" spans="1:5" x14ac:dyDescent="0.25">
      <c r="A706" s="102" t="s">
        <v>452</v>
      </c>
      <c r="B706">
        <v>2.8701000000000001E-2</v>
      </c>
      <c r="C706">
        <v>0.28773700000000002</v>
      </c>
      <c r="D706">
        <v>0.1</v>
      </c>
      <c r="E706">
        <v>0.92070600000000002</v>
      </c>
    </row>
    <row r="707" spans="1:5" x14ac:dyDescent="0.25">
      <c r="A707" s="102" t="s">
        <v>453</v>
      </c>
      <c r="B707">
        <v>-2.1843999999999999E-2</v>
      </c>
      <c r="C707">
        <v>1.3310000000000001E-2</v>
      </c>
      <c r="D707">
        <v>-1.641</v>
      </c>
      <c r="E707">
        <v>0.103274</v>
      </c>
    </row>
    <row r="708" spans="1:5" x14ac:dyDescent="0.25">
      <c r="A708" s="102" t="s">
        <v>163</v>
      </c>
      <c r="B708">
        <v>-0.24945300000000001</v>
      </c>
      <c r="C708">
        <v>0.23655899999999999</v>
      </c>
      <c r="D708">
        <v>-1.0549999999999999</v>
      </c>
      <c r="E708">
        <v>0.293686</v>
      </c>
    </row>
    <row r="709" spans="1:5" x14ac:dyDescent="0.25">
      <c r="A709" s="102" t="s">
        <v>247</v>
      </c>
      <c r="B709">
        <v>-2.5350000000000001E-2</v>
      </c>
      <c r="C709">
        <v>0.116464</v>
      </c>
      <c r="D709">
        <v>-0.218</v>
      </c>
      <c r="E709">
        <v>0.82804599999999995</v>
      </c>
    </row>
    <row r="710" spans="1:5" x14ac:dyDescent="0.25">
      <c r="A710" s="102" t="s">
        <v>248</v>
      </c>
      <c r="B710">
        <v>0.229709</v>
      </c>
      <c r="C710">
        <v>0.18643000000000001</v>
      </c>
      <c r="D710">
        <v>1.232</v>
      </c>
      <c r="E710">
        <v>0.22020799999999999</v>
      </c>
    </row>
    <row r="711" spans="1:5" x14ac:dyDescent="0.25">
      <c r="A711" s="102" t="s">
        <v>249</v>
      </c>
      <c r="B711">
        <v>0.55233200000000005</v>
      </c>
      <c r="C711">
        <v>0.48264400000000002</v>
      </c>
      <c r="D711">
        <v>1.1439999999999999</v>
      </c>
      <c r="E711">
        <v>0.25464999999999999</v>
      </c>
    </row>
    <row r="712" spans="1:5" x14ac:dyDescent="0.25">
      <c r="A712" s="102" t="s">
        <v>250</v>
      </c>
      <c r="B712" t="s">
        <v>111</v>
      </c>
      <c r="C712" t="s">
        <v>111</v>
      </c>
      <c r="D712" t="s">
        <v>111</v>
      </c>
      <c r="E712" t="s">
        <v>111</v>
      </c>
    </row>
    <row r="713" spans="1:5" x14ac:dyDescent="0.25">
      <c r="A713" s="102" t="s">
        <v>164</v>
      </c>
    </row>
    <row r="714" spans="1:5" x14ac:dyDescent="0.25">
      <c r="A714" s="102" t="s">
        <v>165</v>
      </c>
    </row>
    <row r="715" spans="1:5" x14ac:dyDescent="0.25">
      <c r="A715" s="154"/>
    </row>
    <row r="716" spans="1:5" x14ac:dyDescent="0.25">
      <c r="A716" s="102" t="s">
        <v>375</v>
      </c>
    </row>
    <row r="717" spans="1:5" x14ac:dyDescent="0.25">
      <c r="A717" s="102" t="s">
        <v>214</v>
      </c>
    </row>
    <row r="718" spans="1:5" x14ac:dyDescent="0.25">
      <c r="A718" s="102" t="s">
        <v>376</v>
      </c>
    </row>
    <row r="719" spans="1:5" x14ac:dyDescent="0.25">
      <c r="A719" s="102" t="s">
        <v>377</v>
      </c>
    </row>
    <row r="720" spans="1:5" x14ac:dyDescent="0.25">
      <c r="A720" s="154"/>
    </row>
    <row r="721" spans="1:6" x14ac:dyDescent="0.25">
      <c r="A721" s="101" t="s">
        <v>225</v>
      </c>
    </row>
    <row r="722" spans="1:6" x14ac:dyDescent="0.25">
      <c r="A722" s="154"/>
    </row>
    <row r="723" spans="1:6" x14ac:dyDescent="0.25">
      <c r="A723" s="102" t="s">
        <v>139</v>
      </c>
    </row>
    <row r="724" spans="1:6" x14ac:dyDescent="0.25">
      <c r="A724" s="102" t="s">
        <v>226</v>
      </c>
    </row>
    <row r="725" spans="1:6" x14ac:dyDescent="0.25">
      <c r="A725" s="102" t="s">
        <v>192</v>
      </c>
    </row>
    <row r="726" spans="1:6" x14ac:dyDescent="0.25">
      <c r="A726" s="154"/>
    </row>
    <row r="727" spans="1:6" x14ac:dyDescent="0.25">
      <c r="A727" s="102" t="s">
        <v>193</v>
      </c>
    </row>
    <row r="728" spans="1:6" x14ac:dyDescent="0.25">
      <c r="A728" s="102" t="s">
        <v>194</v>
      </c>
    </row>
    <row r="729" spans="1:6" x14ac:dyDescent="0.25">
      <c r="A729" s="102" t="s">
        <v>378</v>
      </c>
    </row>
    <row r="730" spans="1:6" x14ac:dyDescent="0.25">
      <c r="A730" s="154"/>
    </row>
    <row r="731" spans="1:6" x14ac:dyDescent="0.25">
      <c r="A731" s="102" t="s">
        <v>142</v>
      </c>
    </row>
    <row r="732" spans="1:6" x14ac:dyDescent="0.25">
      <c r="A732" s="102"/>
      <c r="B732" t="s">
        <v>143</v>
      </c>
      <c r="C732" t="s">
        <v>144</v>
      </c>
      <c r="D732" t="s">
        <v>171</v>
      </c>
      <c r="E732" t="s">
        <v>172</v>
      </c>
    </row>
    <row r="733" spans="1:6" x14ac:dyDescent="0.25">
      <c r="A733" s="102" t="s">
        <v>147</v>
      </c>
      <c r="B733">
        <v>2.5521229999999999</v>
      </c>
      <c r="C733">
        <v>0.122875</v>
      </c>
      <c r="D733">
        <v>20.77</v>
      </c>
      <c r="E733" t="s">
        <v>148</v>
      </c>
      <c r="F733" t="s">
        <v>149</v>
      </c>
    </row>
    <row r="734" spans="1:6" x14ac:dyDescent="0.25">
      <c r="A734" s="102" t="s">
        <v>150</v>
      </c>
      <c r="B734">
        <v>0.25776700000000002</v>
      </c>
      <c r="C734">
        <v>8.1564999999999999E-2</v>
      </c>
      <c r="D734">
        <v>3.16</v>
      </c>
      <c r="E734">
        <v>1.6050000000000001E-3</v>
      </c>
      <c r="F734" t="s">
        <v>154</v>
      </c>
    </row>
    <row r="735" spans="1:6" x14ac:dyDescent="0.25">
      <c r="A735" s="102" t="s">
        <v>151</v>
      </c>
      <c r="B735">
        <v>-0.18071400000000001</v>
      </c>
      <c r="C735">
        <v>7.2825000000000001E-2</v>
      </c>
      <c r="D735">
        <v>-2.4809999999999999</v>
      </c>
      <c r="E735">
        <v>1.3184E-2</v>
      </c>
      <c r="F735" t="s">
        <v>158</v>
      </c>
    </row>
    <row r="736" spans="1:6" x14ac:dyDescent="0.25">
      <c r="A736" s="102" t="s">
        <v>152</v>
      </c>
      <c r="B736">
        <v>0.201126</v>
      </c>
      <c r="C736">
        <v>5.7383000000000003E-2</v>
      </c>
      <c r="D736">
        <v>3.5049999999999999</v>
      </c>
      <c r="E736">
        <v>4.6900000000000002E-4</v>
      </c>
      <c r="F736" t="s">
        <v>149</v>
      </c>
    </row>
    <row r="737" spans="1:6" x14ac:dyDescent="0.25">
      <c r="A737" s="102" t="s">
        <v>153</v>
      </c>
      <c r="B737">
        <v>0.222603</v>
      </c>
      <c r="C737">
        <v>9.7151000000000001E-2</v>
      </c>
      <c r="D737">
        <v>2.2909999999999999</v>
      </c>
      <c r="E737">
        <v>2.2072999999999999E-2</v>
      </c>
      <c r="F737" t="s">
        <v>158</v>
      </c>
    </row>
    <row r="738" spans="1:6" x14ac:dyDescent="0.25">
      <c r="A738" s="102" t="s">
        <v>110</v>
      </c>
      <c r="B738">
        <v>6.9219000000000003E-2</v>
      </c>
      <c r="C738">
        <v>2.2912999999999999E-2</v>
      </c>
      <c r="D738">
        <v>3.0209999999999999</v>
      </c>
      <c r="E738">
        <v>2.5590000000000001E-3</v>
      </c>
      <c r="F738" t="s">
        <v>154</v>
      </c>
    </row>
    <row r="739" spans="1:6" x14ac:dyDescent="0.25">
      <c r="A739" s="102" t="s">
        <v>112</v>
      </c>
      <c r="B739">
        <v>-0.25891799999999998</v>
      </c>
      <c r="C739">
        <v>4.777E-2</v>
      </c>
      <c r="D739">
        <v>-5.42</v>
      </c>
      <c r="E739" s="1">
        <v>6.8600000000000005E-8</v>
      </c>
      <c r="F739" t="s">
        <v>149</v>
      </c>
    </row>
    <row r="740" spans="1:6" x14ac:dyDescent="0.25">
      <c r="A740" s="102" t="s">
        <v>113</v>
      </c>
      <c r="B740">
        <v>1.6074000000000001E-2</v>
      </c>
      <c r="C740">
        <v>1.7337000000000002E-2</v>
      </c>
      <c r="D740">
        <v>0.92700000000000005</v>
      </c>
      <c r="E740">
        <v>0.35396499999999997</v>
      </c>
    </row>
    <row r="741" spans="1:6" x14ac:dyDescent="0.25">
      <c r="A741" s="102" t="s">
        <v>114</v>
      </c>
      <c r="B741">
        <v>0.11701499999999999</v>
      </c>
      <c r="C741">
        <v>3.5798000000000003E-2</v>
      </c>
      <c r="D741">
        <v>3.2690000000000001</v>
      </c>
      <c r="E741">
        <v>1.103E-3</v>
      </c>
      <c r="F741" t="s">
        <v>154</v>
      </c>
    </row>
    <row r="742" spans="1:6" x14ac:dyDescent="0.25">
      <c r="A742" s="102" t="s">
        <v>155</v>
      </c>
      <c r="B742">
        <v>6.5601000000000007E-2</v>
      </c>
      <c r="C742">
        <v>6.7035999999999998E-2</v>
      </c>
      <c r="D742">
        <v>0.97899999999999998</v>
      </c>
      <c r="E742">
        <v>0.327928</v>
      </c>
    </row>
    <row r="743" spans="1:6" x14ac:dyDescent="0.25">
      <c r="A743" s="102" t="s">
        <v>156</v>
      </c>
      <c r="B743">
        <v>0.13050300000000001</v>
      </c>
      <c r="C743">
        <v>8.0258999999999997E-2</v>
      </c>
      <c r="D743">
        <v>1.6259999999999999</v>
      </c>
      <c r="E743">
        <v>0.10413699999999999</v>
      </c>
    </row>
    <row r="744" spans="1:6" x14ac:dyDescent="0.25">
      <c r="A744" s="102" t="s">
        <v>157</v>
      </c>
      <c r="B744">
        <v>4.6998999999999999E-2</v>
      </c>
      <c r="C744">
        <v>7.1480000000000002E-2</v>
      </c>
      <c r="D744">
        <v>0.65800000000000003</v>
      </c>
      <c r="E744">
        <v>0.51094499999999998</v>
      </c>
    </row>
    <row r="745" spans="1:6" x14ac:dyDescent="0.25">
      <c r="A745" s="102" t="s">
        <v>159</v>
      </c>
      <c r="B745">
        <v>-0.101878</v>
      </c>
      <c r="C745">
        <v>4.6796999999999998E-2</v>
      </c>
      <c r="D745">
        <v>-2.177</v>
      </c>
      <c r="E745">
        <v>2.9624000000000001E-2</v>
      </c>
      <c r="F745" t="s">
        <v>158</v>
      </c>
    </row>
    <row r="746" spans="1:6" x14ac:dyDescent="0.25">
      <c r="A746" s="102" t="s">
        <v>160</v>
      </c>
      <c r="B746">
        <v>-0.13195799999999999</v>
      </c>
      <c r="C746">
        <v>5.1256999999999997E-2</v>
      </c>
      <c r="D746">
        <v>-2.5739999999999998</v>
      </c>
      <c r="E746">
        <v>1.0129000000000001E-2</v>
      </c>
      <c r="F746" t="s">
        <v>158</v>
      </c>
    </row>
    <row r="747" spans="1:6" x14ac:dyDescent="0.25">
      <c r="A747" s="102" t="s">
        <v>161</v>
      </c>
      <c r="B747">
        <v>1.3780000000000001E-2</v>
      </c>
      <c r="C747">
        <v>7.1968000000000004E-2</v>
      </c>
      <c r="D747">
        <v>0.191</v>
      </c>
      <c r="E747">
        <v>0.84817600000000004</v>
      </c>
    </row>
    <row r="748" spans="1:6" x14ac:dyDescent="0.25">
      <c r="A748" s="102" t="s">
        <v>162</v>
      </c>
      <c r="B748">
        <v>-4.2229000000000003E-2</v>
      </c>
      <c r="C748">
        <v>5.9251999999999999E-2</v>
      </c>
      <c r="D748">
        <v>-0.71299999999999997</v>
      </c>
      <c r="E748">
        <v>0.476132</v>
      </c>
    </row>
    <row r="749" spans="1:6" x14ac:dyDescent="0.25">
      <c r="A749" s="102" t="s">
        <v>450</v>
      </c>
      <c r="B749">
        <v>-0.31414700000000001</v>
      </c>
      <c r="C749">
        <v>0.157167</v>
      </c>
      <c r="D749">
        <v>-1.9990000000000001</v>
      </c>
      <c r="E749">
        <v>4.5796000000000003E-2</v>
      </c>
      <c r="F749" t="s">
        <v>158</v>
      </c>
    </row>
    <row r="750" spans="1:6" x14ac:dyDescent="0.25">
      <c r="A750" s="102" t="s">
        <v>451</v>
      </c>
      <c r="B750">
        <v>0.13871</v>
      </c>
      <c r="C750">
        <v>6.7169999999999994E-2</v>
      </c>
      <c r="D750">
        <v>2.0649999999999999</v>
      </c>
      <c r="E750">
        <v>3.9074999999999999E-2</v>
      </c>
      <c r="F750" t="s">
        <v>158</v>
      </c>
    </row>
    <row r="751" spans="1:6" x14ac:dyDescent="0.25">
      <c r="A751" s="102" t="s">
        <v>452</v>
      </c>
      <c r="B751">
        <v>0.21229700000000001</v>
      </c>
      <c r="C751">
        <v>0.130104</v>
      </c>
      <c r="D751">
        <v>1.6319999999999999</v>
      </c>
      <c r="E751" s="1">
        <v>0.10292800000000001</v>
      </c>
    </row>
    <row r="752" spans="1:6" x14ac:dyDescent="0.25">
      <c r="A752" s="102" t="s">
        <v>453</v>
      </c>
      <c r="B752">
        <v>1.1900000000000001E-2</v>
      </c>
      <c r="C752">
        <v>6.829E-3</v>
      </c>
      <c r="D752">
        <v>1.7430000000000001</v>
      </c>
      <c r="E752">
        <v>8.1605999999999998E-2</v>
      </c>
      <c r="F752" t="s">
        <v>173</v>
      </c>
    </row>
    <row r="753" spans="1:6" x14ac:dyDescent="0.25">
      <c r="A753" s="102" t="s">
        <v>163</v>
      </c>
      <c r="B753">
        <v>0.40732000000000002</v>
      </c>
      <c r="C753">
        <v>7.6425000000000007E-2</v>
      </c>
      <c r="D753">
        <v>5.33</v>
      </c>
      <c r="E753" s="1">
        <v>1.12E-7</v>
      </c>
      <c r="F753" t="s">
        <v>149</v>
      </c>
    </row>
    <row r="754" spans="1:6" x14ac:dyDescent="0.25">
      <c r="A754" s="102" t="s">
        <v>247</v>
      </c>
      <c r="B754">
        <v>4.4885000000000001E-2</v>
      </c>
      <c r="C754">
        <v>7.9445000000000002E-2</v>
      </c>
      <c r="D754">
        <v>0.56499999999999995</v>
      </c>
      <c r="E754">
        <v>0.57216500000000003</v>
      </c>
    </row>
    <row r="755" spans="1:6" x14ac:dyDescent="0.25">
      <c r="A755" s="102" t="s">
        <v>248</v>
      </c>
      <c r="B755">
        <v>-0.11816599999999999</v>
      </c>
      <c r="C755">
        <v>5.9801E-2</v>
      </c>
      <c r="D755">
        <v>-1.976</v>
      </c>
      <c r="E755">
        <v>4.8327000000000002E-2</v>
      </c>
      <c r="F755" t="s">
        <v>158</v>
      </c>
    </row>
    <row r="756" spans="1:6" x14ac:dyDescent="0.25">
      <c r="A756" s="102" t="s">
        <v>249</v>
      </c>
      <c r="B756">
        <v>-0.24235899999999999</v>
      </c>
      <c r="C756">
        <v>0.99064200000000002</v>
      </c>
      <c r="D756">
        <v>-0.245</v>
      </c>
      <c r="E756">
        <v>0.80676000000000003</v>
      </c>
    </row>
    <row r="757" spans="1:6" x14ac:dyDescent="0.25">
      <c r="A757" s="102" t="s">
        <v>250</v>
      </c>
      <c r="B757">
        <v>-0.795624</v>
      </c>
      <c r="C757">
        <v>0.37118200000000001</v>
      </c>
      <c r="D757">
        <v>-2.1429999999999998</v>
      </c>
      <c r="E757">
        <v>3.2222000000000001E-2</v>
      </c>
      <c r="F757" t="s">
        <v>158</v>
      </c>
    </row>
    <row r="758" spans="1:6" x14ac:dyDescent="0.25">
      <c r="A758" s="102" t="s">
        <v>164</v>
      </c>
    </row>
    <row r="759" spans="1:6" x14ac:dyDescent="0.25">
      <c r="A759" s="102" t="s">
        <v>165</v>
      </c>
    </row>
    <row r="760" spans="1:6" x14ac:dyDescent="0.25">
      <c r="A760" s="154"/>
    </row>
    <row r="761" spans="1:6" x14ac:dyDescent="0.25">
      <c r="A761" s="102" t="s">
        <v>379</v>
      </c>
    </row>
    <row r="762" spans="1:6" x14ac:dyDescent="0.25">
      <c r="A762" s="102" t="s">
        <v>219</v>
      </c>
    </row>
    <row r="763" spans="1:6" x14ac:dyDescent="0.25">
      <c r="A763" s="102" t="s">
        <v>380</v>
      </c>
    </row>
    <row r="764" spans="1:6" x14ac:dyDescent="0.25">
      <c r="A764" s="102" t="s">
        <v>381</v>
      </c>
    </row>
    <row r="765" spans="1:6" x14ac:dyDescent="0.25">
      <c r="A765" s="154"/>
    </row>
    <row r="766" spans="1:6" x14ac:dyDescent="0.25">
      <c r="A766" s="101" t="s">
        <v>227</v>
      </c>
      <c r="E766" s="1"/>
    </row>
    <row r="767" spans="1:6" x14ac:dyDescent="0.25">
      <c r="A767" s="154"/>
    </row>
    <row r="768" spans="1:6" x14ac:dyDescent="0.25">
      <c r="A768" s="102" t="s">
        <v>139</v>
      </c>
    </row>
    <row r="769" spans="1:6" x14ac:dyDescent="0.25">
      <c r="A769" s="102" t="s">
        <v>228</v>
      </c>
    </row>
    <row r="770" spans="1:6" x14ac:dyDescent="0.25">
      <c r="A770" s="102" t="s">
        <v>192</v>
      </c>
    </row>
    <row r="771" spans="1:6" x14ac:dyDescent="0.25">
      <c r="A771" s="154"/>
    </row>
    <row r="772" spans="1:6" x14ac:dyDescent="0.25">
      <c r="A772" s="102" t="s">
        <v>193</v>
      </c>
    </row>
    <row r="773" spans="1:6" x14ac:dyDescent="0.25">
      <c r="A773" s="102" t="s">
        <v>194</v>
      </c>
    </row>
    <row r="774" spans="1:6" x14ac:dyDescent="0.25">
      <c r="A774" s="102" t="s">
        <v>382</v>
      </c>
    </row>
    <row r="775" spans="1:6" x14ac:dyDescent="0.25">
      <c r="A775" s="154"/>
    </row>
    <row r="776" spans="1:6" x14ac:dyDescent="0.25">
      <c r="A776" s="102" t="s">
        <v>246</v>
      </c>
    </row>
    <row r="777" spans="1:6" x14ac:dyDescent="0.25">
      <c r="A777" s="102"/>
      <c r="B777" t="s">
        <v>143</v>
      </c>
      <c r="C777" t="s">
        <v>144</v>
      </c>
      <c r="D777" t="s">
        <v>171</v>
      </c>
      <c r="E777" t="s">
        <v>172</v>
      </c>
    </row>
    <row r="778" spans="1:6" x14ac:dyDescent="0.25">
      <c r="A778" s="102" t="s">
        <v>147</v>
      </c>
      <c r="B778">
        <v>3.6361509999999999</v>
      </c>
      <c r="C778">
        <v>0.37457400000000002</v>
      </c>
      <c r="D778">
        <v>9.7070000000000007</v>
      </c>
      <c r="E778" t="s">
        <v>148</v>
      </c>
      <c r="F778" t="s">
        <v>149</v>
      </c>
    </row>
    <row r="779" spans="1:6" x14ac:dyDescent="0.25">
      <c r="A779" s="102" t="s">
        <v>150</v>
      </c>
      <c r="B779">
        <v>-7.5690000000000002E-3</v>
      </c>
      <c r="C779">
        <v>0.189414</v>
      </c>
      <c r="D779">
        <v>-0.04</v>
      </c>
      <c r="E779">
        <v>0.96816000000000002</v>
      </c>
    </row>
    <row r="780" spans="1:6" x14ac:dyDescent="0.25">
      <c r="A780" s="102" t="s">
        <v>151</v>
      </c>
      <c r="B780">
        <v>-0.275503</v>
      </c>
      <c r="C780">
        <v>0.171426</v>
      </c>
      <c r="D780">
        <v>-1.607</v>
      </c>
      <c r="E780">
        <v>0.10926</v>
      </c>
    </row>
    <row r="781" spans="1:6" x14ac:dyDescent="0.25">
      <c r="A781" s="102" t="s">
        <v>152</v>
      </c>
      <c r="B781">
        <v>0.26136199999999998</v>
      </c>
      <c r="C781">
        <v>0.21687000000000001</v>
      </c>
      <c r="D781">
        <v>1.2050000000000001</v>
      </c>
      <c r="E781">
        <v>0.22925999999999999</v>
      </c>
    </row>
    <row r="782" spans="1:6" x14ac:dyDescent="0.25">
      <c r="A782" s="102" t="s">
        <v>153</v>
      </c>
      <c r="B782">
        <v>-7.1376999999999996E-2</v>
      </c>
      <c r="C782">
        <v>0.27746900000000002</v>
      </c>
      <c r="D782">
        <v>-0.25700000000000001</v>
      </c>
      <c r="E782">
        <v>0.79720000000000002</v>
      </c>
    </row>
    <row r="783" spans="1:6" x14ac:dyDescent="0.25">
      <c r="A783" s="102" t="s">
        <v>110</v>
      </c>
      <c r="B783">
        <v>2.5111000000000001E-2</v>
      </c>
      <c r="C783">
        <v>7.4962000000000001E-2</v>
      </c>
      <c r="D783">
        <v>0.33500000000000002</v>
      </c>
      <c r="E783">
        <v>0.73790999999999995</v>
      </c>
    </row>
    <row r="784" spans="1:6" x14ac:dyDescent="0.25">
      <c r="A784" s="102" t="s">
        <v>112</v>
      </c>
      <c r="B784">
        <v>-0.15876699999999999</v>
      </c>
      <c r="C784">
        <v>0.16029599999999999</v>
      </c>
      <c r="D784">
        <v>-0.99</v>
      </c>
      <c r="E784">
        <v>0.32288</v>
      </c>
    </row>
    <row r="785" spans="1:6" x14ac:dyDescent="0.25">
      <c r="A785" s="102" t="s">
        <v>113</v>
      </c>
      <c r="B785">
        <v>2.4124E-2</v>
      </c>
      <c r="C785">
        <v>5.1255000000000002E-2</v>
      </c>
      <c r="D785">
        <v>0.47099999999999997</v>
      </c>
      <c r="E785">
        <v>0.63827999999999996</v>
      </c>
    </row>
    <row r="786" spans="1:6" x14ac:dyDescent="0.25">
      <c r="A786" s="102" t="s">
        <v>114</v>
      </c>
      <c r="B786">
        <v>3.7928000000000003E-2</v>
      </c>
      <c r="C786">
        <v>0.116566</v>
      </c>
      <c r="D786">
        <v>0.32500000000000001</v>
      </c>
      <c r="E786">
        <v>0.74516000000000004</v>
      </c>
    </row>
    <row r="787" spans="1:6" x14ac:dyDescent="0.25">
      <c r="A787" s="102" t="s">
        <v>155</v>
      </c>
      <c r="B787">
        <v>-0.45702700000000002</v>
      </c>
      <c r="C787">
        <v>0.20841100000000001</v>
      </c>
      <c r="D787">
        <v>-2.1930000000000001</v>
      </c>
      <c r="E787">
        <v>2.921E-2</v>
      </c>
      <c r="F787" t="s">
        <v>158</v>
      </c>
    </row>
    <row r="788" spans="1:6" x14ac:dyDescent="0.25">
      <c r="A788" s="102" t="s">
        <v>156</v>
      </c>
      <c r="B788">
        <v>-0.21251</v>
      </c>
      <c r="C788">
        <v>0.23563799999999999</v>
      </c>
      <c r="D788">
        <v>-0.90200000000000002</v>
      </c>
      <c r="E788">
        <v>0.36797999999999997</v>
      </c>
    </row>
    <row r="789" spans="1:6" x14ac:dyDescent="0.25">
      <c r="A789" s="102" t="s">
        <v>157</v>
      </c>
      <c r="B789">
        <v>0.75050600000000001</v>
      </c>
      <c r="C789">
        <v>0.239978</v>
      </c>
      <c r="D789">
        <v>3.1269999999999998</v>
      </c>
      <c r="E789">
        <v>1.97E-3</v>
      </c>
      <c r="F789" t="s">
        <v>154</v>
      </c>
    </row>
    <row r="790" spans="1:6" x14ac:dyDescent="0.25">
      <c r="A790" s="102" t="s">
        <v>159</v>
      </c>
      <c r="B790">
        <v>-0.34961500000000001</v>
      </c>
      <c r="C790">
        <v>0.13625300000000001</v>
      </c>
      <c r="D790">
        <v>-2.5659999999999998</v>
      </c>
      <c r="E790">
        <v>1.086E-2</v>
      </c>
      <c r="F790" t="s">
        <v>158</v>
      </c>
    </row>
    <row r="791" spans="1:6" x14ac:dyDescent="0.25">
      <c r="A791" s="102" t="s">
        <v>160</v>
      </c>
      <c r="B791">
        <v>0.32705600000000001</v>
      </c>
      <c r="C791">
        <v>0.152721</v>
      </c>
      <c r="D791">
        <v>2.1419999999999999</v>
      </c>
      <c r="E791">
        <v>3.3180000000000001E-2</v>
      </c>
      <c r="F791" t="s">
        <v>158</v>
      </c>
    </row>
    <row r="792" spans="1:6" x14ac:dyDescent="0.25">
      <c r="A792" s="102" t="s">
        <v>161</v>
      </c>
      <c r="B792">
        <v>3.4636E-2</v>
      </c>
      <c r="C792">
        <v>0.172011</v>
      </c>
      <c r="D792">
        <v>0.20100000000000001</v>
      </c>
      <c r="E792">
        <v>0.84057999999999999</v>
      </c>
    </row>
    <row r="793" spans="1:6" x14ac:dyDescent="0.25">
      <c r="A793" s="102" t="s">
        <v>162</v>
      </c>
      <c r="B793">
        <v>-2.6530000000000001E-2</v>
      </c>
      <c r="C793">
        <v>0.165713</v>
      </c>
      <c r="D793">
        <v>-0.16</v>
      </c>
      <c r="E793">
        <v>0.87292999999999998</v>
      </c>
    </row>
    <row r="794" spans="1:6" x14ac:dyDescent="0.25">
      <c r="A794" s="102" t="s">
        <v>450</v>
      </c>
      <c r="B794">
        <v>-0.16681599999999999</v>
      </c>
      <c r="C794">
        <v>0.37718499999999999</v>
      </c>
      <c r="D794">
        <v>-0.442</v>
      </c>
      <c r="E794">
        <v>0.65866999999999998</v>
      </c>
    </row>
    <row r="795" spans="1:6" x14ac:dyDescent="0.25">
      <c r="A795" s="102" t="s">
        <v>451</v>
      </c>
      <c r="B795">
        <v>-0.27654600000000001</v>
      </c>
      <c r="C795">
        <v>0.147812</v>
      </c>
      <c r="D795">
        <v>-1.871</v>
      </c>
      <c r="E795">
        <v>6.2489999999999997E-2</v>
      </c>
      <c r="F795" t="s">
        <v>173</v>
      </c>
    </row>
    <row r="796" spans="1:6" x14ac:dyDescent="0.25">
      <c r="A796" s="102" t="s">
        <v>452</v>
      </c>
      <c r="B796">
        <v>1.0970690000000001</v>
      </c>
      <c r="C796">
        <v>0.569963</v>
      </c>
      <c r="D796">
        <v>1.925</v>
      </c>
      <c r="E796">
        <v>5.5359999999999999E-2</v>
      </c>
      <c r="F796" t="s">
        <v>173</v>
      </c>
    </row>
    <row r="797" spans="1:6" x14ac:dyDescent="0.25">
      <c r="A797" s="102" t="s">
        <v>453</v>
      </c>
      <c r="B797">
        <v>-2.4090000000000001E-3</v>
      </c>
      <c r="C797">
        <v>1.8897000000000001E-2</v>
      </c>
      <c r="D797">
        <v>-0.128</v>
      </c>
      <c r="E797" s="1">
        <v>0.89863999999999999</v>
      </c>
    </row>
    <row r="798" spans="1:6" x14ac:dyDescent="0.25">
      <c r="A798" s="102" t="s">
        <v>163</v>
      </c>
      <c r="B798">
        <v>-0.33355000000000001</v>
      </c>
      <c r="C798">
        <v>0.24401800000000001</v>
      </c>
      <c r="D798">
        <v>-1.367</v>
      </c>
      <c r="E798" s="1">
        <v>0.17285</v>
      </c>
    </row>
    <row r="799" spans="1:6" x14ac:dyDescent="0.25">
      <c r="A799" s="102" t="s">
        <v>247</v>
      </c>
      <c r="B799">
        <v>-7.0198999999999998E-2</v>
      </c>
      <c r="C799">
        <v>0.165127</v>
      </c>
      <c r="D799">
        <v>-0.42499999999999999</v>
      </c>
      <c r="E799">
        <v>0.67110999999999998</v>
      </c>
    </row>
    <row r="800" spans="1:6" x14ac:dyDescent="0.25">
      <c r="A800" s="102" t="s">
        <v>248</v>
      </c>
      <c r="B800">
        <v>-8.848E-3</v>
      </c>
      <c r="C800">
        <v>0.24903500000000001</v>
      </c>
      <c r="D800">
        <v>-3.5999999999999997E-2</v>
      </c>
      <c r="E800">
        <v>0.97169000000000005</v>
      </c>
    </row>
    <row r="801" spans="1:5" x14ac:dyDescent="0.25">
      <c r="A801" s="102" t="s">
        <v>249</v>
      </c>
      <c r="B801">
        <v>0.84658800000000001</v>
      </c>
      <c r="C801">
        <v>0.88866100000000003</v>
      </c>
      <c r="D801">
        <v>0.95299999999999996</v>
      </c>
      <c r="E801">
        <v>0.34166000000000002</v>
      </c>
    </row>
    <row r="802" spans="1:5" x14ac:dyDescent="0.25">
      <c r="A802" s="102" t="s">
        <v>250</v>
      </c>
      <c r="B802" t="s">
        <v>111</v>
      </c>
      <c r="C802" t="s">
        <v>111</v>
      </c>
      <c r="D802" t="s">
        <v>111</v>
      </c>
      <c r="E802" t="s">
        <v>111</v>
      </c>
    </row>
    <row r="803" spans="1:5" x14ac:dyDescent="0.25">
      <c r="A803" s="102" t="s">
        <v>164</v>
      </c>
    </row>
    <row r="804" spans="1:5" x14ac:dyDescent="0.25">
      <c r="A804" s="102" t="s">
        <v>165</v>
      </c>
    </row>
    <row r="805" spans="1:5" x14ac:dyDescent="0.25">
      <c r="A805" s="154"/>
    </row>
    <row r="806" spans="1:5" x14ac:dyDescent="0.25">
      <c r="A806" s="102" t="s">
        <v>383</v>
      </c>
    </row>
    <row r="807" spans="1:5" x14ac:dyDescent="0.25">
      <c r="A807" s="102" t="s">
        <v>210</v>
      </c>
    </row>
    <row r="808" spans="1:5" x14ac:dyDescent="0.25">
      <c r="A808" s="102" t="s">
        <v>384</v>
      </c>
    </row>
    <row r="809" spans="1:5" x14ac:dyDescent="0.25">
      <c r="A809" s="102" t="s">
        <v>385</v>
      </c>
    </row>
    <row r="810" spans="1:5" x14ac:dyDescent="0.25">
      <c r="A810" s="154"/>
    </row>
    <row r="811" spans="1:5" x14ac:dyDescent="0.25">
      <c r="A811" s="101" t="s">
        <v>229</v>
      </c>
    </row>
    <row r="812" spans="1:5" x14ac:dyDescent="0.25">
      <c r="A812" s="154"/>
    </row>
    <row r="813" spans="1:5" x14ac:dyDescent="0.25">
      <c r="A813" s="102" t="s">
        <v>139</v>
      </c>
    </row>
    <row r="814" spans="1:5" x14ac:dyDescent="0.25">
      <c r="A814" s="102" t="s">
        <v>230</v>
      </c>
    </row>
    <row r="815" spans="1:5" x14ac:dyDescent="0.25">
      <c r="A815" s="102" t="s">
        <v>192</v>
      </c>
    </row>
    <row r="816" spans="1:5" x14ac:dyDescent="0.25">
      <c r="A816" s="154"/>
    </row>
    <row r="817" spans="1:6" x14ac:dyDescent="0.25">
      <c r="A817" s="102" t="s">
        <v>193</v>
      </c>
    </row>
    <row r="818" spans="1:6" x14ac:dyDescent="0.25">
      <c r="A818" s="102" t="s">
        <v>222</v>
      </c>
    </row>
    <row r="819" spans="1:6" x14ac:dyDescent="0.25">
      <c r="A819" s="102" t="s">
        <v>386</v>
      </c>
    </row>
    <row r="820" spans="1:6" x14ac:dyDescent="0.25">
      <c r="A820" s="154"/>
    </row>
    <row r="821" spans="1:6" x14ac:dyDescent="0.25">
      <c r="A821" s="102" t="s">
        <v>246</v>
      </c>
    </row>
    <row r="822" spans="1:6" x14ac:dyDescent="0.25">
      <c r="A822" s="102"/>
      <c r="B822" t="s">
        <v>143</v>
      </c>
      <c r="C822" t="s">
        <v>144</v>
      </c>
      <c r="D822" t="s">
        <v>171</v>
      </c>
      <c r="E822" t="s">
        <v>172</v>
      </c>
    </row>
    <row r="823" spans="1:6" x14ac:dyDescent="0.25">
      <c r="A823" s="102" t="s">
        <v>147</v>
      </c>
      <c r="B823">
        <v>2.8775400000000002</v>
      </c>
      <c r="C823">
        <v>0.33604000000000001</v>
      </c>
      <c r="D823">
        <v>8.5630000000000006</v>
      </c>
      <c r="E823" s="1">
        <v>3.4200000000000002E-14</v>
      </c>
      <c r="F823" t="s">
        <v>149</v>
      </c>
    </row>
    <row r="824" spans="1:6" x14ac:dyDescent="0.25">
      <c r="A824" s="102" t="s">
        <v>150</v>
      </c>
      <c r="B824">
        <v>0.42038999999999999</v>
      </c>
      <c r="C824">
        <v>0.18701999999999999</v>
      </c>
      <c r="D824">
        <v>2.2480000000000002</v>
      </c>
      <c r="E824">
        <v>2.6339999999999999E-2</v>
      </c>
      <c r="F824" t="s">
        <v>158</v>
      </c>
    </row>
    <row r="825" spans="1:6" x14ac:dyDescent="0.25">
      <c r="A825" s="102" t="s">
        <v>151</v>
      </c>
      <c r="B825">
        <v>-0.23483999999999999</v>
      </c>
      <c r="C825">
        <v>0.20058999999999999</v>
      </c>
      <c r="D825">
        <v>-1.171</v>
      </c>
      <c r="E825">
        <v>0.24393000000000001</v>
      </c>
    </row>
    <row r="826" spans="1:6" x14ac:dyDescent="0.25">
      <c r="A826" s="102" t="s">
        <v>152</v>
      </c>
      <c r="B826">
        <v>-0.23605999999999999</v>
      </c>
      <c r="C826">
        <v>0.26880999999999999</v>
      </c>
      <c r="D826">
        <v>-0.878</v>
      </c>
      <c r="E826">
        <v>0.38152000000000003</v>
      </c>
    </row>
    <row r="827" spans="1:6" x14ac:dyDescent="0.25">
      <c r="A827" s="102" t="s">
        <v>153</v>
      </c>
      <c r="B827">
        <v>-1.45634</v>
      </c>
      <c r="C827">
        <v>0.4456</v>
      </c>
      <c r="D827">
        <v>-3.2679999999999998</v>
      </c>
      <c r="E827">
        <v>1.4E-3</v>
      </c>
      <c r="F827" t="s">
        <v>154</v>
      </c>
    </row>
    <row r="828" spans="1:6" x14ac:dyDescent="0.25">
      <c r="A828" s="102" t="s">
        <v>110</v>
      </c>
      <c r="B828">
        <v>3.5639999999999998E-2</v>
      </c>
      <c r="C828">
        <v>6.3979999999999995E-2</v>
      </c>
      <c r="D828">
        <v>0.55700000000000005</v>
      </c>
      <c r="E828">
        <v>0.57845999999999997</v>
      </c>
    </row>
    <row r="829" spans="1:6" x14ac:dyDescent="0.25">
      <c r="A829" s="102" t="s">
        <v>112</v>
      </c>
      <c r="B829">
        <v>-0.14810999999999999</v>
      </c>
      <c r="C829">
        <v>0.22413</v>
      </c>
      <c r="D829">
        <v>-0.66100000000000003</v>
      </c>
      <c r="E829">
        <v>0.50993999999999995</v>
      </c>
    </row>
    <row r="830" spans="1:6" x14ac:dyDescent="0.25">
      <c r="A830" s="102" t="s">
        <v>113</v>
      </c>
      <c r="B830">
        <v>0.11608</v>
      </c>
      <c r="C830">
        <v>6.88E-2</v>
      </c>
      <c r="D830">
        <v>1.6870000000000001</v>
      </c>
      <c r="E830">
        <v>9.4070000000000001E-2</v>
      </c>
      <c r="F830" t="s">
        <v>173</v>
      </c>
    </row>
    <row r="831" spans="1:6" x14ac:dyDescent="0.25">
      <c r="A831" s="102" t="s">
        <v>114</v>
      </c>
      <c r="B831">
        <v>-5.7430000000000002E-2</v>
      </c>
      <c r="C831">
        <v>0.17385</v>
      </c>
      <c r="D831">
        <v>-0.33</v>
      </c>
      <c r="E831">
        <v>0.74170000000000003</v>
      </c>
    </row>
    <row r="832" spans="1:6" x14ac:dyDescent="0.25">
      <c r="A832" s="102" t="s">
        <v>155</v>
      </c>
      <c r="B832">
        <v>-0.29582000000000003</v>
      </c>
      <c r="C832">
        <v>0.24276</v>
      </c>
      <c r="D832">
        <v>-1.2190000000000001</v>
      </c>
      <c r="E832">
        <v>0.22528999999999999</v>
      </c>
    </row>
    <row r="833" spans="1:6" x14ac:dyDescent="0.25">
      <c r="A833" s="102" t="s">
        <v>156</v>
      </c>
      <c r="B833">
        <v>-0.93549000000000004</v>
      </c>
      <c r="C833">
        <v>0.36345</v>
      </c>
      <c r="D833">
        <v>-2.5739999999999998</v>
      </c>
      <c r="E833">
        <v>1.1220000000000001E-2</v>
      </c>
      <c r="F833" t="s">
        <v>158</v>
      </c>
    </row>
    <row r="834" spans="1:6" x14ac:dyDescent="0.25">
      <c r="A834" s="102" t="s">
        <v>157</v>
      </c>
      <c r="B834">
        <v>0.78737000000000001</v>
      </c>
      <c r="C834">
        <v>0.25691999999999998</v>
      </c>
      <c r="D834">
        <v>3.0649999999999999</v>
      </c>
      <c r="E834">
        <v>2.6700000000000001E-3</v>
      </c>
      <c r="F834" t="s">
        <v>154</v>
      </c>
    </row>
    <row r="835" spans="1:6" x14ac:dyDescent="0.25">
      <c r="A835" s="102" t="s">
        <v>159</v>
      </c>
      <c r="B835">
        <v>-0.46462999999999999</v>
      </c>
      <c r="C835">
        <v>0.14926</v>
      </c>
      <c r="D835">
        <v>-3.113</v>
      </c>
      <c r="E835">
        <v>2.3E-3</v>
      </c>
      <c r="F835" t="s">
        <v>154</v>
      </c>
    </row>
    <row r="836" spans="1:6" x14ac:dyDescent="0.25">
      <c r="A836" s="102" t="s">
        <v>160</v>
      </c>
      <c r="B836">
        <v>0.44127</v>
      </c>
      <c r="C836">
        <v>0.14932999999999999</v>
      </c>
      <c r="D836">
        <v>2.9550000000000001</v>
      </c>
      <c r="E836">
        <v>3.7399999999999998E-3</v>
      </c>
      <c r="F836" t="s">
        <v>154</v>
      </c>
    </row>
    <row r="837" spans="1:6" x14ac:dyDescent="0.25">
      <c r="A837" s="102" t="s">
        <v>161</v>
      </c>
      <c r="B837">
        <v>7.2090000000000001E-2</v>
      </c>
      <c r="C837">
        <v>0.22711999999999999</v>
      </c>
      <c r="D837">
        <v>0.317</v>
      </c>
      <c r="E837">
        <v>0.75146000000000002</v>
      </c>
    </row>
    <row r="838" spans="1:6" x14ac:dyDescent="0.25">
      <c r="A838" s="102" t="s">
        <v>162</v>
      </c>
      <c r="B838">
        <v>0.55223</v>
      </c>
      <c r="C838">
        <v>0.19889000000000001</v>
      </c>
      <c r="D838">
        <v>2.7770000000000001</v>
      </c>
      <c r="E838">
        <v>6.3400000000000001E-3</v>
      </c>
      <c r="F838" t="s">
        <v>154</v>
      </c>
    </row>
    <row r="839" spans="1:6" x14ac:dyDescent="0.25">
      <c r="A839" s="102" t="s">
        <v>450</v>
      </c>
      <c r="B839">
        <v>-0.48102</v>
      </c>
      <c r="C839">
        <v>0.21342</v>
      </c>
      <c r="D839">
        <v>-2.254</v>
      </c>
      <c r="E839">
        <v>2.5950000000000001E-2</v>
      </c>
      <c r="F839" t="s">
        <v>158</v>
      </c>
    </row>
    <row r="840" spans="1:6" x14ac:dyDescent="0.25">
      <c r="A840" s="102" t="s">
        <v>451</v>
      </c>
      <c r="B840">
        <v>-0.11867999999999999</v>
      </c>
      <c r="C840">
        <v>0.14898</v>
      </c>
      <c r="D840">
        <v>-0.79700000000000004</v>
      </c>
      <c r="E840">
        <v>0.42715999999999998</v>
      </c>
    </row>
    <row r="841" spans="1:6" x14ac:dyDescent="0.25">
      <c r="A841" s="102" t="s">
        <v>452</v>
      </c>
      <c r="B841">
        <v>-0.81640000000000001</v>
      </c>
      <c r="C841">
        <v>0.35877999999999999</v>
      </c>
      <c r="D841">
        <v>-2.2749999999999999</v>
      </c>
      <c r="E841">
        <v>2.4580000000000001E-2</v>
      </c>
      <c r="F841" t="s">
        <v>158</v>
      </c>
    </row>
    <row r="842" spans="1:6" x14ac:dyDescent="0.25">
      <c r="A842" s="102" t="s">
        <v>453</v>
      </c>
      <c r="B842">
        <v>-2.4420000000000001E-2</v>
      </c>
      <c r="C842">
        <v>1.66E-2</v>
      </c>
      <c r="D842">
        <v>-1.4710000000000001</v>
      </c>
      <c r="E842">
        <v>0.14377000000000001</v>
      </c>
    </row>
    <row r="843" spans="1:6" x14ac:dyDescent="0.25">
      <c r="A843" s="102" t="s">
        <v>163</v>
      </c>
      <c r="B843">
        <v>0.48083999999999999</v>
      </c>
      <c r="C843">
        <v>0.29497000000000001</v>
      </c>
      <c r="D843">
        <v>1.63</v>
      </c>
      <c r="E843">
        <v>0.10559</v>
      </c>
    </row>
    <row r="844" spans="1:6" x14ac:dyDescent="0.25">
      <c r="A844" s="102" t="s">
        <v>247</v>
      </c>
      <c r="B844">
        <v>0.10147</v>
      </c>
      <c r="C844">
        <v>0.14521999999999999</v>
      </c>
      <c r="D844">
        <v>0.69899999999999995</v>
      </c>
      <c r="E844">
        <v>0.48601</v>
      </c>
    </row>
    <row r="845" spans="1:6" x14ac:dyDescent="0.25">
      <c r="A845" s="102" t="s">
        <v>248</v>
      </c>
      <c r="B845">
        <v>-0.33026</v>
      </c>
      <c r="C845">
        <v>0.23246</v>
      </c>
      <c r="D845">
        <v>-1.421</v>
      </c>
      <c r="E845">
        <v>0.15789</v>
      </c>
    </row>
    <row r="846" spans="1:6" x14ac:dyDescent="0.25">
      <c r="A846" s="102" t="s">
        <v>249</v>
      </c>
      <c r="B846">
        <v>0.94386999999999999</v>
      </c>
      <c r="C846">
        <v>0.60182000000000002</v>
      </c>
      <c r="D846">
        <v>1.5680000000000001</v>
      </c>
      <c r="E846">
        <v>0.11932</v>
      </c>
    </row>
    <row r="847" spans="1:6" x14ac:dyDescent="0.25">
      <c r="A847" s="102" t="s">
        <v>250</v>
      </c>
      <c r="B847" t="s">
        <v>111</v>
      </c>
      <c r="C847" t="s">
        <v>111</v>
      </c>
      <c r="D847" t="s">
        <v>111</v>
      </c>
      <c r="E847" t="s">
        <v>111</v>
      </c>
    </row>
    <row r="848" spans="1:6" x14ac:dyDescent="0.25">
      <c r="A848" s="102" t="s">
        <v>164</v>
      </c>
    </row>
    <row r="849" spans="1:1" x14ac:dyDescent="0.25">
      <c r="A849" s="102" t="s">
        <v>165</v>
      </c>
    </row>
    <row r="850" spans="1:1" x14ac:dyDescent="0.25">
      <c r="A850" s="154"/>
    </row>
    <row r="851" spans="1:1" x14ac:dyDescent="0.25">
      <c r="A851" s="102" t="s">
        <v>387</v>
      </c>
    </row>
    <row r="852" spans="1:1" x14ac:dyDescent="0.25">
      <c r="A852" s="102" t="s">
        <v>214</v>
      </c>
    </row>
    <row r="853" spans="1:1" x14ac:dyDescent="0.25">
      <c r="A853" s="102" t="s">
        <v>388</v>
      </c>
    </row>
    <row r="854" spans="1:1" x14ac:dyDescent="0.25">
      <c r="A854" s="102" t="s">
        <v>389</v>
      </c>
    </row>
    <row r="855" spans="1:1" x14ac:dyDescent="0.25">
      <c r="A855" s="154"/>
    </row>
    <row r="856" spans="1:1" x14ac:dyDescent="0.25">
      <c r="A856" s="101" t="s">
        <v>231</v>
      </c>
    </row>
    <row r="857" spans="1:1" x14ac:dyDescent="0.25">
      <c r="A857" s="154"/>
    </row>
    <row r="858" spans="1:1" x14ac:dyDescent="0.25">
      <c r="A858" s="102" t="s">
        <v>139</v>
      </c>
    </row>
    <row r="859" spans="1:1" x14ac:dyDescent="0.25">
      <c r="A859" s="102" t="s">
        <v>232</v>
      </c>
    </row>
    <row r="860" spans="1:1" x14ac:dyDescent="0.25">
      <c r="A860" s="102" t="s">
        <v>192</v>
      </c>
    </row>
    <row r="861" spans="1:1" x14ac:dyDescent="0.25">
      <c r="A861" s="154"/>
    </row>
    <row r="862" spans="1:1" x14ac:dyDescent="0.25">
      <c r="A862" s="102" t="s">
        <v>193</v>
      </c>
    </row>
    <row r="863" spans="1:1" x14ac:dyDescent="0.25">
      <c r="A863" s="102" t="s">
        <v>194</v>
      </c>
    </row>
    <row r="864" spans="1:1" x14ac:dyDescent="0.25">
      <c r="A864" s="102" t="s">
        <v>390</v>
      </c>
    </row>
    <row r="865" spans="1:6" x14ac:dyDescent="0.25">
      <c r="A865" s="154"/>
    </row>
    <row r="866" spans="1:6" x14ac:dyDescent="0.25">
      <c r="A866" s="102" t="s">
        <v>142</v>
      </c>
    </row>
    <row r="867" spans="1:6" x14ac:dyDescent="0.25">
      <c r="A867" s="102"/>
      <c r="B867" t="s">
        <v>143</v>
      </c>
      <c r="C867" t="s">
        <v>144</v>
      </c>
      <c r="D867" t="s">
        <v>171</v>
      </c>
      <c r="E867" t="s">
        <v>172</v>
      </c>
    </row>
    <row r="868" spans="1:6" x14ac:dyDescent="0.25">
      <c r="A868" s="102" t="s">
        <v>147</v>
      </c>
      <c r="B868">
        <v>3.7938299999999998</v>
      </c>
      <c r="C868">
        <v>9.6042000000000002E-2</v>
      </c>
      <c r="D868">
        <v>39.502000000000002</v>
      </c>
      <c r="E868" t="s">
        <v>148</v>
      </c>
      <c r="F868" t="s">
        <v>149</v>
      </c>
    </row>
    <row r="869" spans="1:6" x14ac:dyDescent="0.25">
      <c r="A869" s="102" t="s">
        <v>150</v>
      </c>
      <c r="B869">
        <v>0.20210900000000001</v>
      </c>
      <c r="C869">
        <v>6.3753000000000004E-2</v>
      </c>
      <c r="D869">
        <v>3.17</v>
      </c>
      <c r="E869">
        <v>1.552E-3</v>
      </c>
      <c r="F869" t="s">
        <v>154</v>
      </c>
    </row>
    <row r="870" spans="1:6" x14ac:dyDescent="0.25">
      <c r="A870" s="102" t="s">
        <v>151</v>
      </c>
      <c r="B870">
        <v>-0.203768</v>
      </c>
      <c r="C870">
        <v>5.6922E-2</v>
      </c>
      <c r="D870">
        <v>-3.58</v>
      </c>
      <c r="E870">
        <v>3.5399999999999999E-4</v>
      </c>
      <c r="F870" t="s">
        <v>149</v>
      </c>
    </row>
    <row r="871" spans="1:6" x14ac:dyDescent="0.25">
      <c r="A871" s="102" t="s">
        <v>152</v>
      </c>
      <c r="B871">
        <v>3.1081999999999999E-2</v>
      </c>
      <c r="C871">
        <v>4.4852000000000003E-2</v>
      </c>
      <c r="D871">
        <v>0.69299999999999995</v>
      </c>
      <c r="E871">
        <v>0.48841000000000001</v>
      </c>
    </row>
    <row r="872" spans="1:6" x14ac:dyDescent="0.25">
      <c r="A872" s="102" t="s">
        <v>153</v>
      </c>
      <c r="B872">
        <v>0.21168000000000001</v>
      </c>
      <c r="C872">
        <v>7.5935000000000002E-2</v>
      </c>
      <c r="D872">
        <v>2.7879999999999998</v>
      </c>
      <c r="E872">
        <v>5.3709999999999999E-3</v>
      </c>
      <c r="F872" t="s">
        <v>154</v>
      </c>
    </row>
    <row r="873" spans="1:6" x14ac:dyDescent="0.25">
      <c r="A873" s="102" t="s">
        <v>110</v>
      </c>
      <c r="B873">
        <v>7.2833999999999996E-2</v>
      </c>
      <c r="C873">
        <v>1.7909000000000001E-2</v>
      </c>
      <c r="D873">
        <v>4.0670000000000002</v>
      </c>
      <c r="E873" s="1">
        <v>4.99E-5</v>
      </c>
      <c r="F873" t="s">
        <v>149</v>
      </c>
    </row>
    <row r="874" spans="1:6" x14ac:dyDescent="0.25">
      <c r="A874" s="102" t="s">
        <v>112</v>
      </c>
      <c r="B874">
        <v>-0.15002099999999999</v>
      </c>
      <c r="C874">
        <v>3.7338000000000003E-2</v>
      </c>
      <c r="D874">
        <v>-4.0179999999999998</v>
      </c>
      <c r="E874" s="1">
        <v>6.1400000000000002E-5</v>
      </c>
      <c r="F874" t="s">
        <v>149</v>
      </c>
    </row>
    <row r="875" spans="1:6" x14ac:dyDescent="0.25">
      <c r="A875" s="102" t="s">
        <v>113</v>
      </c>
      <c r="B875">
        <v>1.2645E-2</v>
      </c>
      <c r="C875">
        <v>1.3551000000000001E-2</v>
      </c>
      <c r="D875">
        <v>0.93300000000000005</v>
      </c>
      <c r="E875">
        <v>0.350883</v>
      </c>
    </row>
    <row r="876" spans="1:6" x14ac:dyDescent="0.25">
      <c r="A876" s="102" t="s">
        <v>114</v>
      </c>
      <c r="B876">
        <v>2.6544000000000002E-2</v>
      </c>
      <c r="C876">
        <v>2.7980999999999999E-2</v>
      </c>
      <c r="D876">
        <v>0.94899999999999995</v>
      </c>
      <c r="E876">
        <v>0.34293499999999999</v>
      </c>
    </row>
    <row r="877" spans="1:6" x14ac:dyDescent="0.25">
      <c r="A877" s="102" t="s">
        <v>155</v>
      </c>
      <c r="B877">
        <v>0.14652000000000001</v>
      </c>
      <c r="C877">
        <v>5.2396999999999999E-2</v>
      </c>
      <c r="D877">
        <v>2.7959999999999998</v>
      </c>
      <c r="E877">
        <v>5.2300000000000003E-3</v>
      </c>
      <c r="F877" t="s">
        <v>154</v>
      </c>
    </row>
    <row r="878" spans="1:6" x14ac:dyDescent="0.25">
      <c r="A878" s="102" t="s">
        <v>156</v>
      </c>
      <c r="B878">
        <v>0.21871499999999999</v>
      </c>
      <c r="C878">
        <v>6.2731999999999996E-2</v>
      </c>
      <c r="D878">
        <v>3.4860000000000002</v>
      </c>
      <c r="E878">
        <v>5.0199999999999995E-4</v>
      </c>
      <c r="F878" t="s">
        <v>149</v>
      </c>
    </row>
    <row r="879" spans="1:6" x14ac:dyDescent="0.25">
      <c r="A879" s="102" t="s">
        <v>157</v>
      </c>
      <c r="B879">
        <v>-1.7987E-2</v>
      </c>
      <c r="C879">
        <v>5.5870000000000003E-2</v>
      </c>
      <c r="D879">
        <v>-0.32200000000000001</v>
      </c>
      <c r="E879">
        <v>0.747533</v>
      </c>
    </row>
    <row r="880" spans="1:6" x14ac:dyDescent="0.25">
      <c r="A880" s="102" t="s">
        <v>159</v>
      </c>
      <c r="B880">
        <v>-3.5353999999999997E-2</v>
      </c>
      <c r="C880">
        <v>3.6577999999999999E-2</v>
      </c>
      <c r="D880">
        <v>-0.96699999999999997</v>
      </c>
      <c r="E880">
        <v>0.33391199999999999</v>
      </c>
    </row>
    <row r="881" spans="1:6" x14ac:dyDescent="0.25">
      <c r="A881" s="102" t="s">
        <v>160</v>
      </c>
      <c r="B881">
        <v>-6.2870000000000001E-3</v>
      </c>
      <c r="C881">
        <v>4.0064000000000002E-2</v>
      </c>
      <c r="D881">
        <v>-0.157</v>
      </c>
      <c r="E881">
        <v>0.87532399999999999</v>
      </c>
    </row>
    <row r="882" spans="1:6" x14ac:dyDescent="0.25">
      <c r="A882" s="102" t="s">
        <v>161</v>
      </c>
      <c r="B882">
        <v>4.7530000000000003E-2</v>
      </c>
      <c r="C882">
        <v>5.6252000000000003E-2</v>
      </c>
      <c r="D882">
        <v>0.84499999999999997</v>
      </c>
      <c r="E882">
        <v>0.39826699999999998</v>
      </c>
    </row>
    <row r="883" spans="1:6" x14ac:dyDescent="0.25">
      <c r="A883" s="102" t="s">
        <v>162</v>
      </c>
      <c r="B883">
        <v>-6.8842E-2</v>
      </c>
      <c r="C883">
        <v>4.6313E-2</v>
      </c>
      <c r="D883">
        <v>-1.486</v>
      </c>
      <c r="E883">
        <v>0.137355</v>
      </c>
    </row>
    <row r="884" spans="1:6" x14ac:dyDescent="0.25">
      <c r="A884" s="102" t="s">
        <v>450</v>
      </c>
      <c r="B884">
        <v>-0.29181499999999999</v>
      </c>
      <c r="C884">
        <v>0.122846</v>
      </c>
      <c r="D884">
        <v>-2.375</v>
      </c>
      <c r="E884">
        <v>1.7642999999999999E-2</v>
      </c>
      <c r="F884" t="s">
        <v>158</v>
      </c>
    </row>
    <row r="885" spans="1:6" x14ac:dyDescent="0.25">
      <c r="A885" s="102" t="s">
        <v>451</v>
      </c>
      <c r="B885">
        <v>7.4563000000000004E-2</v>
      </c>
      <c r="C885">
        <v>5.2500999999999999E-2</v>
      </c>
      <c r="D885">
        <v>1.42</v>
      </c>
      <c r="E885">
        <v>0.15574199999999999</v>
      </c>
    </row>
    <row r="886" spans="1:6" x14ac:dyDescent="0.25">
      <c r="A886" s="102" t="s">
        <v>452</v>
      </c>
      <c r="B886">
        <v>0.14877599999999999</v>
      </c>
      <c r="C886">
        <v>0.10169300000000001</v>
      </c>
      <c r="D886">
        <v>1.4630000000000001</v>
      </c>
      <c r="E886">
        <v>0.14366300000000001</v>
      </c>
    </row>
    <row r="887" spans="1:6" x14ac:dyDescent="0.25">
      <c r="A887" s="102" t="s">
        <v>453</v>
      </c>
      <c r="B887">
        <v>1.2484E-2</v>
      </c>
      <c r="C887">
        <v>5.3379999999999999E-3</v>
      </c>
      <c r="D887">
        <v>2.339</v>
      </c>
      <c r="E887">
        <v>1.9466000000000001E-2</v>
      </c>
      <c r="F887" t="s">
        <v>158</v>
      </c>
    </row>
    <row r="888" spans="1:6" x14ac:dyDescent="0.25">
      <c r="A888" s="102" t="s">
        <v>163</v>
      </c>
      <c r="B888">
        <v>0.189023</v>
      </c>
      <c r="C888">
        <v>5.9735999999999997E-2</v>
      </c>
      <c r="D888">
        <v>3.1640000000000001</v>
      </c>
      <c r="E888">
        <v>1.583E-3</v>
      </c>
      <c r="F888" t="s">
        <v>154</v>
      </c>
    </row>
    <row r="889" spans="1:6" x14ac:dyDescent="0.25">
      <c r="A889" s="102" t="s">
        <v>247</v>
      </c>
      <c r="B889">
        <v>0.151586</v>
      </c>
      <c r="C889">
        <v>6.2095999999999998E-2</v>
      </c>
      <c r="D889">
        <v>2.4409999999999998</v>
      </c>
      <c r="E889">
        <v>1.4747E-2</v>
      </c>
      <c r="F889" t="s">
        <v>158</v>
      </c>
    </row>
    <row r="890" spans="1:6" x14ac:dyDescent="0.25">
      <c r="A890" s="102" t="s">
        <v>248</v>
      </c>
      <c r="B890">
        <v>-5.2294E-2</v>
      </c>
      <c r="C890">
        <v>4.6741999999999999E-2</v>
      </c>
      <c r="D890">
        <v>-1.119</v>
      </c>
      <c r="E890">
        <v>0.26339699999999999</v>
      </c>
    </row>
    <row r="891" spans="1:6" x14ac:dyDescent="0.25">
      <c r="A891" s="102" t="s">
        <v>249</v>
      </c>
      <c r="B891">
        <v>-1.1572000000000001E-2</v>
      </c>
      <c r="C891">
        <v>0.77431000000000005</v>
      </c>
      <c r="D891">
        <v>-1.4999999999999999E-2</v>
      </c>
      <c r="E891">
        <v>0.98807800000000001</v>
      </c>
    </row>
    <row r="892" spans="1:6" x14ac:dyDescent="0.25">
      <c r="A892" s="102" t="s">
        <v>250</v>
      </c>
      <c r="B892">
        <v>-0.56475299999999995</v>
      </c>
      <c r="C892">
        <v>0.29012500000000002</v>
      </c>
      <c r="D892">
        <v>-1.9470000000000001</v>
      </c>
      <c r="E892">
        <v>5.1756999999999997E-2</v>
      </c>
      <c r="F892" t="s">
        <v>173</v>
      </c>
    </row>
    <row r="893" spans="1:6" x14ac:dyDescent="0.25">
      <c r="A893" s="102" t="s">
        <v>164</v>
      </c>
    </row>
    <row r="894" spans="1:6" x14ac:dyDescent="0.25">
      <c r="A894" s="102" t="s">
        <v>165</v>
      </c>
    </row>
    <row r="895" spans="1:6" x14ac:dyDescent="0.25">
      <c r="A895" s="154"/>
    </row>
    <row r="896" spans="1:6" x14ac:dyDescent="0.25">
      <c r="A896" s="102" t="s">
        <v>391</v>
      </c>
    </row>
    <row r="897" spans="1:1" x14ac:dyDescent="0.25">
      <c r="A897" s="102" t="s">
        <v>219</v>
      </c>
    </row>
    <row r="898" spans="1:1" x14ac:dyDescent="0.25">
      <c r="A898" s="102" t="s">
        <v>392</v>
      </c>
    </row>
    <row r="899" spans="1:1" x14ac:dyDescent="0.25">
      <c r="A899" s="102" t="s">
        <v>393</v>
      </c>
    </row>
    <row r="900" spans="1:1" x14ac:dyDescent="0.25">
      <c r="A900" s="103"/>
    </row>
    <row r="901" spans="1:1" x14ac:dyDescent="0.25">
      <c r="A901" s="103"/>
    </row>
    <row r="902" spans="1:1" x14ac:dyDescent="0.25">
      <c r="A902" s="104" t="s">
        <v>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10A88-5448-4AB9-A9CC-7A3A90B9F84A}">
  <sheetPr codeName="Sheet4"/>
  <dimension ref="A1:F862"/>
  <sheetViews>
    <sheetView workbookViewId="0"/>
  </sheetViews>
  <sheetFormatPr defaultRowHeight="15" x14ac:dyDescent="0.25"/>
  <cols>
    <col min="1" max="1" width="26.7109375" customWidth="1"/>
  </cols>
  <sheetData>
    <row r="1" spans="1:6" x14ac:dyDescent="0.25">
      <c r="A1" s="101" t="s">
        <v>137</v>
      </c>
    </row>
    <row r="2" spans="1:6" x14ac:dyDescent="0.25">
      <c r="A2" s="101" t="s">
        <v>138</v>
      </c>
    </row>
    <row r="3" spans="1:6" x14ac:dyDescent="0.25">
      <c r="A3" s="154"/>
    </row>
    <row r="4" spans="1:6" x14ac:dyDescent="0.25">
      <c r="A4" s="102" t="s">
        <v>139</v>
      </c>
    </row>
    <row r="5" spans="1:6" x14ac:dyDescent="0.25">
      <c r="A5" s="102" t="s">
        <v>140</v>
      </c>
    </row>
    <row r="6" spans="1:6" x14ac:dyDescent="0.25">
      <c r="A6" s="102" t="s">
        <v>141</v>
      </c>
    </row>
    <row r="7" spans="1:6" x14ac:dyDescent="0.25">
      <c r="A7" s="154"/>
    </row>
    <row r="8" spans="1:6" x14ac:dyDescent="0.25">
      <c r="A8" s="102" t="s">
        <v>142</v>
      </c>
    </row>
    <row r="9" spans="1:6" x14ac:dyDescent="0.25">
      <c r="A9" s="102"/>
      <c r="B9" t="s">
        <v>143</v>
      </c>
      <c r="C9" t="s">
        <v>144</v>
      </c>
      <c r="D9" t="s">
        <v>145</v>
      </c>
      <c r="E9" t="s">
        <v>146</v>
      </c>
    </row>
    <row r="10" spans="1:6" x14ac:dyDescent="0.25">
      <c r="A10" s="102" t="s">
        <v>147</v>
      </c>
      <c r="B10">
        <v>-3.6449099999999999</v>
      </c>
      <c r="C10">
        <v>0.51255499999999998</v>
      </c>
      <c r="D10">
        <v>-7.1109999999999998</v>
      </c>
      <c r="E10" s="1">
        <v>1.1499999999999999E-12</v>
      </c>
      <c r="F10" t="s">
        <v>149</v>
      </c>
    </row>
    <row r="11" spans="1:6" x14ac:dyDescent="0.25">
      <c r="A11" s="102" t="s">
        <v>150</v>
      </c>
      <c r="B11">
        <v>7.4957999999999997E-2</v>
      </c>
      <c r="C11">
        <v>0.272507</v>
      </c>
      <c r="D11">
        <v>0.27500000000000002</v>
      </c>
      <c r="E11">
        <v>0.78326399999999996</v>
      </c>
    </row>
    <row r="12" spans="1:6" x14ac:dyDescent="0.25">
      <c r="A12" s="102" t="s">
        <v>151</v>
      </c>
      <c r="B12">
        <v>0.81299600000000005</v>
      </c>
      <c r="C12">
        <v>0.22228999999999999</v>
      </c>
      <c r="D12">
        <v>3.657</v>
      </c>
      <c r="E12">
        <v>2.5500000000000002E-4</v>
      </c>
      <c r="F12" t="s">
        <v>149</v>
      </c>
    </row>
    <row r="13" spans="1:6" x14ac:dyDescent="0.25">
      <c r="A13" s="102" t="s">
        <v>152</v>
      </c>
      <c r="B13">
        <v>0.12013600000000001</v>
      </c>
      <c r="C13">
        <v>0.210588</v>
      </c>
      <c r="D13">
        <v>0.56999999999999995</v>
      </c>
      <c r="E13">
        <v>0.56835500000000005</v>
      </c>
    </row>
    <row r="14" spans="1:6" x14ac:dyDescent="0.25">
      <c r="A14" s="102" t="s">
        <v>153</v>
      </c>
      <c r="B14">
        <v>0.91064299999999998</v>
      </c>
      <c r="C14">
        <v>0.31779000000000002</v>
      </c>
      <c r="D14">
        <v>2.8660000000000001</v>
      </c>
      <c r="E14">
        <v>4.163E-3</v>
      </c>
      <c r="F14" t="s">
        <v>154</v>
      </c>
    </row>
    <row r="15" spans="1:6" x14ac:dyDescent="0.25">
      <c r="A15" s="102" t="s">
        <v>110</v>
      </c>
      <c r="B15">
        <v>7.3870000000000003E-3</v>
      </c>
      <c r="C15">
        <v>8.4656999999999996E-2</v>
      </c>
      <c r="D15">
        <v>8.6999999999999994E-2</v>
      </c>
      <c r="E15">
        <v>0.93047100000000005</v>
      </c>
    </row>
    <row r="16" spans="1:6" x14ac:dyDescent="0.25">
      <c r="A16" s="102" t="s">
        <v>112</v>
      </c>
      <c r="B16">
        <v>0.84171799999999997</v>
      </c>
      <c r="C16">
        <v>0.14882699999999999</v>
      </c>
      <c r="D16">
        <v>5.6559999999999997</v>
      </c>
      <c r="E16" s="1">
        <v>1.55E-8</v>
      </c>
      <c r="F16" t="s">
        <v>149</v>
      </c>
    </row>
    <row r="17" spans="1:6" x14ac:dyDescent="0.25">
      <c r="A17" s="102" t="s">
        <v>113</v>
      </c>
      <c r="B17">
        <v>-0.20346600000000001</v>
      </c>
      <c r="C17">
        <v>6.8113999999999994E-2</v>
      </c>
      <c r="D17">
        <v>-2.9870000000000001</v>
      </c>
      <c r="E17">
        <v>2.8159999999999999E-3</v>
      </c>
      <c r="F17" t="s">
        <v>154</v>
      </c>
    </row>
    <row r="18" spans="1:6" x14ac:dyDescent="0.25">
      <c r="A18" s="102" t="s">
        <v>114</v>
      </c>
      <c r="B18">
        <v>-0.163577</v>
      </c>
      <c r="C18">
        <v>0.120924</v>
      </c>
      <c r="D18">
        <v>-1.353</v>
      </c>
      <c r="E18">
        <v>0.17614199999999999</v>
      </c>
    </row>
    <row r="19" spans="1:6" x14ac:dyDescent="0.25">
      <c r="A19" s="102" t="s">
        <v>155</v>
      </c>
      <c r="B19">
        <v>-0.13436100000000001</v>
      </c>
      <c r="C19">
        <v>0.25680599999999998</v>
      </c>
      <c r="D19">
        <v>-0.52300000000000002</v>
      </c>
      <c r="E19">
        <v>0.60083500000000001</v>
      </c>
    </row>
    <row r="20" spans="1:6" x14ac:dyDescent="0.25">
      <c r="A20" s="102" t="s">
        <v>156</v>
      </c>
      <c r="B20">
        <v>9.2577000000000007E-2</v>
      </c>
      <c r="C20">
        <v>0.251581</v>
      </c>
      <c r="D20">
        <v>0.36799999999999999</v>
      </c>
      <c r="E20">
        <v>0.71288799999999997</v>
      </c>
    </row>
    <row r="21" spans="1:6" x14ac:dyDescent="0.25">
      <c r="A21" s="102" t="s">
        <v>157</v>
      </c>
      <c r="B21">
        <v>-0.59146699999999996</v>
      </c>
      <c r="C21">
        <v>0.28702299999999997</v>
      </c>
      <c r="D21">
        <v>-2.0609999999999999</v>
      </c>
      <c r="E21">
        <v>3.9333E-2</v>
      </c>
      <c r="F21" t="s">
        <v>158</v>
      </c>
    </row>
    <row r="22" spans="1:6" x14ac:dyDescent="0.25">
      <c r="A22" s="102" t="s">
        <v>159</v>
      </c>
      <c r="B22">
        <v>4.3234000000000002E-2</v>
      </c>
      <c r="C22">
        <v>0.15618899999999999</v>
      </c>
      <c r="D22">
        <v>0.27700000000000002</v>
      </c>
      <c r="E22">
        <v>0.78192899999999999</v>
      </c>
    </row>
    <row r="23" spans="1:6" x14ac:dyDescent="0.25">
      <c r="A23" s="102" t="s">
        <v>160</v>
      </c>
      <c r="B23">
        <v>0.70102900000000001</v>
      </c>
      <c r="C23">
        <v>0.20461099999999999</v>
      </c>
      <c r="D23">
        <v>3.4260000000000002</v>
      </c>
      <c r="E23">
        <v>6.1200000000000002E-4</v>
      </c>
      <c r="F23" t="s">
        <v>149</v>
      </c>
    </row>
    <row r="24" spans="1:6" x14ac:dyDescent="0.25">
      <c r="A24" s="102" t="s">
        <v>161</v>
      </c>
      <c r="B24">
        <v>-0.65905199999999997</v>
      </c>
      <c r="C24">
        <v>0.23280699999999999</v>
      </c>
      <c r="D24">
        <v>-2.831</v>
      </c>
      <c r="E24">
        <v>4.6420000000000003E-3</v>
      </c>
      <c r="F24" t="s">
        <v>154</v>
      </c>
    </row>
    <row r="25" spans="1:6" x14ac:dyDescent="0.25">
      <c r="A25" s="102" t="s">
        <v>162</v>
      </c>
      <c r="B25">
        <v>1.476763</v>
      </c>
      <c r="C25">
        <v>0.17360200000000001</v>
      </c>
      <c r="D25">
        <v>8.5069999999999997</v>
      </c>
      <c r="E25" t="s">
        <v>148</v>
      </c>
      <c r="F25" t="s">
        <v>149</v>
      </c>
    </row>
    <row r="26" spans="1:6" x14ac:dyDescent="0.25">
      <c r="A26" s="102" t="s">
        <v>450</v>
      </c>
      <c r="B26">
        <v>0.77003900000000003</v>
      </c>
      <c r="C26">
        <v>0.39164300000000002</v>
      </c>
      <c r="D26">
        <v>1.966</v>
      </c>
      <c r="E26" s="1">
        <v>4.9278000000000002E-2</v>
      </c>
      <c r="F26" t="s">
        <v>158</v>
      </c>
    </row>
    <row r="27" spans="1:6" x14ac:dyDescent="0.25">
      <c r="A27" s="102" t="s">
        <v>451</v>
      </c>
      <c r="B27">
        <v>-5.1879999999999999E-3</v>
      </c>
      <c r="C27">
        <v>0.201236</v>
      </c>
      <c r="D27">
        <v>-2.5999999999999999E-2</v>
      </c>
      <c r="E27">
        <v>0.97943400000000003</v>
      </c>
    </row>
    <row r="28" spans="1:6" x14ac:dyDescent="0.25">
      <c r="A28" s="102" t="s">
        <v>452</v>
      </c>
      <c r="B28">
        <v>0.81460299999999997</v>
      </c>
      <c r="C28">
        <v>0.33949099999999999</v>
      </c>
      <c r="D28">
        <v>2.399</v>
      </c>
      <c r="E28">
        <v>1.6417999999999999E-2</v>
      </c>
      <c r="F28" t="s">
        <v>158</v>
      </c>
    </row>
    <row r="29" spans="1:6" x14ac:dyDescent="0.25">
      <c r="A29" s="102" t="s">
        <v>453</v>
      </c>
      <c r="B29">
        <v>2.5746000000000002E-2</v>
      </c>
      <c r="C29">
        <v>2.1582E-2</v>
      </c>
      <c r="D29">
        <v>1.1930000000000001</v>
      </c>
      <c r="E29">
        <v>0.23289299999999999</v>
      </c>
    </row>
    <row r="30" spans="1:6" x14ac:dyDescent="0.25">
      <c r="A30" s="102" t="s">
        <v>163</v>
      </c>
      <c r="B30">
        <v>-1.835742</v>
      </c>
      <c r="C30">
        <v>0.43465300000000001</v>
      </c>
      <c r="D30">
        <v>-4.2229999999999999</v>
      </c>
      <c r="E30" s="1">
        <v>2.41E-5</v>
      </c>
      <c r="F30" t="s">
        <v>149</v>
      </c>
    </row>
    <row r="31" spans="1:6" x14ac:dyDescent="0.25">
      <c r="A31" s="102" t="s">
        <v>251</v>
      </c>
      <c r="B31">
        <v>-0.243423</v>
      </c>
      <c r="C31">
        <v>0.12381</v>
      </c>
      <c r="D31">
        <v>-1.966</v>
      </c>
      <c r="E31">
        <v>4.9286999999999997E-2</v>
      </c>
      <c r="F31" t="s">
        <v>158</v>
      </c>
    </row>
    <row r="32" spans="1:6" x14ac:dyDescent="0.25">
      <c r="A32" s="102" t="s">
        <v>252</v>
      </c>
      <c r="B32">
        <v>0.46454499999999999</v>
      </c>
      <c r="C32">
        <v>0.111482</v>
      </c>
      <c r="D32">
        <v>4.1669999999999998</v>
      </c>
      <c r="E32" s="1">
        <v>3.0899999999999999E-5</v>
      </c>
      <c r="F32" t="s">
        <v>149</v>
      </c>
    </row>
    <row r="33" spans="1:5" x14ac:dyDescent="0.25">
      <c r="A33" s="102" t="s">
        <v>164</v>
      </c>
    </row>
    <row r="34" spans="1:5" x14ac:dyDescent="0.25">
      <c r="A34" s="102" t="s">
        <v>165</v>
      </c>
    </row>
    <row r="35" spans="1:5" x14ac:dyDescent="0.25">
      <c r="A35" s="154"/>
    </row>
    <row r="36" spans="1:5" x14ac:dyDescent="0.25">
      <c r="A36" s="102" t="s">
        <v>166</v>
      </c>
    </row>
    <row r="37" spans="1:5" x14ac:dyDescent="0.25">
      <c r="A37" s="154"/>
    </row>
    <row r="38" spans="1:5" x14ac:dyDescent="0.25">
      <c r="A38" s="102" t="s">
        <v>167</v>
      </c>
    </row>
    <row r="39" spans="1:5" x14ac:dyDescent="0.25">
      <c r="A39" s="102" t="s">
        <v>394</v>
      </c>
    </row>
    <row r="40" spans="1:5" x14ac:dyDescent="0.25">
      <c r="A40" s="102" t="s">
        <v>395</v>
      </c>
    </row>
    <row r="41" spans="1:5" x14ac:dyDescent="0.25">
      <c r="A41" s="154"/>
    </row>
    <row r="42" spans="1:5" x14ac:dyDescent="0.25">
      <c r="A42" s="102" t="s">
        <v>168</v>
      </c>
    </row>
    <row r="43" spans="1:5" x14ac:dyDescent="0.25">
      <c r="A43" s="154"/>
    </row>
    <row r="44" spans="1:5" x14ac:dyDescent="0.25">
      <c r="A44" s="101" t="s">
        <v>169</v>
      </c>
    </row>
    <row r="45" spans="1:5" x14ac:dyDescent="0.25">
      <c r="A45" s="154"/>
    </row>
    <row r="46" spans="1:5" x14ac:dyDescent="0.25">
      <c r="A46" s="102" t="s">
        <v>139</v>
      </c>
    </row>
    <row r="47" spans="1:5" x14ac:dyDescent="0.25">
      <c r="A47" s="102" t="s">
        <v>170</v>
      </c>
    </row>
    <row r="48" spans="1:5" x14ac:dyDescent="0.25">
      <c r="A48" s="102" t="s">
        <v>141</v>
      </c>
      <c r="E48" s="1"/>
    </row>
    <row r="49" spans="1:6" x14ac:dyDescent="0.25">
      <c r="A49" s="154"/>
    </row>
    <row r="50" spans="1:6" x14ac:dyDescent="0.25">
      <c r="A50" s="102" t="s">
        <v>142</v>
      </c>
    </row>
    <row r="51" spans="1:6" x14ac:dyDescent="0.25">
      <c r="A51" s="102"/>
      <c r="B51" t="s">
        <v>143</v>
      </c>
      <c r="C51" t="s">
        <v>144</v>
      </c>
      <c r="D51" t="s">
        <v>171</v>
      </c>
      <c r="E51" t="s">
        <v>172</v>
      </c>
    </row>
    <row r="52" spans="1:6" x14ac:dyDescent="0.25">
      <c r="A52" s="102" t="s">
        <v>147</v>
      </c>
      <c r="B52">
        <v>0.722464</v>
      </c>
      <c r="C52">
        <v>0.11377900000000001</v>
      </c>
      <c r="D52">
        <v>6.35</v>
      </c>
      <c r="E52" s="1">
        <v>2.7499999999999998E-10</v>
      </c>
      <c r="F52" t="s">
        <v>149</v>
      </c>
    </row>
    <row r="53" spans="1:6" x14ac:dyDescent="0.25">
      <c r="A53" s="102" t="s">
        <v>150</v>
      </c>
      <c r="B53">
        <v>0.11412799999999999</v>
      </c>
      <c r="C53">
        <v>5.6715000000000002E-2</v>
      </c>
      <c r="D53">
        <v>2.012</v>
      </c>
      <c r="E53" s="1">
        <v>4.4344000000000001E-2</v>
      </c>
      <c r="F53" t="s">
        <v>158</v>
      </c>
    </row>
    <row r="54" spans="1:6" x14ac:dyDescent="0.25">
      <c r="A54" s="102" t="s">
        <v>151</v>
      </c>
      <c r="B54">
        <v>-6.8279000000000006E-2</v>
      </c>
      <c r="C54">
        <v>5.1732E-2</v>
      </c>
      <c r="D54">
        <v>-1.32</v>
      </c>
      <c r="E54">
        <v>0.187055</v>
      </c>
    </row>
    <row r="55" spans="1:6" x14ac:dyDescent="0.25">
      <c r="A55" s="102" t="s">
        <v>152</v>
      </c>
      <c r="B55">
        <v>7.9059999999999998E-3</v>
      </c>
      <c r="C55">
        <v>4.0513E-2</v>
      </c>
      <c r="D55">
        <v>0.19500000000000001</v>
      </c>
      <c r="E55">
        <v>0.84530000000000005</v>
      </c>
    </row>
    <row r="56" spans="1:6" x14ac:dyDescent="0.25">
      <c r="A56" s="102" t="s">
        <v>153</v>
      </c>
      <c r="B56">
        <v>0.16265299999999999</v>
      </c>
      <c r="C56">
        <v>6.3291E-2</v>
      </c>
      <c r="D56">
        <v>2.57</v>
      </c>
      <c r="E56">
        <v>1.0253999999999999E-2</v>
      </c>
      <c r="F56" t="s">
        <v>158</v>
      </c>
    </row>
    <row r="57" spans="1:6" x14ac:dyDescent="0.25">
      <c r="A57" s="102" t="s">
        <v>110</v>
      </c>
      <c r="B57">
        <v>9.6157000000000006E-2</v>
      </c>
      <c r="C57">
        <v>1.5287E-2</v>
      </c>
      <c r="D57">
        <v>6.29</v>
      </c>
      <c r="E57" s="1">
        <v>4.0000000000000001E-10</v>
      </c>
      <c r="F57" t="s">
        <v>149</v>
      </c>
    </row>
    <row r="58" spans="1:6" x14ac:dyDescent="0.25">
      <c r="A58" s="102" t="s">
        <v>112</v>
      </c>
      <c r="B58">
        <v>-9.1741000000000003E-2</v>
      </c>
      <c r="C58">
        <v>3.4914000000000001E-2</v>
      </c>
      <c r="D58">
        <v>-2.6280000000000001</v>
      </c>
      <c r="E58">
        <v>8.6739999999999994E-3</v>
      </c>
      <c r="F58" t="s">
        <v>154</v>
      </c>
    </row>
    <row r="59" spans="1:6" x14ac:dyDescent="0.25">
      <c r="A59" s="102" t="s">
        <v>113</v>
      </c>
      <c r="B59">
        <v>2.3990000000000001E-3</v>
      </c>
      <c r="C59">
        <v>1.1691E-2</v>
      </c>
      <c r="D59">
        <v>0.20499999999999999</v>
      </c>
      <c r="E59">
        <v>0.83745000000000003</v>
      </c>
    </row>
    <row r="60" spans="1:6" x14ac:dyDescent="0.25">
      <c r="A60" s="102" t="s">
        <v>114</v>
      </c>
      <c r="B60">
        <v>4.1964000000000001E-2</v>
      </c>
      <c r="C60">
        <v>2.5198999999999999E-2</v>
      </c>
      <c r="D60">
        <v>1.665</v>
      </c>
      <c r="E60" s="1">
        <v>9.6033999999999994E-2</v>
      </c>
      <c r="F60" t="s">
        <v>173</v>
      </c>
    </row>
    <row r="61" spans="1:6" x14ac:dyDescent="0.25">
      <c r="A61" s="102" t="s">
        <v>155</v>
      </c>
      <c r="B61">
        <v>9.4522999999999996E-2</v>
      </c>
      <c r="C61">
        <v>4.7413999999999998E-2</v>
      </c>
      <c r="D61">
        <v>1.994</v>
      </c>
      <c r="E61" s="1">
        <v>4.6357000000000002E-2</v>
      </c>
      <c r="F61" t="s">
        <v>158</v>
      </c>
    </row>
    <row r="62" spans="1:6" x14ac:dyDescent="0.25">
      <c r="A62" s="102" t="s">
        <v>156</v>
      </c>
      <c r="B62">
        <v>0.220446</v>
      </c>
      <c r="C62">
        <v>5.7907E-2</v>
      </c>
      <c r="D62">
        <v>3.8069999999999999</v>
      </c>
      <c r="E62" s="1">
        <v>1.46E-4</v>
      </c>
      <c r="F62" t="s">
        <v>149</v>
      </c>
    </row>
    <row r="63" spans="1:6" x14ac:dyDescent="0.25">
      <c r="A63" s="102" t="s">
        <v>157</v>
      </c>
      <c r="B63">
        <v>1.8183000000000001E-2</v>
      </c>
      <c r="C63">
        <v>5.0389999999999997E-2</v>
      </c>
      <c r="D63">
        <v>0.36099999999999999</v>
      </c>
      <c r="E63">
        <v>0.71826400000000001</v>
      </c>
    </row>
    <row r="64" spans="1:6" x14ac:dyDescent="0.25">
      <c r="A64" s="102" t="s">
        <v>159</v>
      </c>
      <c r="B64">
        <v>0.23281099999999999</v>
      </c>
      <c r="C64">
        <v>3.3415E-2</v>
      </c>
      <c r="D64">
        <v>6.9669999999999996</v>
      </c>
      <c r="E64" s="1">
        <v>4.5700000000000001E-12</v>
      </c>
      <c r="F64" t="s">
        <v>149</v>
      </c>
    </row>
    <row r="65" spans="1:6" x14ac:dyDescent="0.25">
      <c r="A65" s="102" t="s">
        <v>160</v>
      </c>
      <c r="B65">
        <v>-0.18515799999999999</v>
      </c>
      <c r="C65">
        <v>3.5506999999999997E-2</v>
      </c>
      <c r="D65">
        <v>-5.2149999999999999</v>
      </c>
      <c r="E65" s="1">
        <v>2.0599999999999999E-7</v>
      </c>
      <c r="F65" t="s">
        <v>149</v>
      </c>
    </row>
    <row r="66" spans="1:6" x14ac:dyDescent="0.25">
      <c r="A66" s="102" t="s">
        <v>161</v>
      </c>
      <c r="B66">
        <v>0.250421</v>
      </c>
      <c r="C66">
        <v>4.9867000000000002E-2</v>
      </c>
      <c r="D66">
        <v>5.0220000000000002</v>
      </c>
      <c r="E66" s="1">
        <v>5.6400000000000002E-7</v>
      </c>
      <c r="F66" t="s">
        <v>149</v>
      </c>
    </row>
    <row r="67" spans="1:6" x14ac:dyDescent="0.25">
      <c r="A67" s="102" t="s">
        <v>162</v>
      </c>
      <c r="B67">
        <v>8.2020999999999997E-2</v>
      </c>
      <c r="C67">
        <v>3.9808000000000003E-2</v>
      </c>
      <c r="D67">
        <v>2.06</v>
      </c>
      <c r="E67">
        <v>3.9509000000000002E-2</v>
      </c>
      <c r="F67" t="s">
        <v>158</v>
      </c>
    </row>
    <row r="68" spans="1:6" x14ac:dyDescent="0.25">
      <c r="A68" s="102" t="s">
        <v>450</v>
      </c>
      <c r="B68">
        <v>-0.112109</v>
      </c>
      <c r="C68">
        <v>0.11347699999999999</v>
      </c>
      <c r="D68">
        <v>-0.98799999999999999</v>
      </c>
      <c r="E68">
        <v>0.32331500000000002</v>
      </c>
    </row>
    <row r="69" spans="1:6" x14ac:dyDescent="0.25">
      <c r="A69" s="102" t="s">
        <v>451</v>
      </c>
      <c r="B69">
        <v>4.8089999999999999E-3</v>
      </c>
      <c r="C69">
        <v>4.4198000000000001E-2</v>
      </c>
      <c r="D69">
        <v>0.109</v>
      </c>
      <c r="E69">
        <v>0.91337599999999997</v>
      </c>
    </row>
    <row r="70" spans="1:6" x14ac:dyDescent="0.25">
      <c r="A70" s="102" t="s">
        <v>452</v>
      </c>
      <c r="B70">
        <v>-9.9000000000000005E-2</v>
      </c>
      <c r="C70">
        <v>9.2801999999999996E-2</v>
      </c>
      <c r="D70">
        <v>-1.0669999999999999</v>
      </c>
      <c r="E70">
        <v>0.28621799999999997</v>
      </c>
    </row>
    <row r="71" spans="1:6" x14ac:dyDescent="0.25">
      <c r="A71" s="102" t="s">
        <v>453</v>
      </c>
      <c r="B71">
        <v>1.098E-3</v>
      </c>
      <c r="C71">
        <v>4.6740000000000002E-3</v>
      </c>
      <c r="D71">
        <v>0.23499999999999999</v>
      </c>
      <c r="E71">
        <v>0.81423500000000004</v>
      </c>
    </row>
    <row r="72" spans="1:6" x14ac:dyDescent="0.25">
      <c r="A72" s="102" t="s">
        <v>163</v>
      </c>
      <c r="B72">
        <v>2.5554E-2</v>
      </c>
      <c r="C72">
        <v>9.8265000000000005E-2</v>
      </c>
      <c r="D72">
        <v>0.26</v>
      </c>
      <c r="E72">
        <v>0.794852</v>
      </c>
    </row>
    <row r="73" spans="1:6" x14ac:dyDescent="0.25">
      <c r="A73" s="102" t="s">
        <v>251</v>
      </c>
      <c r="B73">
        <v>1.2489999999999999E-2</v>
      </c>
      <c r="C73">
        <v>2.8261999999999999E-2</v>
      </c>
      <c r="D73">
        <v>0.442</v>
      </c>
      <c r="E73">
        <v>0.65860600000000002</v>
      </c>
    </row>
    <row r="74" spans="1:6" x14ac:dyDescent="0.25">
      <c r="A74" s="102" t="s">
        <v>252</v>
      </c>
      <c r="B74">
        <v>-3.0984999999999999E-2</v>
      </c>
      <c r="C74">
        <v>2.392E-2</v>
      </c>
      <c r="D74">
        <v>-1.2949999999999999</v>
      </c>
      <c r="E74">
        <v>0.19536000000000001</v>
      </c>
    </row>
    <row r="75" spans="1:6" x14ac:dyDescent="0.25">
      <c r="A75" s="102" t="s">
        <v>164</v>
      </c>
    </row>
    <row r="76" spans="1:6" x14ac:dyDescent="0.25">
      <c r="A76" s="102" t="s">
        <v>165</v>
      </c>
    </row>
    <row r="77" spans="1:6" x14ac:dyDescent="0.25">
      <c r="A77" s="154"/>
    </row>
    <row r="78" spans="1:6" x14ac:dyDescent="0.25">
      <c r="A78" s="102" t="s">
        <v>396</v>
      </c>
    </row>
    <row r="79" spans="1:6" x14ac:dyDescent="0.25">
      <c r="A79" s="154"/>
    </row>
    <row r="80" spans="1:6" x14ac:dyDescent="0.25">
      <c r="A80" s="102" t="s">
        <v>174</v>
      </c>
    </row>
    <row r="81" spans="1:5" x14ac:dyDescent="0.25">
      <c r="A81" s="102" t="s">
        <v>397</v>
      </c>
    </row>
    <row r="82" spans="1:5" x14ac:dyDescent="0.25">
      <c r="A82" s="102" t="s">
        <v>175</v>
      </c>
    </row>
    <row r="83" spans="1:5" x14ac:dyDescent="0.25">
      <c r="A83" s="102" t="s">
        <v>176</v>
      </c>
    </row>
    <row r="84" spans="1:5" x14ac:dyDescent="0.25">
      <c r="A84" s="154"/>
    </row>
    <row r="85" spans="1:5" x14ac:dyDescent="0.25">
      <c r="A85" s="102" t="s">
        <v>177</v>
      </c>
    </row>
    <row r="86" spans="1:5" x14ac:dyDescent="0.25">
      <c r="A86" s="154"/>
    </row>
    <row r="87" spans="1:5" x14ac:dyDescent="0.25">
      <c r="A87" s="101" t="s">
        <v>178</v>
      </c>
    </row>
    <row r="88" spans="1:5" x14ac:dyDescent="0.25">
      <c r="A88" s="154"/>
    </row>
    <row r="89" spans="1:5" x14ac:dyDescent="0.25">
      <c r="A89" s="102" t="s">
        <v>139</v>
      </c>
    </row>
    <row r="90" spans="1:5" x14ac:dyDescent="0.25">
      <c r="A90" s="102" t="s">
        <v>179</v>
      </c>
    </row>
    <row r="91" spans="1:5" x14ac:dyDescent="0.25">
      <c r="A91" s="102" t="s">
        <v>141</v>
      </c>
    </row>
    <row r="92" spans="1:5" x14ac:dyDescent="0.25">
      <c r="A92" s="154"/>
    </row>
    <row r="93" spans="1:5" x14ac:dyDescent="0.25">
      <c r="A93" s="102" t="s">
        <v>142</v>
      </c>
    </row>
    <row r="94" spans="1:5" x14ac:dyDescent="0.25">
      <c r="A94" s="102"/>
      <c r="B94" t="s">
        <v>143</v>
      </c>
      <c r="C94" t="s">
        <v>144</v>
      </c>
      <c r="D94" t="s">
        <v>171</v>
      </c>
      <c r="E94" t="s">
        <v>172</v>
      </c>
    </row>
    <row r="95" spans="1:5" x14ac:dyDescent="0.25">
      <c r="A95" s="102" t="s">
        <v>147</v>
      </c>
      <c r="B95">
        <v>0.22956299999999999</v>
      </c>
      <c r="C95">
        <v>0.14199800000000001</v>
      </c>
      <c r="D95">
        <v>1.617</v>
      </c>
      <c r="E95">
        <v>0.10613</v>
      </c>
    </row>
    <row r="96" spans="1:5" x14ac:dyDescent="0.25">
      <c r="A96" s="102" t="s">
        <v>150</v>
      </c>
      <c r="B96">
        <v>-3.1976999999999998E-2</v>
      </c>
      <c r="C96">
        <v>6.9758000000000001E-2</v>
      </c>
      <c r="D96">
        <v>-0.45800000000000002</v>
      </c>
      <c r="E96">
        <v>0.64671999999999996</v>
      </c>
    </row>
    <row r="97" spans="1:6" x14ac:dyDescent="0.25">
      <c r="A97" s="102" t="s">
        <v>151</v>
      </c>
      <c r="B97">
        <v>-8.2470000000000009E-3</v>
      </c>
      <c r="C97">
        <v>6.5543000000000004E-2</v>
      </c>
      <c r="D97">
        <v>-0.126</v>
      </c>
      <c r="E97" s="1">
        <v>0.89988999999999997</v>
      </c>
    </row>
    <row r="98" spans="1:6" x14ac:dyDescent="0.25">
      <c r="A98" s="102" t="s">
        <v>152</v>
      </c>
      <c r="B98">
        <v>6.4089999999999994E-2</v>
      </c>
      <c r="C98">
        <v>5.9296000000000001E-2</v>
      </c>
      <c r="D98">
        <v>1.081</v>
      </c>
      <c r="E98">
        <v>0.27992</v>
      </c>
    </row>
    <row r="99" spans="1:6" x14ac:dyDescent="0.25">
      <c r="A99" s="102" t="s">
        <v>153</v>
      </c>
      <c r="B99">
        <v>0.20380100000000001</v>
      </c>
      <c r="C99">
        <v>9.2482999999999996E-2</v>
      </c>
      <c r="D99">
        <v>2.2040000000000002</v>
      </c>
      <c r="E99">
        <v>2.768E-2</v>
      </c>
      <c r="F99" t="s">
        <v>158</v>
      </c>
    </row>
    <row r="100" spans="1:6" x14ac:dyDescent="0.25">
      <c r="A100" s="102" t="s">
        <v>110</v>
      </c>
      <c r="B100">
        <v>-5.7994999999999998E-2</v>
      </c>
      <c r="C100">
        <v>2.2533000000000001E-2</v>
      </c>
      <c r="D100">
        <v>-2.5739999999999998</v>
      </c>
      <c r="E100">
        <v>1.014E-2</v>
      </c>
      <c r="F100" t="s">
        <v>158</v>
      </c>
    </row>
    <row r="101" spans="1:6" x14ac:dyDescent="0.25">
      <c r="A101" s="102" t="s">
        <v>112</v>
      </c>
      <c r="B101">
        <v>-0.119255</v>
      </c>
      <c r="C101">
        <v>4.6158999999999999E-2</v>
      </c>
      <c r="D101">
        <v>-2.5840000000000001</v>
      </c>
      <c r="E101">
        <v>9.8600000000000007E-3</v>
      </c>
      <c r="F101" t="s">
        <v>154</v>
      </c>
    </row>
    <row r="102" spans="1:6" x14ac:dyDescent="0.25">
      <c r="A102" s="102" t="s">
        <v>113</v>
      </c>
      <c r="B102">
        <v>2.3385E-2</v>
      </c>
      <c r="C102">
        <v>1.7219000000000002E-2</v>
      </c>
      <c r="D102">
        <v>1.3580000000000001</v>
      </c>
      <c r="E102">
        <v>0.17459</v>
      </c>
    </row>
    <row r="103" spans="1:6" x14ac:dyDescent="0.25">
      <c r="A103" s="102" t="s">
        <v>114</v>
      </c>
      <c r="B103">
        <v>5.4855000000000001E-2</v>
      </c>
      <c r="C103">
        <v>3.5115E-2</v>
      </c>
      <c r="D103">
        <v>1.5620000000000001</v>
      </c>
      <c r="E103">
        <v>0.11844</v>
      </c>
    </row>
    <row r="104" spans="1:6" x14ac:dyDescent="0.25">
      <c r="A104" s="102" t="s">
        <v>155</v>
      </c>
      <c r="B104">
        <v>-0.18678600000000001</v>
      </c>
      <c r="C104">
        <v>6.5017000000000005E-2</v>
      </c>
      <c r="D104">
        <v>-2.8730000000000002</v>
      </c>
      <c r="E104">
        <v>4.1200000000000004E-3</v>
      </c>
      <c r="F104" t="s">
        <v>154</v>
      </c>
    </row>
    <row r="105" spans="1:6" x14ac:dyDescent="0.25">
      <c r="A105" s="102" t="s">
        <v>156</v>
      </c>
      <c r="B105">
        <v>-0.42290100000000003</v>
      </c>
      <c r="C105">
        <v>8.5161000000000001E-2</v>
      </c>
      <c r="D105">
        <v>-4.9660000000000002</v>
      </c>
      <c r="E105" s="1">
        <v>7.5099999999999999E-7</v>
      </c>
      <c r="F105" t="s">
        <v>149</v>
      </c>
    </row>
    <row r="106" spans="1:6" x14ac:dyDescent="0.25">
      <c r="A106" s="102" t="s">
        <v>157</v>
      </c>
      <c r="B106">
        <v>-0.12845999999999999</v>
      </c>
      <c r="C106">
        <v>6.2093000000000002E-2</v>
      </c>
      <c r="D106">
        <v>-2.069</v>
      </c>
      <c r="E106">
        <v>3.8710000000000001E-2</v>
      </c>
      <c r="F106" t="s">
        <v>158</v>
      </c>
    </row>
    <row r="107" spans="1:6" x14ac:dyDescent="0.25">
      <c r="A107" s="102" t="s">
        <v>159</v>
      </c>
      <c r="B107">
        <v>-0.13456399999999999</v>
      </c>
      <c r="C107">
        <v>4.4158999999999997E-2</v>
      </c>
      <c r="D107">
        <v>-3.0470000000000002</v>
      </c>
      <c r="E107">
        <v>2.3400000000000001E-3</v>
      </c>
      <c r="F107" t="s">
        <v>154</v>
      </c>
    </row>
    <row r="108" spans="1:6" x14ac:dyDescent="0.25">
      <c r="A108" s="102" t="s">
        <v>160</v>
      </c>
      <c r="B108">
        <v>-1.2639999999999999E-3</v>
      </c>
      <c r="C108">
        <v>4.9664E-2</v>
      </c>
      <c r="D108">
        <v>-2.5000000000000001E-2</v>
      </c>
      <c r="E108">
        <v>0.97968999999999995</v>
      </c>
    </row>
    <row r="109" spans="1:6" x14ac:dyDescent="0.25">
      <c r="A109" s="102" t="s">
        <v>161</v>
      </c>
      <c r="B109">
        <v>0.56081599999999998</v>
      </c>
      <c r="C109">
        <v>6.1366999999999998E-2</v>
      </c>
      <c r="D109">
        <v>9.1389999999999993</v>
      </c>
      <c r="E109" t="s">
        <v>148</v>
      </c>
      <c r="F109" t="s">
        <v>149</v>
      </c>
    </row>
    <row r="110" spans="1:6" x14ac:dyDescent="0.25">
      <c r="A110" s="102" t="s">
        <v>162</v>
      </c>
      <c r="B110">
        <v>-1.3284290000000001</v>
      </c>
      <c r="C110">
        <v>8.4118999999999999E-2</v>
      </c>
      <c r="D110">
        <v>-15.792</v>
      </c>
      <c r="E110" t="s">
        <v>148</v>
      </c>
      <c r="F110" t="s">
        <v>149</v>
      </c>
    </row>
    <row r="111" spans="1:6" x14ac:dyDescent="0.25">
      <c r="A111" s="102" t="s">
        <v>450</v>
      </c>
      <c r="B111">
        <v>-0.25438300000000003</v>
      </c>
      <c r="C111">
        <v>0.151309</v>
      </c>
      <c r="D111">
        <v>-1.681</v>
      </c>
      <c r="E111">
        <v>9.2899999999999996E-2</v>
      </c>
      <c r="F111" t="s">
        <v>173</v>
      </c>
    </row>
    <row r="112" spans="1:6" x14ac:dyDescent="0.25">
      <c r="A112" s="102" t="s">
        <v>451</v>
      </c>
      <c r="B112">
        <v>-4.5700999999999999E-2</v>
      </c>
      <c r="C112">
        <v>5.9221000000000003E-2</v>
      </c>
      <c r="D112">
        <v>-0.77200000000000002</v>
      </c>
      <c r="E112">
        <v>0.44040000000000001</v>
      </c>
    </row>
    <row r="113" spans="1:5" x14ac:dyDescent="0.25">
      <c r="A113" s="102" t="s">
        <v>452</v>
      </c>
      <c r="B113">
        <v>-8.5614999999999997E-2</v>
      </c>
      <c r="C113">
        <v>0.136711</v>
      </c>
      <c r="D113">
        <v>-0.626</v>
      </c>
      <c r="E113">
        <v>0.53124000000000005</v>
      </c>
    </row>
    <row r="114" spans="1:5" x14ac:dyDescent="0.25">
      <c r="A114" s="102" t="s">
        <v>453</v>
      </c>
      <c r="B114">
        <v>-6.2769999999999996E-3</v>
      </c>
      <c r="C114">
        <v>6.4510000000000001E-3</v>
      </c>
      <c r="D114">
        <v>-0.97299999999999998</v>
      </c>
      <c r="E114">
        <v>0.33065</v>
      </c>
    </row>
    <row r="115" spans="1:5" x14ac:dyDescent="0.25">
      <c r="A115" s="102" t="s">
        <v>163</v>
      </c>
      <c r="B115">
        <v>0.14002899999999999</v>
      </c>
      <c r="C115">
        <v>0.13282099999999999</v>
      </c>
      <c r="D115">
        <v>1.054</v>
      </c>
      <c r="E115">
        <v>0.29189999999999999</v>
      </c>
    </row>
    <row r="116" spans="1:5" x14ac:dyDescent="0.25">
      <c r="A116" s="102" t="s">
        <v>251</v>
      </c>
      <c r="B116">
        <v>3.3869999999999997E-2</v>
      </c>
      <c r="C116">
        <v>3.5970000000000002E-2</v>
      </c>
      <c r="D116">
        <v>0.94199999999999995</v>
      </c>
      <c r="E116">
        <v>0.34650999999999998</v>
      </c>
    </row>
    <row r="117" spans="1:5" x14ac:dyDescent="0.25">
      <c r="A117" s="102" t="s">
        <v>252</v>
      </c>
      <c r="B117">
        <v>-1.6147000000000002E-2</v>
      </c>
      <c r="C117">
        <v>3.4382999999999997E-2</v>
      </c>
      <c r="D117">
        <v>-0.47</v>
      </c>
      <c r="E117">
        <v>0.63868999999999998</v>
      </c>
    </row>
    <row r="118" spans="1:5" x14ac:dyDescent="0.25">
      <c r="A118" s="102" t="s">
        <v>164</v>
      </c>
    </row>
    <row r="119" spans="1:5" x14ac:dyDescent="0.25">
      <c r="A119" s="102" t="s">
        <v>165</v>
      </c>
    </row>
    <row r="120" spans="1:5" x14ac:dyDescent="0.25">
      <c r="A120" s="154"/>
    </row>
    <row r="121" spans="1:5" x14ac:dyDescent="0.25">
      <c r="A121" s="102" t="s">
        <v>398</v>
      </c>
    </row>
    <row r="122" spans="1:5" x14ac:dyDescent="0.25">
      <c r="A122" s="154"/>
    </row>
    <row r="123" spans="1:5" x14ac:dyDescent="0.25">
      <c r="A123" s="102" t="s">
        <v>180</v>
      </c>
    </row>
    <row r="124" spans="1:5" x14ac:dyDescent="0.25">
      <c r="A124" s="102" t="s">
        <v>399</v>
      </c>
    </row>
    <row r="125" spans="1:5" x14ac:dyDescent="0.25">
      <c r="A125" s="102" t="s">
        <v>175</v>
      </c>
    </row>
    <row r="126" spans="1:5" x14ac:dyDescent="0.25">
      <c r="A126" s="102" t="s">
        <v>176</v>
      </c>
      <c r="E126" s="1"/>
    </row>
    <row r="127" spans="1:5" x14ac:dyDescent="0.25">
      <c r="A127" s="154"/>
    </row>
    <row r="128" spans="1:5" x14ac:dyDescent="0.25">
      <c r="A128" s="102" t="s">
        <v>177</v>
      </c>
    </row>
    <row r="129" spans="1:6" x14ac:dyDescent="0.25">
      <c r="A129" s="154"/>
    </row>
    <row r="130" spans="1:6" x14ac:dyDescent="0.25">
      <c r="A130" s="101" t="s">
        <v>181</v>
      </c>
    </row>
    <row r="131" spans="1:6" x14ac:dyDescent="0.25">
      <c r="A131" s="154"/>
    </row>
    <row r="132" spans="1:6" x14ac:dyDescent="0.25">
      <c r="A132" s="102" t="s">
        <v>139</v>
      </c>
    </row>
    <row r="133" spans="1:6" x14ac:dyDescent="0.25">
      <c r="A133" s="102" t="s">
        <v>182</v>
      </c>
    </row>
    <row r="134" spans="1:6" x14ac:dyDescent="0.25">
      <c r="A134" s="102" t="s">
        <v>141</v>
      </c>
    </row>
    <row r="135" spans="1:6" x14ac:dyDescent="0.25">
      <c r="A135" s="154"/>
      <c r="E135" s="1"/>
    </row>
    <row r="136" spans="1:6" x14ac:dyDescent="0.25">
      <c r="A136" s="102" t="s">
        <v>142</v>
      </c>
    </row>
    <row r="137" spans="1:6" x14ac:dyDescent="0.25">
      <c r="A137" s="102"/>
      <c r="B137" t="s">
        <v>143</v>
      </c>
      <c r="C137" t="s">
        <v>144</v>
      </c>
      <c r="D137" t="s">
        <v>171</v>
      </c>
      <c r="E137" t="s">
        <v>172</v>
      </c>
    </row>
    <row r="138" spans="1:6" x14ac:dyDescent="0.25">
      <c r="A138" s="102" t="s">
        <v>147</v>
      </c>
      <c r="B138">
        <v>-1.304324</v>
      </c>
      <c r="C138">
        <v>0.29211900000000002</v>
      </c>
      <c r="D138">
        <v>-4.4649999999999999</v>
      </c>
      <c r="E138" s="1">
        <v>8.5199999999999997E-6</v>
      </c>
      <c r="F138" t="s">
        <v>149</v>
      </c>
    </row>
    <row r="139" spans="1:6" x14ac:dyDescent="0.25">
      <c r="A139" s="102" t="s">
        <v>150</v>
      </c>
      <c r="B139">
        <v>0.21155599999999999</v>
      </c>
      <c r="C139">
        <v>0.14366300000000001</v>
      </c>
      <c r="D139">
        <v>1.4730000000000001</v>
      </c>
      <c r="E139" s="1">
        <v>0.14104</v>
      </c>
    </row>
    <row r="140" spans="1:6" x14ac:dyDescent="0.25">
      <c r="A140" s="102" t="s">
        <v>151</v>
      </c>
      <c r="B140">
        <v>6.3301999999999997E-2</v>
      </c>
      <c r="C140">
        <v>0.129443</v>
      </c>
      <c r="D140">
        <v>0.48899999999999999</v>
      </c>
      <c r="E140">
        <v>0.62487999999999999</v>
      </c>
    </row>
    <row r="141" spans="1:6" x14ac:dyDescent="0.25">
      <c r="A141" s="102" t="s">
        <v>152</v>
      </c>
      <c r="B141">
        <v>-5.2449999999999997E-2</v>
      </c>
      <c r="C141">
        <v>8.9675000000000005E-2</v>
      </c>
      <c r="D141">
        <v>-0.58499999999999996</v>
      </c>
      <c r="E141" s="1">
        <v>0.55869999999999997</v>
      </c>
    </row>
    <row r="142" spans="1:6" x14ac:dyDescent="0.25">
      <c r="A142" s="102" t="s">
        <v>153</v>
      </c>
      <c r="B142">
        <v>0.237149</v>
      </c>
      <c r="C142">
        <v>0.141849</v>
      </c>
      <c r="D142">
        <v>1.6719999999999999</v>
      </c>
      <c r="E142">
        <v>9.4740000000000005E-2</v>
      </c>
      <c r="F142" t="s">
        <v>173</v>
      </c>
    </row>
    <row r="143" spans="1:6" x14ac:dyDescent="0.25">
      <c r="A143" s="102" t="s">
        <v>110</v>
      </c>
      <c r="B143">
        <v>0.32542700000000002</v>
      </c>
      <c r="C143">
        <v>3.0896E-2</v>
      </c>
      <c r="D143">
        <v>10.532999999999999</v>
      </c>
      <c r="E143" t="s">
        <v>148</v>
      </c>
      <c r="F143" t="s">
        <v>149</v>
      </c>
    </row>
    <row r="144" spans="1:6" x14ac:dyDescent="0.25">
      <c r="A144" s="102" t="s">
        <v>112</v>
      </c>
      <c r="B144">
        <v>0.14397599999999999</v>
      </c>
      <c r="C144">
        <v>8.9078000000000004E-2</v>
      </c>
      <c r="D144">
        <v>1.6160000000000001</v>
      </c>
      <c r="E144">
        <v>0.10621</v>
      </c>
    </row>
    <row r="145" spans="1:6" x14ac:dyDescent="0.25">
      <c r="A145" s="102" t="s">
        <v>113</v>
      </c>
      <c r="B145">
        <v>-8.2489999999999994E-3</v>
      </c>
      <c r="C145">
        <v>2.4119999999999999E-2</v>
      </c>
      <c r="D145">
        <v>-0.34200000000000003</v>
      </c>
      <c r="E145">
        <v>0.73238000000000003</v>
      </c>
    </row>
    <row r="146" spans="1:6" x14ac:dyDescent="0.25">
      <c r="A146" s="102" t="s">
        <v>114</v>
      </c>
      <c r="B146">
        <v>-0.168076</v>
      </c>
      <c r="C146">
        <v>5.9409000000000003E-2</v>
      </c>
      <c r="D146">
        <v>-2.8290000000000002</v>
      </c>
      <c r="E146">
        <v>4.7200000000000002E-3</v>
      </c>
      <c r="F146" t="s">
        <v>154</v>
      </c>
    </row>
    <row r="147" spans="1:6" x14ac:dyDescent="0.25">
      <c r="A147" s="102" t="s">
        <v>155</v>
      </c>
      <c r="B147">
        <v>0.46031300000000003</v>
      </c>
      <c r="C147">
        <v>0.106105</v>
      </c>
      <c r="D147">
        <v>4.3380000000000001</v>
      </c>
      <c r="E147" s="1">
        <v>1.52E-5</v>
      </c>
      <c r="F147" t="s">
        <v>149</v>
      </c>
    </row>
    <row r="148" spans="1:6" x14ac:dyDescent="0.25">
      <c r="A148" s="102" t="s">
        <v>156</v>
      </c>
      <c r="B148">
        <v>0.55062699999999998</v>
      </c>
      <c r="C148">
        <v>0.14066799999999999</v>
      </c>
      <c r="D148">
        <v>3.9140000000000001</v>
      </c>
      <c r="E148" s="1">
        <v>9.4099999999999997E-5</v>
      </c>
      <c r="F148" t="s">
        <v>149</v>
      </c>
    </row>
    <row r="149" spans="1:6" x14ac:dyDescent="0.25">
      <c r="A149" s="102" t="s">
        <v>157</v>
      </c>
      <c r="B149">
        <v>0.12305000000000001</v>
      </c>
      <c r="C149">
        <v>0.123861</v>
      </c>
      <c r="D149">
        <v>0.99299999999999999</v>
      </c>
      <c r="E149">
        <v>0.32063000000000003</v>
      </c>
    </row>
    <row r="150" spans="1:6" x14ac:dyDescent="0.25">
      <c r="A150" s="102" t="s">
        <v>159</v>
      </c>
      <c r="B150">
        <v>0.63051500000000005</v>
      </c>
      <c r="C150">
        <v>8.4783999999999998E-2</v>
      </c>
      <c r="D150">
        <v>7.4370000000000003</v>
      </c>
      <c r="E150" s="1">
        <v>1.61E-13</v>
      </c>
      <c r="F150" t="s">
        <v>149</v>
      </c>
    </row>
    <row r="151" spans="1:6" x14ac:dyDescent="0.25">
      <c r="A151" s="102" t="s">
        <v>160</v>
      </c>
      <c r="B151">
        <v>-0.49133500000000002</v>
      </c>
      <c r="C151">
        <v>7.8742000000000006E-2</v>
      </c>
      <c r="D151">
        <v>-6.24</v>
      </c>
      <c r="E151" s="1">
        <v>5.4899999999999997E-10</v>
      </c>
      <c r="F151" t="s">
        <v>149</v>
      </c>
    </row>
    <row r="152" spans="1:6" x14ac:dyDescent="0.25">
      <c r="A152" s="102" t="s">
        <v>161</v>
      </c>
      <c r="B152">
        <v>-0.31791399999999997</v>
      </c>
      <c r="C152">
        <v>0.14745</v>
      </c>
      <c r="D152">
        <v>-2.1560000000000001</v>
      </c>
      <c r="E152">
        <v>3.1210000000000002E-2</v>
      </c>
      <c r="F152" t="s">
        <v>158</v>
      </c>
    </row>
    <row r="153" spans="1:6" x14ac:dyDescent="0.25">
      <c r="A153" s="102" t="s">
        <v>162</v>
      </c>
      <c r="B153">
        <v>0.61066600000000004</v>
      </c>
      <c r="C153">
        <v>8.5866999999999999E-2</v>
      </c>
      <c r="D153">
        <v>7.1120000000000001</v>
      </c>
      <c r="E153" s="1">
        <v>1.67E-12</v>
      </c>
      <c r="F153" t="s">
        <v>149</v>
      </c>
    </row>
    <row r="154" spans="1:6" x14ac:dyDescent="0.25">
      <c r="A154" s="102" t="s">
        <v>450</v>
      </c>
      <c r="B154">
        <v>9.6397999999999998E-2</v>
      </c>
      <c r="C154">
        <v>0.236762</v>
      </c>
      <c r="D154">
        <v>0.40699999999999997</v>
      </c>
      <c r="E154">
        <v>0.68394999999999995</v>
      </c>
    </row>
    <row r="155" spans="1:6" x14ac:dyDescent="0.25">
      <c r="A155" s="102" t="s">
        <v>451</v>
      </c>
      <c r="B155">
        <v>-0.114552</v>
      </c>
      <c r="C155">
        <v>0.10710699999999999</v>
      </c>
      <c r="D155">
        <v>-1.07</v>
      </c>
      <c r="E155">
        <v>0.28499000000000002</v>
      </c>
    </row>
    <row r="156" spans="1:6" x14ac:dyDescent="0.25">
      <c r="A156" s="102" t="s">
        <v>452</v>
      </c>
      <c r="B156">
        <v>-0.29483100000000001</v>
      </c>
      <c r="C156">
        <v>0.20315800000000001</v>
      </c>
      <c r="D156">
        <v>-1.4510000000000001</v>
      </c>
      <c r="E156">
        <v>0.14688999999999999</v>
      </c>
    </row>
    <row r="157" spans="1:6" x14ac:dyDescent="0.25">
      <c r="A157" s="102" t="s">
        <v>453</v>
      </c>
      <c r="B157">
        <v>2.2617999999999999E-2</v>
      </c>
      <c r="C157">
        <v>1.0279E-2</v>
      </c>
      <c r="D157">
        <v>2.2000000000000002</v>
      </c>
      <c r="E157">
        <v>2.7910000000000001E-2</v>
      </c>
      <c r="F157" t="s">
        <v>158</v>
      </c>
    </row>
    <row r="158" spans="1:6" x14ac:dyDescent="0.25">
      <c r="A158" s="102" t="s">
        <v>163</v>
      </c>
      <c r="B158">
        <v>-0.191468</v>
      </c>
      <c r="C158">
        <v>0.23753299999999999</v>
      </c>
      <c r="D158">
        <v>-0.80600000000000005</v>
      </c>
      <c r="E158">
        <v>0.42031000000000002</v>
      </c>
    </row>
    <row r="159" spans="1:6" x14ac:dyDescent="0.25">
      <c r="A159" s="102" t="s">
        <v>251</v>
      </c>
      <c r="B159">
        <v>3.8856000000000002E-2</v>
      </c>
      <c r="C159">
        <v>7.0316000000000004E-2</v>
      </c>
      <c r="D159">
        <v>0.55300000000000005</v>
      </c>
      <c r="E159">
        <v>0.58060999999999996</v>
      </c>
    </row>
    <row r="160" spans="1:6" x14ac:dyDescent="0.25">
      <c r="A160" s="102" t="s">
        <v>252</v>
      </c>
      <c r="B160">
        <v>7.1113999999999997E-2</v>
      </c>
      <c r="C160">
        <v>5.2109999999999997E-2</v>
      </c>
      <c r="D160">
        <v>1.365</v>
      </c>
      <c r="E160">
        <v>0.17252999999999999</v>
      </c>
    </row>
    <row r="161" spans="1:5" x14ac:dyDescent="0.25">
      <c r="A161" s="102" t="s">
        <v>164</v>
      </c>
    </row>
    <row r="162" spans="1:5" x14ac:dyDescent="0.25">
      <c r="A162" s="102" t="s">
        <v>165</v>
      </c>
    </row>
    <row r="163" spans="1:5" x14ac:dyDescent="0.25">
      <c r="A163" s="154"/>
    </row>
    <row r="164" spans="1:5" x14ac:dyDescent="0.25">
      <c r="A164" s="102" t="s">
        <v>400</v>
      </c>
    </row>
    <row r="165" spans="1:5" x14ac:dyDescent="0.25">
      <c r="A165" s="154"/>
    </row>
    <row r="166" spans="1:5" x14ac:dyDescent="0.25">
      <c r="A166" s="102" t="s">
        <v>183</v>
      </c>
    </row>
    <row r="167" spans="1:5" x14ac:dyDescent="0.25">
      <c r="A167" s="102" t="s">
        <v>401</v>
      </c>
    </row>
    <row r="168" spans="1:5" x14ac:dyDescent="0.25">
      <c r="A168" s="102" t="s">
        <v>175</v>
      </c>
    </row>
    <row r="169" spans="1:5" x14ac:dyDescent="0.25">
      <c r="A169" s="102" t="s">
        <v>176</v>
      </c>
    </row>
    <row r="170" spans="1:5" x14ac:dyDescent="0.25">
      <c r="A170" s="154"/>
    </row>
    <row r="171" spans="1:5" x14ac:dyDescent="0.25">
      <c r="A171" s="102" t="s">
        <v>168</v>
      </c>
    </row>
    <row r="172" spans="1:5" x14ac:dyDescent="0.25">
      <c r="A172" s="154"/>
    </row>
    <row r="173" spans="1:5" x14ac:dyDescent="0.25">
      <c r="A173" s="101" t="s">
        <v>184</v>
      </c>
    </row>
    <row r="174" spans="1:5" x14ac:dyDescent="0.25">
      <c r="A174" s="154"/>
    </row>
    <row r="175" spans="1:5" x14ac:dyDescent="0.25">
      <c r="A175" s="102" t="s">
        <v>139</v>
      </c>
      <c r="E175" s="1"/>
    </row>
    <row r="176" spans="1:5" x14ac:dyDescent="0.25">
      <c r="A176" s="102" t="s">
        <v>185</v>
      </c>
    </row>
    <row r="177" spans="1:6" x14ac:dyDescent="0.25">
      <c r="A177" s="102" t="s">
        <v>141</v>
      </c>
      <c r="E177" s="1"/>
    </row>
    <row r="178" spans="1:6" x14ac:dyDescent="0.25">
      <c r="A178" s="154"/>
    </row>
    <row r="179" spans="1:6" x14ac:dyDescent="0.25">
      <c r="A179" s="102" t="s">
        <v>142</v>
      </c>
    </row>
    <row r="180" spans="1:6" x14ac:dyDescent="0.25">
      <c r="A180" s="102"/>
      <c r="B180" t="s">
        <v>143</v>
      </c>
      <c r="C180" t="s">
        <v>144</v>
      </c>
      <c r="D180" t="s">
        <v>171</v>
      </c>
      <c r="E180" s="1" t="s">
        <v>172</v>
      </c>
    </row>
    <row r="181" spans="1:6" x14ac:dyDescent="0.25">
      <c r="A181" s="102" t="s">
        <v>147</v>
      </c>
      <c r="B181">
        <v>-0.35141699999999998</v>
      </c>
      <c r="C181">
        <v>0.236071</v>
      </c>
      <c r="D181">
        <v>-1.4890000000000001</v>
      </c>
      <c r="E181">
        <v>0.13677</v>
      </c>
    </row>
    <row r="182" spans="1:6" x14ac:dyDescent="0.25">
      <c r="A182" s="102" t="s">
        <v>150</v>
      </c>
      <c r="B182">
        <v>0.27276400000000001</v>
      </c>
      <c r="C182">
        <v>0.120169</v>
      </c>
      <c r="D182">
        <v>2.27</v>
      </c>
      <c r="E182">
        <v>2.334E-2</v>
      </c>
      <c r="F182" t="s">
        <v>158</v>
      </c>
    </row>
    <row r="183" spans="1:6" x14ac:dyDescent="0.25">
      <c r="A183" s="102" t="s">
        <v>151</v>
      </c>
      <c r="B183">
        <v>-0.15853700000000001</v>
      </c>
      <c r="C183">
        <v>0.105006</v>
      </c>
      <c r="D183">
        <v>-1.51</v>
      </c>
      <c r="E183">
        <v>0.13128000000000001</v>
      </c>
    </row>
    <row r="184" spans="1:6" x14ac:dyDescent="0.25">
      <c r="A184" s="102" t="s">
        <v>152</v>
      </c>
      <c r="B184">
        <v>3.2964E-2</v>
      </c>
      <c r="C184">
        <v>8.0381999999999995E-2</v>
      </c>
      <c r="D184">
        <v>0.41</v>
      </c>
      <c r="E184">
        <v>0.68179000000000001</v>
      </c>
    </row>
    <row r="185" spans="1:6" x14ac:dyDescent="0.25">
      <c r="A185" s="102" t="s">
        <v>153</v>
      </c>
      <c r="B185">
        <v>0.16631799999999999</v>
      </c>
      <c r="C185">
        <v>0.124906</v>
      </c>
      <c r="D185">
        <v>1.3320000000000001</v>
      </c>
      <c r="E185">
        <v>0.18318999999999999</v>
      </c>
    </row>
    <row r="186" spans="1:6" x14ac:dyDescent="0.25">
      <c r="A186" s="102" t="s">
        <v>110</v>
      </c>
      <c r="B186">
        <v>1.7000000000000001E-4</v>
      </c>
      <c r="C186">
        <v>3.3306000000000002E-2</v>
      </c>
      <c r="D186">
        <v>5.0000000000000001E-3</v>
      </c>
      <c r="E186">
        <v>0.99592999999999998</v>
      </c>
    </row>
    <row r="187" spans="1:6" x14ac:dyDescent="0.25">
      <c r="A187" s="102" t="s">
        <v>112</v>
      </c>
      <c r="B187">
        <v>-0.21704399999999999</v>
      </c>
      <c r="C187">
        <v>7.1498000000000006E-2</v>
      </c>
      <c r="D187">
        <v>-3.036</v>
      </c>
      <c r="E187">
        <v>2.4399999999999999E-3</v>
      </c>
      <c r="F187" t="s">
        <v>154</v>
      </c>
    </row>
    <row r="188" spans="1:6" x14ac:dyDescent="0.25">
      <c r="A188" s="102" t="s">
        <v>113</v>
      </c>
      <c r="B188">
        <v>1.059E-3</v>
      </c>
      <c r="C188">
        <v>2.4493999999999998E-2</v>
      </c>
      <c r="D188">
        <v>4.2999999999999997E-2</v>
      </c>
      <c r="E188">
        <v>0.96550999999999998</v>
      </c>
    </row>
    <row r="189" spans="1:6" x14ac:dyDescent="0.25">
      <c r="A189" s="102" t="s">
        <v>114</v>
      </c>
      <c r="B189">
        <v>0.155389</v>
      </c>
      <c r="C189">
        <v>5.0290000000000001E-2</v>
      </c>
      <c r="D189">
        <v>3.09</v>
      </c>
      <c r="E189">
        <v>2.0300000000000001E-3</v>
      </c>
      <c r="F189" t="s">
        <v>154</v>
      </c>
    </row>
    <row r="190" spans="1:6" x14ac:dyDescent="0.25">
      <c r="A190" s="102" t="s">
        <v>155</v>
      </c>
      <c r="B190">
        <v>0.111204</v>
      </c>
      <c r="C190">
        <v>0.102384</v>
      </c>
      <c r="D190">
        <v>1.0860000000000001</v>
      </c>
      <c r="E190">
        <v>0.27755999999999997</v>
      </c>
    </row>
    <row r="191" spans="1:6" x14ac:dyDescent="0.25">
      <c r="A191" s="102" t="s">
        <v>156</v>
      </c>
      <c r="B191">
        <v>0.53184600000000004</v>
      </c>
      <c r="C191">
        <v>0.115122</v>
      </c>
      <c r="D191">
        <v>4.62</v>
      </c>
      <c r="E191" s="1">
        <v>4.1200000000000004E-6</v>
      </c>
      <c r="F191" t="s">
        <v>149</v>
      </c>
    </row>
    <row r="192" spans="1:6" x14ac:dyDescent="0.25">
      <c r="A192" s="102" t="s">
        <v>157</v>
      </c>
      <c r="B192">
        <v>-0.178152</v>
      </c>
      <c r="C192">
        <v>0.11640499999999999</v>
      </c>
      <c r="D192">
        <v>-1.53</v>
      </c>
      <c r="E192">
        <v>0.12609000000000001</v>
      </c>
    </row>
    <row r="193" spans="1:6" x14ac:dyDescent="0.25">
      <c r="A193" s="102" t="s">
        <v>159</v>
      </c>
      <c r="B193">
        <v>0.33272800000000002</v>
      </c>
      <c r="C193">
        <v>6.9249000000000005E-2</v>
      </c>
      <c r="D193">
        <v>4.8049999999999997</v>
      </c>
      <c r="E193" s="1">
        <v>1.68E-6</v>
      </c>
      <c r="F193" t="s">
        <v>149</v>
      </c>
    </row>
    <row r="194" spans="1:6" x14ac:dyDescent="0.25">
      <c r="A194" s="102" t="s">
        <v>160</v>
      </c>
      <c r="B194">
        <v>-0.180529</v>
      </c>
      <c r="C194">
        <v>7.2220999999999994E-2</v>
      </c>
      <c r="D194">
        <v>-2.5</v>
      </c>
      <c r="E194">
        <v>1.252E-2</v>
      </c>
      <c r="F194" t="s">
        <v>158</v>
      </c>
    </row>
    <row r="195" spans="1:6" x14ac:dyDescent="0.25">
      <c r="A195" s="102" t="s">
        <v>161</v>
      </c>
      <c r="B195">
        <v>-3.9246999999999997E-2</v>
      </c>
      <c r="C195">
        <v>0.111398</v>
      </c>
      <c r="D195">
        <v>-0.35199999999999998</v>
      </c>
      <c r="E195">
        <v>0.72463999999999995</v>
      </c>
    </row>
    <row r="196" spans="1:6" x14ac:dyDescent="0.25">
      <c r="A196" s="102" t="s">
        <v>162</v>
      </c>
      <c r="B196">
        <v>0.46599699999999999</v>
      </c>
      <c r="C196">
        <v>7.6233999999999996E-2</v>
      </c>
      <c r="D196">
        <v>6.1130000000000004</v>
      </c>
      <c r="E196" s="1">
        <v>1.21E-9</v>
      </c>
      <c r="F196" t="s">
        <v>149</v>
      </c>
    </row>
    <row r="197" spans="1:6" x14ac:dyDescent="0.25">
      <c r="A197" s="102" t="s">
        <v>450</v>
      </c>
      <c r="B197">
        <v>-0.26730799999999999</v>
      </c>
      <c r="C197">
        <v>0.259075</v>
      </c>
      <c r="D197">
        <v>-1.032</v>
      </c>
      <c r="E197">
        <v>0.30231999999999998</v>
      </c>
    </row>
    <row r="198" spans="1:6" x14ac:dyDescent="0.25">
      <c r="A198" s="102" t="s">
        <v>451</v>
      </c>
      <c r="B198">
        <v>0.19140499999999999</v>
      </c>
      <c r="C198">
        <v>8.6395E-2</v>
      </c>
      <c r="D198">
        <v>2.2149999999999999</v>
      </c>
      <c r="E198">
        <v>2.6859999999999998E-2</v>
      </c>
      <c r="F198" t="s">
        <v>158</v>
      </c>
    </row>
    <row r="199" spans="1:6" x14ac:dyDescent="0.25">
      <c r="A199" s="102" t="s">
        <v>452</v>
      </c>
      <c r="B199">
        <v>4.8750000000000002E-2</v>
      </c>
      <c r="C199">
        <v>0.178365</v>
      </c>
      <c r="D199">
        <v>0.27300000000000002</v>
      </c>
      <c r="E199">
        <v>0.78464</v>
      </c>
    </row>
    <row r="200" spans="1:6" x14ac:dyDescent="0.25">
      <c r="A200" s="102" t="s">
        <v>453</v>
      </c>
      <c r="B200">
        <v>-1.0848999999999999E-2</v>
      </c>
      <c r="C200">
        <v>9.6220000000000003E-3</v>
      </c>
      <c r="D200">
        <v>-1.1279999999999999</v>
      </c>
      <c r="E200">
        <v>0.25964999999999999</v>
      </c>
    </row>
    <row r="201" spans="1:6" x14ac:dyDescent="0.25">
      <c r="A201" s="102" t="s">
        <v>163</v>
      </c>
      <c r="B201">
        <v>-5.1633999999999999E-2</v>
      </c>
      <c r="C201">
        <v>0.19475200000000001</v>
      </c>
      <c r="D201">
        <v>-0.26500000000000001</v>
      </c>
      <c r="E201">
        <v>0.79093999999999998</v>
      </c>
    </row>
    <row r="202" spans="1:6" x14ac:dyDescent="0.25">
      <c r="A202" s="102" t="s">
        <v>251</v>
      </c>
      <c r="B202">
        <v>-6.5000000000000002E-2</v>
      </c>
      <c r="C202">
        <v>5.7597000000000002E-2</v>
      </c>
      <c r="D202">
        <v>-1.129</v>
      </c>
      <c r="E202">
        <v>0.25924999999999998</v>
      </c>
    </row>
    <row r="203" spans="1:6" x14ac:dyDescent="0.25">
      <c r="A203" s="102" t="s">
        <v>252</v>
      </c>
      <c r="B203">
        <v>-0.101716</v>
      </c>
      <c r="C203">
        <v>4.8903000000000002E-2</v>
      </c>
      <c r="D203">
        <v>-2.08</v>
      </c>
      <c r="E203">
        <v>3.7679999999999998E-2</v>
      </c>
      <c r="F203" t="s">
        <v>158</v>
      </c>
    </row>
    <row r="204" spans="1:6" x14ac:dyDescent="0.25">
      <c r="A204" s="102" t="s">
        <v>164</v>
      </c>
      <c r="B204" s="1"/>
      <c r="C204" s="1"/>
    </row>
    <row r="205" spans="1:6" x14ac:dyDescent="0.25">
      <c r="A205" s="102" t="s">
        <v>165</v>
      </c>
      <c r="B205" s="1"/>
      <c r="C205" s="1"/>
    </row>
    <row r="206" spans="1:6" x14ac:dyDescent="0.25">
      <c r="A206" s="154"/>
      <c r="B206" s="1"/>
      <c r="C206" s="1"/>
    </row>
    <row r="207" spans="1:6" x14ac:dyDescent="0.25">
      <c r="A207" s="102" t="s">
        <v>402</v>
      </c>
      <c r="B207" s="1"/>
      <c r="C207" s="1"/>
    </row>
    <row r="208" spans="1:6" x14ac:dyDescent="0.25">
      <c r="A208" s="154"/>
      <c r="B208" s="1"/>
      <c r="C208" s="1"/>
    </row>
    <row r="209" spans="1:6" x14ac:dyDescent="0.25">
      <c r="A209" s="102" t="s">
        <v>186</v>
      </c>
      <c r="B209" s="1"/>
      <c r="C209" s="1"/>
      <c r="E209" s="1"/>
    </row>
    <row r="210" spans="1:6" x14ac:dyDescent="0.25">
      <c r="A210" s="102" t="s">
        <v>403</v>
      </c>
      <c r="B210" s="1"/>
      <c r="C210" s="1"/>
    </row>
    <row r="211" spans="1:6" x14ac:dyDescent="0.25">
      <c r="A211" s="102" t="s">
        <v>175</v>
      </c>
      <c r="B211" s="1"/>
      <c r="C211" s="1"/>
    </row>
    <row r="212" spans="1:6" x14ac:dyDescent="0.25">
      <c r="A212" s="102" t="s">
        <v>176</v>
      </c>
      <c r="B212" s="1"/>
      <c r="C212" s="1"/>
    </row>
    <row r="213" spans="1:6" x14ac:dyDescent="0.25">
      <c r="A213" s="154"/>
      <c r="B213" s="1"/>
      <c r="C213" s="1"/>
    </row>
    <row r="214" spans="1:6" x14ac:dyDescent="0.25">
      <c r="A214" s="102" t="s">
        <v>168</v>
      </c>
      <c r="B214" s="1"/>
      <c r="C214" s="1"/>
      <c r="E214" s="1"/>
    </row>
    <row r="215" spans="1:6" x14ac:dyDescent="0.25">
      <c r="A215" s="154"/>
      <c r="B215" s="1"/>
      <c r="C215" s="1"/>
    </row>
    <row r="216" spans="1:6" x14ac:dyDescent="0.25">
      <c r="A216" s="101" t="s">
        <v>187</v>
      </c>
      <c r="B216" s="1"/>
      <c r="C216" s="1"/>
      <c r="E216" s="1"/>
    </row>
    <row r="217" spans="1:6" x14ac:dyDescent="0.25">
      <c r="A217" s="154"/>
      <c r="B217" s="1"/>
      <c r="C217" s="1"/>
      <c r="E217" s="1"/>
    </row>
    <row r="218" spans="1:6" x14ac:dyDescent="0.25">
      <c r="A218" s="102" t="s">
        <v>139</v>
      </c>
      <c r="B218" s="1"/>
      <c r="C218" s="1"/>
      <c r="E218" s="1"/>
    </row>
    <row r="219" spans="1:6" x14ac:dyDescent="0.25">
      <c r="A219" s="102" t="s">
        <v>188</v>
      </c>
      <c r="B219" s="1"/>
      <c r="C219" s="1"/>
    </row>
    <row r="220" spans="1:6" x14ac:dyDescent="0.25">
      <c r="A220" s="102" t="s">
        <v>141</v>
      </c>
      <c r="B220" s="1"/>
      <c r="C220" s="1"/>
    </row>
    <row r="221" spans="1:6" x14ac:dyDescent="0.25">
      <c r="A221" s="154"/>
      <c r="B221" s="1"/>
      <c r="C221" s="1"/>
    </row>
    <row r="222" spans="1:6" x14ac:dyDescent="0.25">
      <c r="A222" s="102" t="s">
        <v>142</v>
      </c>
      <c r="B222" s="1"/>
      <c r="C222" s="1"/>
    </row>
    <row r="223" spans="1:6" x14ac:dyDescent="0.25">
      <c r="A223" s="102"/>
      <c r="B223" t="s">
        <v>143</v>
      </c>
      <c r="C223" t="s">
        <v>144</v>
      </c>
      <c r="D223" t="s">
        <v>171</v>
      </c>
      <c r="E223" t="s">
        <v>172</v>
      </c>
    </row>
    <row r="224" spans="1:6" x14ac:dyDescent="0.25">
      <c r="A224" s="102" t="s">
        <v>147</v>
      </c>
      <c r="B224">
        <v>1.1519950000000001</v>
      </c>
      <c r="C224">
        <v>9.3240000000000003E-2</v>
      </c>
      <c r="D224">
        <v>12.355</v>
      </c>
      <c r="E224" t="s">
        <v>148</v>
      </c>
      <c r="F224" t="s">
        <v>149</v>
      </c>
    </row>
    <row r="225" spans="1:6" x14ac:dyDescent="0.25">
      <c r="A225" s="102" t="s">
        <v>150</v>
      </c>
      <c r="B225">
        <v>7.7660000000000007E-2</v>
      </c>
      <c r="C225">
        <v>4.6849000000000002E-2</v>
      </c>
      <c r="D225">
        <v>1.6579999999999999</v>
      </c>
      <c r="E225">
        <v>9.7560999999999995E-2</v>
      </c>
      <c r="F225" t="s">
        <v>173</v>
      </c>
    </row>
    <row r="226" spans="1:6" x14ac:dyDescent="0.25">
      <c r="A226" s="102" t="s">
        <v>151</v>
      </c>
      <c r="B226">
        <v>3.3593999999999999E-2</v>
      </c>
      <c r="C226">
        <v>4.2597999999999997E-2</v>
      </c>
      <c r="D226">
        <v>0.78900000000000003</v>
      </c>
      <c r="E226">
        <v>0.43044500000000002</v>
      </c>
    </row>
    <row r="227" spans="1:6" x14ac:dyDescent="0.25">
      <c r="A227" s="102" t="s">
        <v>152</v>
      </c>
      <c r="B227">
        <v>2.0339999999999998E-3</v>
      </c>
      <c r="C227">
        <v>3.3787999999999999E-2</v>
      </c>
      <c r="D227">
        <v>0.06</v>
      </c>
      <c r="E227">
        <v>0.95199800000000001</v>
      </c>
    </row>
    <row r="228" spans="1:6" x14ac:dyDescent="0.25">
      <c r="A228" s="102" t="s">
        <v>153</v>
      </c>
      <c r="B228">
        <v>0.14474600000000001</v>
      </c>
      <c r="C228">
        <v>5.3323000000000002E-2</v>
      </c>
      <c r="D228">
        <v>2.7149999999999999</v>
      </c>
      <c r="E228">
        <v>6.7029999999999998E-3</v>
      </c>
      <c r="F228" t="s">
        <v>154</v>
      </c>
    </row>
    <row r="229" spans="1:6" x14ac:dyDescent="0.25">
      <c r="A229" s="102" t="s">
        <v>110</v>
      </c>
      <c r="B229">
        <v>9.2920000000000003E-2</v>
      </c>
      <c r="C229">
        <v>1.2702E-2</v>
      </c>
      <c r="D229">
        <v>7.3150000000000004</v>
      </c>
      <c r="E229" s="1">
        <v>3.91E-13</v>
      </c>
      <c r="F229" t="s">
        <v>149</v>
      </c>
    </row>
    <row r="230" spans="1:6" x14ac:dyDescent="0.25">
      <c r="A230" s="102" t="s">
        <v>112</v>
      </c>
      <c r="B230">
        <v>-1.7278999999999999E-2</v>
      </c>
      <c r="C230">
        <v>2.8643999999999999E-2</v>
      </c>
      <c r="D230">
        <v>-0.60299999999999998</v>
      </c>
      <c r="E230">
        <v>0.54642900000000005</v>
      </c>
    </row>
    <row r="231" spans="1:6" x14ac:dyDescent="0.25">
      <c r="A231" s="102" t="s">
        <v>113</v>
      </c>
      <c r="B231">
        <v>1.3108E-2</v>
      </c>
      <c r="C231">
        <v>9.6869999999999994E-3</v>
      </c>
      <c r="D231">
        <v>1.353</v>
      </c>
      <c r="E231">
        <v>0.176172</v>
      </c>
    </row>
    <row r="232" spans="1:6" x14ac:dyDescent="0.25">
      <c r="A232" s="102" t="s">
        <v>114</v>
      </c>
      <c r="B232">
        <v>1.21E-2</v>
      </c>
      <c r="C232">
        <v>2.0951000000000001E-2</v>
      </c>
      <c r="D232">
        <v>0.57799999999999996</v>
      </c>
      <c r="E232">
        <v>0.56364899999999996</v>
      </c>
    </row>
    <row r="233" spans="1:6" x14ac:dyDescent="0.25">
      <c r="A233" s="102" t="s">
        <v>155</v>
      </c>
      <c r="B233">
        <v>0.13202800000000001</v>
      </c>
      <c r="C233">
        <v>3.9397000000000001E-2</v>
      </c>
      <c r="D233">
        <v>3.351</v>
      </c>
      <c r="E233">
        <v>8.2200000000000003E-4</v>
      </c>
      <c r="F233" t="s">
        <v>149</v>
      </c>
    </row>
    <row r="234" spans="1:6" x14ac:dyDescent="0.25">
      <c r="A234" s="102" t="s">
        <v>156</v>
      </c>
      <c r="B234">
        <v>0.20560200000000001</v>
      </c>
      <c r="C234">
        <v>4.8152E-2</v>
      </c>
      <c r="D234">
        <v>4.2699999999999996</v>
      </c>
      <c r="E234" s="1">
        <v>2.0599999999999999E-5</v>
      </c>
      <c r="F234" t="s">
        <v>149</v>
      </c>
    </row>
    <row r="235" spans="1:6" x14ac:dyDescent="0.25">
      <c r="A235" s="102" t="s">
        <v>157</v>
      </c>
      <c r="B235">
        <v>2.3310000000000001E-2</v>
      </c>
      <c r="C235">
        <v>4.1652000000000002E-2</v>
      </c>
      <c r="D235">
        <v>0.56000000000000005</v>
      </c>
      <c r="E235">
        <v>0.57579499999999995</v>
      </c>
    </row>
    <row r="236" spans="1:6" x14ac:dyDescent="0.25">
      <c r="A236" s="102" t="s">
        <v>159</v>
      </c>
      <c r="B236">
        <v>0.17940200000000001</v>
      </c>
      <c r="C236">
        <v>2.7609999999999999E-2</v>
      </c>
      <c r="D236">
        <v>6.4980000000000002</v>
      </c>
      <c r="E236" s="1">
        <v>1.06E-10</v>
      </c>
      <c r="F236" t="s">
        <v>149</v>
      </c>
    </row>
    <row r="237" spans="1:6" x14ac:dyDescent="0.25">
      <c r="A237" s="102" t="s">
        <v>160</v>
      </c>
      <c r="B237">
        <v>-0.17519699999999999</v>
      </c>
      <c r="C237">
        <v>2.9492000000000001E-2</v>
      </c>
      <c r="D237">
        <v>-5.9409999999999998</v>
      </c>
      <c r="E237" s="1">
        <v>3.4200000000000002E-9</v>
      </c>
      <c r="F237" t="s">
        <v>149</v>
      </c>
    </row>
    <row r="238" spans="1:6" x14ac:dyDescent="0.25">
      <c r="A238" s="102" t="s">
        <v>161</v>
      </c>
      <c r="B238">
        <v>0.22109100000000001</v>
      </c>
      <c r="C238">
        <v>4.1144E-2</v>
      </c>
      <c r="D238">
        <v>5.3739999999999997</v>
      </c>
      <c r="E238" s="1">
        <v>8.7600000000000004E-8</v>
      </c>
      <c r="F238" t="s">
        <v>149</v>
      </c>
    </row>
    <row r="239" spans="1:6" x14ac:dyDescent="0.25">
      <c r="A239" s="102" t="s">
        <v>162</v>
      </c>
      <c r="B239">
        <v>0.102378</v>
      </c>
      <c r="C239">
        <v>3.2934999999999999E-2</v>
      </c>
      <c r="D239">
        <v>3.1080000000000001</v>
      </c>
      <c r="E239">
        <v>1.9109999999999999E-3</v>
      </c>
      <c r="F239" t="s">
        <v>154</v>
      </c>
    </row>
    <row r="240" spans="1:6" x14ac:dyDescent="0.25">
      <c r="A240" s="102" t="s">
        <v>450</v>
      </c>
      <c r="B240">
        <v>-0.110642</v>
      </c>
      <c r="C240">
        <v>9.2494000000000007E-2</v>
      </c>
      <c r="D240">
        <v>-1.196</v>
      </c>
      <c r="E240">
        <v>0.23177800000000001</v>
      </c>
    </row>
    <row r="241" spans="1:5" x14ac:dyDescent="0.25">
      <c r="A241" s="102" t="s">
        <v>451</v>
      </c>
      <c r="B241">
        <v>-2.5680000000000001E-2</v>
      </c>
      <c r="C241">
        <v>3.6913000000000001E-2</v>
      </c>
      <c r="D241">
        <v>-0.69599999999999995</v>
      </c>
      <c r="E241">
        <v>0.48671999999999999</v>
      </c>
    </row>
    <row r="242" spans="1:5" x14ac:dyDescent="0.25">
      <c r="A242" s="102" t="s">
        <v>452</v>
      </c>
      <c r="B242">
        <v>-5.6113999999999997E-2</v>
      </c>
      <c r="C242">
        <v>7.5271000000000005E-2</v>
      </c>
      <c r="D242">
        <v>-0.745</v>
      </c>
      <c r="E242">
        <v>0.45607799999999998</v>
      </c>
    </row>
    <row r="243" spans="1:5" x14ac:dyDescent="0.25">
      <c r="A243" s="102" t="s">
        <v>453</v>
      </c>
      <c r="B243">
        <v>5.568E-3</v>
      </c>
      <c r="C243">
        <v>3.8509999999999998E-3</v>
      </c>
      <c r="D243">
        <v>1.446</v>
      </c>
      <c r="E243">
        <v>0.148453</v>
      </c>
    </row>
    <row r="244" spans="1:5" x14ac:dyDescent="0.25">
      <c r="A244" s="102" t="s">
        <v>163</v>
      </c>
      <c r="B244">
        <v>-7.6886999999999997E-2</v>
      </c>
      <c r="C244">
        <v>8.1198999999999993E-2</v>
      </c>
      <c r="D244">
        <v>-0.94699999999999995</v>
      </c>
      <c r="E244">
        <v>0.34382200000000002</v>
      </c>
    </row>
    <row r="245" spans="1:5" x14ac:dyDescent="0.25">
      <c r="A245" s="102" t="s">
        <v>251</v>
      </c>
      <c r="B245">
        <v>2.1047E-2</v>
      </c>
      <c r="C245">
        <v>2.3081999999999998E-2</v>
      </c>
      <c r="D245">
        <v>0.91200000000000003</v>
      </c>
      <c r="E245">
        <v>0.36197800000000002</v>
      </c>
    </row>
    <row r="246" spans="1:5" x14ac:dyDescent="0.25">
      <c r="A246" s="102" t="s">
        <v>252</v>
      </c>
      <c r="B246">
        <v>2.9840000000000001E-3</v>
      </c>
      <c r="C246">
        <v>1.9872000000000001E-2</v>
      </c>
      <c r="D246">
        <v>0.15</v>
      </c>
      <c r="E246">
        <v>0.88065899999999997</v>
      </c>
    </row>
    <row r="247" spans="1:5" x14ac:dyDescent="0.25">
      <c r="A247" s="102" t="s">
        <v>164</v>
      </c>
    </row>
    <row r="248" spans="1:5" x14ac:dyDescent="0.25">
      <c r="A248" s="102" t="s">
        <v>165</v>
      </c>
    </row>
    <row r="249" spans="1:5" x14ac:dyDescent="0.25">
      <c r="A249" s="154"/>
    </row>
    <row r="250" spans="1:5" x14ac:dyDescent="0.25">
      <c r="A250" s="102" t="s">
        <v>404</v>
      </c>
      <c r="E250" s="1"/>
    </row>
    <row r="251" spans="1:5" x14ac:dyDescent="0.25">
      <c r="A251" s="154"/>
    </row>
    <row r="252" spans="1:5" x14ac:dyDescent="0.25">
      <c r="A252" s="102" t="s">
        <v>189</v>
      </c>
    </row>
    <row r="253" spans="1:5" x14ac:dyDescent="0.25">
      <c r="A253" s="102" t="s">
        <v>405</v>
      </c>
      <c r="E253" s="1"/>
    </row>
    <row r="254" spans="1:5" x14ac:dyDescent="0.25">
      <c r="A254" s="102" t="s">
        <v>175</v>
      </c>
    </row>
    <row r="255" spans="1:5" x14ac:dyDescent="0.25">
      <c r="A255" s="102" t="s">
        <v>176</v>
      </c>
    </row>
    <row r="256" spans="1:5" x14ac:dyDescent="0.25">
      <c r="A256" s="154"/>
    </row>
    <row r="257" spans="1:6" x14ac:dyDescent="0.25">
      <c r="A257" s="102" t="s">
        <v>177</v>
      </c>
    </row>
    <row r="258" spans="1:6" x14ac:dyDescent="0.25">
      <c r="A258" s="154"/>
    </row>
    <row r="259" spans="1:6" x14ac:dyDescent="0.25">
      <c r="A259" s="101" t="s">
        <v>190</v>
      </c>
    </row>
    <row r="260" spans="1:6" x14ac:dyDescent="0.25">
      <c r="A260" s="154"/>
    </row>
    <row r="261" spans="1:6" x14ac:dyDescent="0.25">
      <c r="A261" s="102" t="s">
        <v>139</v>
      </c>
    </row>
    <row r="262" spans="1:6" x14ac:dyDescent="0.25">
      <c r="A262" s="102" t="s">
        <v>191</v>
      </c>
    </row>
    <row r="263" spans="1:6" x14ac:dyDescent="0.25">
      <c r="A263" s="102" t="s">
        <v>192</v>
      </c>
    </row>
    <row r="264" spans="1:6" x14ac:dyDescent="0.25">
      <c r="A264" s="154"/>
    </row>
    <row r="265" spans="1:6" x14ac:dyDescent="0.25">
      <c r="A265" s="102" t="s">
        <v>193</v>
      </c>
    </row>
    <row r="266" spans="1:6" x14ac:dyDescent="0.25">
      <c r="A266" s="102" t="s">
        <v>194</v>
      </c>
    </row>
    <row r="267" spans="1:6" x14ac:dyDescent="0.25">
      <c r="A267" s="102" t="s">
        <v>406</v>
      </c>
    </row>
    <row r="268" spans="1:6" x14ac:dyDescent="0.25">
      <c r="A268" s="154"/>
    </row>
    <row r="269" spans="1:6" x14ac:dyDescent="0.25">
      <c r="A269" s="102" t="s">
        <v>142</v>
      </c>
    </row>
    <row r="270" spans="1:6" x14ac:dyDescent="0.25">
      <c r="A270" s="102"/>
      <c r="B270" t="s">
        <v>143</v>
      </c>
      <c r="C270" t="s">
        <v>144</v>
      </c>
      <c r="D270" t="s">
        <v>171</v>
      </c>
      <c r="E270" t="s">
        <v>172</v>
      </c>
    </row>
    <row r="271" spans="1:6" x14ac:dyDescent="0.25">
      <c r="A271" s="102" t="s">
        <v>147</v>
      </c>
      <c r="B271">
        <v>2.7657159999999998</v>
      </c>
      <c r="C271">
        <v>0.15287000000000001</v>
      </c>
      <c r="D271">
        <v>18.091999999999999</v>
      </c>
      <c r="E271" t="s">
        <v>148</v>
      </c>
      <c r="F271" t="s">
        <v>149</v>
      </c>
    </row>
    <row r="272" spans="1:6" x14ac:dyDescent="0.25">
      <c r="A272" s="102" t="s">
        <v>150</v>
      </c>
      <c r="B272">
        <v>0.21420700000000001</v>
      </c>
      <c r="C272">
        <v>7.8187999999999994E-2</v>
      </c>
      <c r="D272">
        <v>2.74</v>
      </c>
      <c r="E272">
        <v>6.2129999999999998E-3</v>
      </c>
      <c r="F272" t="s">
        <v>154</v>
      </c>
    </row>
    <row r="273" spans="1:6" x14ac:dyDescent="0.25">
      <c r="A273" s="102" t="s">
        <v>151</v>
      </c>
      <c r="B273">
        <v>-6.5660999999999997E-2</v>
      </c>
      <c r="C273">
        <v>7.0666000000000007E-2</v>
      </c>
      <c r="D273">
        <v>-0.92900000000000005</v>
      </c>
      <c r="E273">
        <v>0.35293000000000002</v>
      </c>
    </row>
    <row r="274" spans="1:6" x14ac:dyDescent="0.25">
      <c r="A274" s="102" t="s">
        <v>152</v>
      </c>
      <c r="B274">
        <v>0.21954000000000001</v>
      </c>
      <c r="C274">
        <v>5.6717999999999998E-2</v>
      </c>
      <c r="D274">
        <v>3.871</v>
      </c>
      <c r="E274">
        <v>1.13E-4</v>
      </c>
      <c r="F274" t="s">
        <v>149</v>
      </c>
    </row>
    <row r="275" spans="1:6" x14ac:dyDescent="0.25">
      <c r="A275" s="102" t="s">
        <v>153</v>
      </c>
      <c r="B275">
        <v>0.13711899999999999</v>
      </c>
      <c r="C275">
        <v>9.332E-2</v>
      </c>
      <c r="D275">
        <v>1.4690000000000001</v>
      </c>
      <c r="E275">
        <v>0.14192399999999999</v>
      </c>
    </row>
    <row r="276" spans="1:6" x14ac:dyDescent="0.25">
      <c r="A276" s="102" t="s">
        <v>110</v>
      </c>
      <c r="B276">
        <v>8.0785999999999997E-2</v>
      </c>
      <c r="C276">
        <v>2.2324E-2</v>
      </c>
      <c r="D276">
        <v>3.6190000000000002</v>
      </c>
      <c r="E276">
        <v>3.0400000000000002E-4</v>
      </c>
      <c r="F276" t="s">
        <v>149</v>
      </c>
    </row>
    <row r="277" spans="1:6" x14ac:dyDescent="0.25">
      <c r="A277" s="102" t="s">
        <v>112</v>
      </c>
      <c r="B277">
        <v>-0.23732300000000001</v>
      </c>
      <c r="C277">
        <v>4.7299000000000001E-2</v>
      </c>
      <c r="D277">
        <v>-5.0179999999999998</v>
      </c>
      <c r="E277" s="1">
        <v>5.7700000000000004E-7</v>
      </c>
      <c r="F277" t="s">
        <v>149</v>
      </c>
    </row>
    <row r="278" spans="1:6" x14ac:dyDescent="0.25">
      <c r="A278" s="102" t="s">
        <v>113</v>
      </c>
      <c r="B278">
        <v>1.7607000000000001E-2</v>
      </c>
      <c r="C278">
        <v>1.7027E-2</v>
      </c>
      <c r="D278">
        <v>1.034</v>
      </c>
      <c r="E278">
        <v>0.30126199999999997</v>
      </c>
    </row>
    <row r="279" spans="1:6" x14ac:dyDescent="0.25">
      <c r="A279" s="102" t="s">
        <v>114</v>
      </c>
      <c r="B279">
        <v>0.10642699999999999</v>
      </c>
      <c r="C279">
        <v>3.4860000000000002E-2</v>
      </c>
      <c r="D279">
        <v>3.0529999999999999</v>
      </c>
      <c r="E279">
        <v>2.3E-3</v>
      </c>
      <c r="F279" t="s">
        <v>154</v>
      </c>
    </row>
    <row r="280" spans="1:6" x14ac:dyDescent="0.25">
      <c r="A280" s="102" t="s">
        <v>155</v>
      </c>
      <c r="B280">
        <v>7.7951999999999994E-2</v>
      </c>
      <c r="C280">
        <v>6.5851999999999994E-2</v>
      </c>
      <c r="D280">
        <v>1.1839999999999999</v>
      </c>
      <c r="E280">
        <v>0.236676</v>
      </c>
    </row>
    <row r="281" spans="1:6" x14ac:dyDescent="0.25">
      <c r="A281" s="102" t="s">
        <v>156</v>
      </c>
      <c r="B281">
        <v>0.15290300000000001</v>
      </c>
      <c r="C281">
        <v>7.8407000000000004E-2</v>
      </c>
      <c r="D281">
        <v>1.95</v>
      </c>
      <c r="E281">
        <v>5.1322E-2</v>
      </c>
      <c r="F281" t="s">
        <v>173</v>
      </c>
    </row>
    <row r="282" spans="1:6" x14ac:dyDescent="0.25">
      <c r="A282" s="102" t="s">
        <v>157</v>
      </c>
      <c r="B282">
        <v>2.8555000000000001E-2</v>
      </c>
      <c r="C282">
        <v>7.0000999999999994E-2</v>
      </c>
      <c r="D282">
        <v>0.40799999999999997</v>
      </c>
      <c r="E282">
        <v>0.68337400000000004</v>
      </c>
    </row>
    <row r="283" spans="1:6" x14ac:dyDescent="0.25">
      <c r="A283" s="102" t="s">
        <v>159</v>
      </c>
      <c r="B283">
        <v>-0.137771</v>
      </c>
      <c r="C283">
        <v>4.6030000000000001E-2</v>
      </c>
      <c r="D283">
        <v>-2.9929999999999999</v>
      </c>
      <c r="E283">
        <v>2.8010000000000001E-3</v>
      </c>
      <c r="F283" t="s">
        <v>154</v>
      </c>
    </row>
    <row r="284" spans="1:6" x14ac:dyDescent="0.25">
      <c r="A284" s="102" t="s">
        <v>160</v>
      </c>
      <c r="B284">
        <v>-0.14214499999999999</v>
      </c>
      <c r="C284">
        <v>5.0134999999999999E-2</v>
      </c>
      <c r="D284">
        <v>-2.835</v>
      </c>
      <c r="E284">
        <v>4.6319999999999998E-3</v>
      </c>
      <c r="F284" t="s">
        <v>154</v>
      </c>
    </row>
    <row r="285" spans="1:6" x14ac:dyDescent="0.25">
      <c r="A285" s="102" t="s">
        <v>161</v>
      </c>
      <c r="B285">
        <v>3.8039000000000003E-2</v>
      </c>
      <c r="C285">
        <v>6.9119E-2</v>
      </c>
      <c r="D285">
        <v>0.55000000000000004</v>
      </c>
      <c r="E285">
        <v>0.58215799999999995</v>
      </c>
    </row>
    <row r="286" spans="1:6" x14ac:dyDescent="0.25">
      <c r="A286" s="102" t="s">
        <v>162</v>
      </c>
      <c r="B286">
        <v>-0.11496199999999999</v>
      </c>
      <c r="C286">
        <v>5.7058999999999999E-2</v>
      </c>
      <c r="D286">
        <v>-2.0150000000000001</v>
      </c>
      <c r="E286">
        <v>4.4079E-2</v>
      </c>
      <c r="F286" t="s">
        <v>158</v>
      </c>
    </row>
    <row r="287" spans="1:6" x14ac:dyDescent="0.25">
      <c r="A287" s="102" t="s">
        <v>450</v>
      </c>
      <c r="B287">
        <v>-0.23666400000000001</v>
      </c>
      <c r="C287">
        <v>0.15227199999999999</v>
      </c>
      <c r="D287">
        <v>-1.554</v>
      </c>
      <c r="E287">
        <v>0.120314</v>
      </c>
    </row>
    <row r="288" spans="1:6" x14ac:dyDescent="0.25">
      <c r="A288" s="102" t="s">
        <v>451</v>
      </c>
      <c r="B288">
        <v>5.4692999999999999E-2</v>
      </c>
      <c r="C288">
        <v>6.1414999999999997E-2</v>
      </c>
      <c r="D288">
        <v>0.89100000000000001</v>
      </c>
      <c r="E288">
        <v>0.37330200000000002</v>
      </c>
    </row>
    <row r="289" spans="1:6" x14ac:dyDescent="0.25">
      <c r="A289" s="102" t="s">
        <v>452</v>
      </c>
      <c r="B289">
        <v>0.19622500000000001</v>
      </c>
      <c r="C289">
        <v>0.12753600000000001</v>
      </c>
      <c r="D289">
        <v>1.5389999999999999</v>
      </c>
      <c r="E289">
        <v>0.124088</v>
      </c>
    </row>
    <row r="290" spans="1:6" x14ac:dyDescent="0.25">
      <c r="A290" s="102" t="s">
        <v>453</v>
      </c>
      <c r="B290">
        <v>1.2489999999999999E-2</v>
      </c>
      <c r="C290">
        <v>6.5389999999999997E-3</v>
      </c>
      <c r="D290">
        <v>1.91</v>
      </c>
      <c r="E290">
        <v>5.6278000000000002E-2</v>
      </c>
      <c r="F290" t="s">
        <v>173</v>
      </c>
    </row>
    <row r="291" spans="1:6" x14ac:dyDescent="0.25">
      <c r="A291" s="102" t="s">
        <v>163</v>
      </c>
      <c r="B291">
        <v>0.14262900000000001</v>
      </c>
      <c r="C291">
        <v>0.13600100000000001</v>
      </c>
      <c r="D291">
        <v>1.0489999999999999</v>
      </c>
      <c r="E291" s="1">
        <v>0.29444700000000001</v>
      </c>
    </row>
    <row r="292" spans="1:6" x14ac:dyDescent="0.25">
      <c r="A292" s="102" t="s">
        <v>251</v>
      </c>
      <c r="B292">
        <v>-7.7094999999999997E-2</v>
      </c>
      <c r="C292">
        <v>3.9312E-2</v>
      </c>
      <c r="D292">
        <v>-1.9610000000000001</v>
      </c>
      <c r="E292">
        <v>5.0029999999999998E-2</v>
      </c>
      <c r="F292" t="s">
        <v>173</v>
      </c>
    </row>
    <row r="293" spans="1:6" x14ac:dyDescent="0.25">
      <c r="A293" s="102" t="s">
        <v>252</v>
      </c>
      <c r="B293">
        <v>-1.3304E-2</v>
      </c>
      <c r="C293">
        <v>3.3250000000000002E-2</v>
      </c>
      <c r="D293">
        <v>-0.4</v>
      </c>
      <c r="E293">
        <v>0.689114</v>
      </c>
    </row>
    <row r="294" spans="1:6" x14ac:dyDescent="0.25">
      <c r="A294" s="102" t="s">
        <v>164</v>
      </c>
    </row>
    <row r="295" spans="1:6" x14ac:dyDescent="0.25">
      <c r="A295" s="102" t="s">
        <v>165</v>
      </c>
    </row>
    <row r="296" spans="1:6" x14ac:dyDescent="0.25">
      <c r="A296" s="154"/>
    </row>
    <row r="297" spans="1:6" x14ac:dyDescent="0.25">
      <c r="A297" s="102" t="s">
        <v>407</v>
      </c>
    </row>
    <row r="298" spans="1:6" x14ac:dyDescent="0.25">
      <c r="A298" s="102" t="s">
        <v>175</v>
      </c>
    </row>
    <row r="299" spans="1:6" x14ac:dyDescent="0.25">
      <c r="A299" s="102" t="s">
        <v>408</v>
      </c>
    </row>
    <row r="300" spans="1:6" x14ac:dyDescent="0.25">
      <c r="A300" s="102" t="s">
        <v>409</v>
      </c>
    </row>
    <row r="301" spans="1:6" x14ac:dyDescent="0.25">
      <c r="A301" s="154"/>
    </row>
    <row r="302" spans="1:6" x14ac:dyDescent="0.25">
      <c r="A302" s="101" t="s">
        <v>195</v>
      </c>
    </row>
    <row r="303" spans="1:6" x14ac:dyDescent="0.25">
      <c r="A303" s="154"/>
    </row>
    <row r="304" spans="1:6" x14ac:dyDescent="0.25">
      <c r="A304" s="102" t="s">
        <v>139</v>
      </c>
    </row>
    <row r="305" spans="1:6" x14ac:dyDescent="0.25">
      <c r="A305" s="102" t="s">
        <v>196</v>
      </c>
    </row>
    <row r="306" spans="1:6" x14ac:dyDescent="0.25">
      <c r="A306" s="102" t="s">
        <v>192</v>
      </c>
    </row>
    <row r="307" spans="1:6" x14ac:dyDescent="0.25">
      <c r="A307" s="154"/>
    </row>
    <row r="308" spans="1:6" x14ac:dyDescent="0.25">
      <c r="A308" s="102" t="s">
        <v>193</v>
      </c>
    </row>
    <row r="309" spans="1:6" x14ac:dyDescent="0.25">
      <c r="A309" s="102" t="s">
        <v>194</v>
      </c>
    </row>
    <row r="310" spans="1:6" x14ac:dyDescent="0.25">
      <c r="A310" s="102" t="s">
        <v>410</v>
      </c>
    </row>
    <row r="311" spans="1:6" x14ac:dyDescent="0.25">
      <c r="A311" s="154"/>
    </row>
    <row r="312" spans="1:6" x14ac:dyDescent="0.25">
      <c r="A312" s="102" t="s">
        <v>142</v>
      </c>
    </row>
    <row r="313" spans="1:6" x14ac:dyDescent="0.25">
      <c r="A313" s="102"/>
      <c r="B313" t="s">
        <v>143</v>
      </c>
      <c r="C313" t="s">
        <v>144</v>
      </c>
      <c r="D313" t="s">
        <v>171</v>
      </c>
      <c r="E313" t="s">
        <v>172</v>
      </c>
    </row>
    <row r="314" spans="1:6" x14ac:dyDescent="0.25">
      <c r="A314" s="102" t="s">
        <v>147</v>
      </c>
      <c r="B314">
        <v>3.9083139999999998</v>
      </c>
      <c r="C314">
        <v>0.117658</v>
      </c>
      <c r="D314">
        <v>33.218000000000004</v>
      </c>
      <c r="E314" t="s">
        <v>148</v>
      </c>
      <c r="F314" t="s">
        <v>149</v>
      </c>
    </row>
    <row r="315" spans="1:6" x14ac:dyDescent="0.25">
      <c r="A315" s="102" t="s">
        <v>150</v>
      </c>
      <c r="B315">
        <v>0.17161000000000001</v>
      </c>
      <c r="C315">
        <v>6.0178000000000002E-2</v>
      </c>
      <c r="D315">
        <v>2.8519999999999999</v>
      </c>
      <c r="E315">
        <v>4.4000000000000003E-3</v>
      </c>
      <c r="F315" t="s">
        <v>154</v>
      </c>
    </row>
    <row r="316" spans="1:6" x14ac:dyDescent="0.25">
      <c r="A316" s="102" t="s">
        <v>151</v>
      </c>
      <c r="B316">
        <v>-9.4254000000000004E-2</v>
      </c>
      <c r="C316">
        <v>5.4387999999999999E-2</v>
      </c>
      <c r="D316">
        <v>-1.7330000000000001</v>
      </c>
      <c r="E316">
        <v>8.3278000000000005E-2</v>
      </c>
      <c r="F316" t="s">
        <v>173</v>
      </c>
    </row>
    <row r="317" spans="1:6" x14ac:dyDescent="0.25">
      <c r="A317" s="102" t="s">
        <v>152</v>
      </c>
      <c r="B317">
        <v>5.6061E-2</v>
      </c>
      <c r="C317">
        <v>4.3652999999999997E-2</v>
      </c>
      <c r="D317">
        <v>1.284</v>
      </c>
      <c r="E317">
        <v>0.19922899999999999</v>
      </c>
    </row>
    <row r="318" spans="1:6" x14ac:dyDescent="0.25">
      <c r="A318" s="102" t="s">
        <v>153</v>
      </c>
      <c r="B318">
        <v>0.18456700000000001</v>
      </c>
      <c r="C318">
        <v>7.1825E-2</v>
      </c>
      <c r="D318">
        <v>2.57</v>
      </c>
      <c r="E318">
        <v>1.0262E-2</v>
      </c>
      <c r="F318" t="s">
        <v>158</v>
      </c>
    </row>
    <row r="319" spans="1:6" x14ac:dyDescent="0.25">
      <c r="A319" s="102" t="s">
        <v>110</v>
      </c>
      <c r="B319">
        <v>6.6965999999999998E-2</v>
      </c>
      <c r="C319">
        <v>1.7180999999999998E-2</v>
      </c>
      <c r="D319">
        <v>3.8980000000000001</v>
      </c>
      <c r="E319">
        <v>1.01E-4</v>
      </c>
      <c r="F319" t="s">
        <v>149</v>
      </c>
    </row>
    <row r="320" spans="1:6" x14ac:dyDescent="0.25">
      <c r="A320" s="102" t="s">
        <v>112</v>
      </c>
      <c r="B320">
        <v>-0.10026500000000001</v>
      </c>
      <c r="C320">
        <v>3.6403999999999999E-2</v>
      </c>
      <c r="D320">
        <v>-2.754</v>
      </c>
      <c r="E320">
        <v>5.9439999999999996E-3</v>
      </c>
      <c r="F320" t="s">
        <v>154</v>
      </c>
    </row>
    <row r="321" spans="1:6" x14ac:dyDescent="0.25">
      <c r="A321" s="102" t="s">
        <v>113</v>
      </c>
      <c r="B321">
        <v>2.4065E-2</v>
      </c>
      <c r="C321">
        <v>1.3105E-2</v>
      </c>
      <c r="D321">
        <v>1.8360000000000001</v>
      </c>
      <c r="E321">
        <v>6.6486000000000003E-2</v>
      </c>
      <c r="F321" t="s">
        <v>173</v>
      </c>
    </row>
    <row r="322" spans="1:6" x14ac:dyDescent="0.25">
      <c r="A322" s="102" t="s">
        <v>114</v>
      </c>
      <c r="B322">
        <v>-2.8575E-2</v>
      </c>
      <c r="C322">
        <v>2.683E-2</v>
      </c>
      <c r="D322">
        <v>-1.0649999999999999</v>
      </c>
      <c r="E322">
        <v>0.28700199999999998</v>
      </c>
    </row>
    <row r="323" spans="1:6" x14ac:dyDescent="0.25">
      <c r="A323" s="102" t="s">
        <v>155</v>
      </c>
      <c r="B323">
        <v>0.160387</v>
      </c>
      <c r="C323">
        <v>5.0682999999999999E-2</v>
      </c>
      <c r="D323">
        <v>3.1640000000000001</v>
      </c>
      <c r="E323">
        <v>1.58E-3</v>
      </c>
      <c r="F323" t="s">
        <v>154</v>
      </c>
    </row>
    <row r="324" spans="1:6" x14ac:dyDescent="0.25">
      <c r="A324" s="102" t="s">
        <v>156</v>
      </c>
      <c r="B324">
        <v>0.21635199999999999</v>
      </c>
      <c r="C324">
        <v>6.0345999999999997E-2</v>
      </c>
      <c r="D324">
        <v>3.585</v>
      </c>
      <c r="E324">
        <v>3.4600000000000001E-4</v>
      </c>
      <c r="F324" t="s">
        <v>149</v>
      </c>
    </row>
    <row r="325" spans="1:6" x14ac:dyDescent="0.25">
      <c r="A325" s="102" t="s">
        <v>157</v>
      </c>
      <c r="B325">
        <v>-4.9529999999999998E-2</v>
      </c>
      <c r="C325">
        <v>5.3876E-2</v>
      </c>
      <c r="D325">
        <v>-0.91900000000000004</v>
      </c>
      <c r="E325">
        <v>0.35804799999999998</v>
      </c>
    </row>
    <row r="326" spans="1:6" x14ac:dyDescent="0.25">
      <c r="A326" s="102" t="s">
        <v>159</v>
      </c>
      <c r="B326">
        <v>-3.8871000000000003E-2</v>
      </c>
      <c r="C326">
        <v>3.5427E-2</v>
      </c>
      <c r="D326">
        <v>-1.097</v>
      </c>
      <c r="E326">
        <v>0.27269700000000002</v>
      </c>
    </row>
    <row r="327" spans="1:6" x14ac:dyDescent="0.25">
      <c r="A327" s="102" t="s">
        <v>160</v>
      </c>
      <c r="B327">
        <v>-3.7398000000000001E-2</v>
      </c>
      <c r="C327">
        <v>3.8587000000000003E-2</v>
      </c>
      <c r="D327">
        <v>-0.96899999999999997</v>
      </c>
      <c r="E327">
        <v>0.33258700000000002</v>
      </c>
    </row>
    <row r="328" spans="1:6" x14ac:dyDescent="0.25">
      <c r="A328" s="102" t="s">
        <v>161</v>
      </c>
      <c r="B328">
        <v>0.150397</v>
      </c>
      <c r="C328">
        <v>5.3197000000000001E-2</v>
      </c>
      <c r="D328">
        <v>2.827</v>
      </c>
      <c r="E328" s="1">
        <v>4.7499999999999999E-3</v>
      </c>
      <c r="F328" t="s">
        <v>154</v>
      </c>
    </row>
    <row r="329" spans="1:6" x14ac:dyDescent="0.25">
      <c r="A329" s="102" t="s">
        <v>162</v>
      </c>
      <c r="B329">
        <v>-0.108566</v>
      </c>
      <c r="C329">
        <v>4.3915999999999997E-2</v>
      </c>
      <c r="D329">
        <v>-2.472</v>
      </c>
      <c r="E329" s="1">
        <v>1.3526E-2</v>
      </c>
      <c r="F329" t="s">
        <v>158</v>
      </c>
    </row>
    <row r="330" spans="1:6" x14ac:dyDescent="0.25">
      <c r="A330" s="102" t="s">
        <v>450</v>
      </c>
      <c r="B330">
        <v>-0.188055</v>
      </c>
      <c r="C330">
        <v>0.117197</v>
      </c>
      <c r="D330">
        <v>-1.605</v>
      </c>
      <c r="E330">
        <v>0.108762</v>
      </c>
    </row>
    <row r="331" spans="1:6" x14ac:dyDescent="0.25">
      <c r="A331" s="102" t="s">
        <v>451</v>
      </c>
      <c r="B331">
        <v>4.5227999999999997E-2</v>
      </c>
      <c r="C331">
        <v>4.7268999999999999E-2</v>
      </c>
      <c r="D331">
        <v>0.95699999999999996</v>
      </c>
      <c r="E331">
        <v>0.33879199999999998</v>
      </c>
    </row>
    <row r="332" spans="1:6" x14ac:dyDescent="0.25">
      <c r="A332" s="102" t="s">
        <v>452</v>
      </c>
      <c r="B332">
        <v>0.13037399999999999</v>
      </c>
      <c r="C332">
        <v>9.8158999999999996E-2</v>
      </c>
      <c r="D332">
        <v>1.3280000000000001</v>
      </c>
      <c r="E332">
        <v>0.18428700000000001</v>
      </c>
    </row>
    <row r="333" spans="1:6" x14ac:dyDescent="0.25">
      <c r="A333" s="102" t="s">
        <v>453</v>
      </c>
      <c r="B333">
        <v>9.2619999999999994E-3</v>
      </c>
      <c r="C333">
        <v>5.0330000000000001E-3</v>
      </c>
      <c r="D333">
        <v>1.84</v>
      </c>
      <c r="E333">
        <v>6.5881999999999996E-2</v>
      </c>
      <c r="F333" t="s">
        <v>173</v>
      </c>
    </row>
    <row r="334" spans="1:6" x14ac:dyDescent="0.25">
      <c r="A334" s="102" t="s">
        <v>163</v>
      </c>
      <c r="B334">
        <v>-3.8591E-2</v>
      </c>
      <c r="C334">
        <v>0.104674</v>
      </c>
      <c r="D334">
        <v>-0.36899999999999999</v>
      </c>
      <c r="E334">
        <v>0.71241200000000005</v>
      </c>
    </row>
    <row r="335" spans="1:6" x14ac:dyDescent="0.25">
      <c r="A335" s="102" t="s">
        <v>251</v>
      </c>
      <c r="B335">
        <v>9.11E-3</v>
      </c>
      <c r="C335">
        <v>3.0256999999999999E-2</v>
      </c>
      <c r="D335">
        <v>0.30099999999999999</v>
      </c>
      <c r="E335">
        <v>0.76338799999999996</v>
      </c>
    </row>
    <row r="336" spans="1:6" x14ac:dyDescent="0.25">
      <c r="A336" s="102" t="s">
        <v>252</v>
      </c>
      <c r="B336">
        <v>4.2208000000000002E-2</v>
      </c>
      <c r="C336">
        <v>2.5590999999999999E-2</v>
      </c>
      <c r="D336">
        <v>1.649</v>
      </c>
      <c r="E336">
        <v>9.9262000000000003E-2</v>
      </c>
      <c r="F336" t="s">
        <v>173</v>
      </c>
    </row>
    <row r="337" spans="1:5" x14ac:dyDescent="0.25">
      <c r="A337" s="102" t="s">
        <v>164</v>
      </c>
    </row>
    <row r="338" spans="1:5" x14ac:dyDescent="0.25">
      <c r="A338" s="102" t="s">
        <v>165</v>
      </c>
    </row>
    <row r="339" spans="1:5" x14ac:dyDescent="0.25">
      <c r="A339" s="154"/>
    </row>
    <row r="340" spans="1:5" x14ac:dyDescent="0.25">
      <c r="A340" s="102" t="s">
        <v>411</v>
      </c>
    </row>
    <row r="341" spans="1:5" x14ac:dyDescent="0.25">
      <c r="A341" s="102" t="s">
        <v>175</v>
      </c>
    </row>
    <row r="342" spans="1:5" x14ac:dyDescent="0.25">
      <c r="A342" s="102" t="s">
        <v>412</v>
      </c>
    </row>
    <row r="343" spans="1:5" x14ac:dyDescent="0.25">
      <c r="A343" s="102" t="s">
        <v>413</v>
      </c>
    </row>
    <row r="344" spans="1:5" x14ac:dyDescent="0.25">
      <c r="A344" s="154"/>
    </row>
    <row r="345" spans="1:5" x14ac:dyDescent="0.25">
      <c r="A345" s="101" t="s">
        <v>197</v>
      </c>
    </row>
    <row r="346" spans="1:5" x14ac:dyDescent="0.25">
      <c r="A346" s="154"/>
    </row>
    <row r="347" spans="1:5" x14ac:dyDescent="0.25">
      <c r="A347" s="102" t="s">
        <v>139</v>
      </c>
    </row>
    <row r="348" spans="1:5" x14ac:dyDescent="0.25">
      <c r="A348" s="102" t="s">
        <v>198</v>
      </c>
    </row>
    <row r="349" spans="1:5" x14ac:dyDescent="0.25">
      <c r="A349" s="102" t="s">
        <v>141</v>
      </c>
    </row>
    <row r="350" spans="1:5" x14ac:dyDescent="0.25">
      <c r="A350" s="154"/>
    </row>
    <row r="351" spans="1:5" x14ac:dyDescent="0.25">
      <c r="A351" s="102" t="s">
        <v>142</v>
      </c>
    </row>
    <row r="352" spans="1:5" x14ac:dyDescent="0.25">
      <c r="A352" s="102"/>
      <c r="B352" t="s">
        <v>143</v>
      </c>
      <c r="C352" t="s">
        <v>144</v>
      </c>
      <c r="D352" t="s">
        <v>145</v>
      </c>
      <c r="E352" t="s">
        <v>146</v>
      </c>
    </row>
    <row r="353" spans="1:6" x14ac:dyDescent="0.25">
      <c r="A353" s="102" t="s">
        <v>147</v>
      </c>
      <c r="B353">
        <v>-0.11284</v>
      </c>
      <c r="C353">
        <v>0.66532000000000002</v>
      </c>
      <c r="D353">
        <v>-0.17</v>
      </c>
      <c r="E353">
        <v>0.86532200000000004</v>
      </c>
    </row>
    <row r="354" spans="1:6" x14ac:dyDescent="0.25">
      <c r="A354" s="102" t="s">
        <v>150</v>
      </c>
      <c r="B354">
        <v>0.59304000000000001</v>
      </c>
      <c r="C354">
        <v>0.27986</v>
      </c>
      <c r="D354">
        <v>2.1190000000000002</v>
      </c>
      <c r="E354">
        <v>3.4085999999999998E-2</v>
      </c>
      <c r="F354" t="s">
        <v>158</v>
      </c>
    </row>
    <row r="355" spans="1:6" x14ac:dyDescent="0.25">
      <c r="A355" s="102" t="s">
        <v>151</v>
      </c>
      <c r="B355">
        <v>1.3639999999999999E-2</v>
      </c>
      <c r="C355">
        <v>0.26095000000000002</v>
      </c>
      <c r="D355">
        <v>5.1999999999999998E-2</v>
      </c>
      <c r="E355">
        <v>0.95831200000000005</v>
      </c>
    </row>
    <row r="356" spans="1:6" x14ac:dyDescent="0.25">
      <c r="A356" s="102" t="s">
        <v>152</v>
      </c>
      <c r="B356">
        <v>-0.79886000000000001</v>
      </c>
      <c r="C356">
        <v>0.28211000000000003</v>
      </c>
      <c r="D356">
        <v>-2.8319999999999999</v>
      </c>
      <c r="E356">
        <v>4.6299999999999996E-3</v>
      </c>
      <c r="F356" t="s">
        <v>154</v>
      </c>
    </row>
    <row r="357" spans="1:6" x14ac:dyDescent="0.25">
      <c r="A357" s="102" t="s">
        <v>153</v>
      </c>
      <c r="B357">
        <v>-0.71143000000000001</v>
      </c>
      <c r="C357">
        <v>0.38766</v>
      </c>
      <c r="D357">
        <v>-1.835</v>
      </c>
      <c r="E357">
        <v>6.6475000000000006E-2</v>
      </c>
      <c r="F357" t="s">
        <v>173</v>
      </c>
    </row>
    <row r="358" spans="1:6" x14ac:dyDescent="0.25">
      <c r="A358" s="102" t="s">
        <v>110</v>
      </c>
      <c r="B358">
        <v>-0.41313</v>
      </c>
      <c r="C358">
        <v>0.11375</v>
      </c>
      <c r="D358">
        <v>-3.6320000000000001</v>
      </c>
      <c r="E358">
        <v>2.81E-4</v>
      </c>
      <c r="F358" t="s">
        <v>149</v>
      </c>
    </row>
    <row r="359" spans="1:6" x14ac:dyDescent="0.25">
      <c r="A359" s="102" t="s">
        <v>112</v>
      </c>
      <c r="B359">
        <v>-0.21006</v>
      </c>
      <c r="C359">
        <v>0.24288000000000001</v>
      </c>
      <c r="D359">
        <v>-0.86499999999999999</v>
      </c>
      <c r="E359">
        <v>0.387098</v>
      </c>
    </row>
    <row r="360" spans="1:6" x14ac:dyDescent="0.25">
      <c r="A360" s="102" t="s">
        <v>113</v>
      </c>
      <c r="B360">
        <v>0.55159000000000002</v>
      </c>
      <c r="C360">
        <v>8.3820000000000006E-2</v>
      </c>
      <c r="D360">
        <v>6.5810000000000004</v>
      </c>
      <c r="E360" s="1">
        <v>4.6800000000000003E-11</v>
      </c>
      <c r="F360" t="s">
        <v>149</v>
      </c>
    </row>
    <row r="361" spans="1:6" x14ac:dyDescent="0.25">
      <c r="A361" s="102" t="s">
        <v>114</v>
      </c>
      <c r="B361">
        <v>-0.88949999999999996</v>
      </c>
      <c r="C361">
        <v>0.1726</v>
      </c>
      <c r="D361">
        <v>-5.1529999999999996</v>
      </c>
      <c r="E361" s="1">
        <v>2.5600000000000002E-7</v>
      </c>
      <c r="F361" t="s">
        <v>149</v>
      </c>
    </row>
    <row r="362" spans="1:6" x14ac:dyDescent="0.25">
      <c r="A362" s="102" t="s">
        <v>155</v>
      </c>
      <c r="B362">
        <v>-0.27609</v>
      </c>
      <c r="C362">
        <v>0.30273</v>
      </c>
      <c r="D362">
        <v>-0.91200000000000003</v>
      </c>
      <c r="E362">
        <v>0.36176599999999998</v>
      </c>
    </row>
    <row r="363" spans="1:6" x14ac:dyDescent="0.25">
      <c r="A363" s="102" t="s">
        <v>156</v>
      </c>
      <c r="B363">
        <v>7.7399999999999997E-2</v>
      </c>
      <c r="C363">
        <v>0.32529999999999998</v>
      </c>
      <c r="D363">
        <v>0.23799999999999999</v>
      </c>
      <c r="E363">
        <v>0.81193499999999996</v>
      </c>
    </row>
    <row r="364" spans="1:6" x14ac:dyDescent="0.25">
      <c r="A364" s="102" t="s">
        <v>157</v>
      </c>
      <c r="B364">
        <v>-1.14802</v>
      </c>
      <c r="C364">
        <v>0.31295000000000001</v>
      </c>
      <c r="D364">
        <v>-3.6680000000000001</v>
      </c>
      <c r="E364">
        <v>2.4399999999999999E-4</v>
      </c>
      <c r="F364" t="s">
        <v>149</v>
      </c>
    </row>
    <row r="365" spans="1:6" x14ac:dyDescent="0.25">
      <c r="A365" s="102" t="s">
        <v>159</v>
      </c>
      <c r="B365">
        <v>0.56854000000000005</v>
      </c>
      <c r="C365">
        <v>0.19087999999999999</v>
      </c>
      <c r="D365">
        <v>2.9780000000000002</v>
      </c>
      <c r="E365">
        <v>2.8969999999999998E-3</v>
      </c>
      <c r="F365" t="s">
        <v>154</v>
      </c>
    </row>
    <row r="366" spans="1:6" x14ac:dyDescent="0.25">
      <c r="A366" s="102" t="s">
        <v>160</v>
      </c>
      <c r="B366">
        <v>-0.51275000000000004</v>
      </c>
      <c r="C366">
        <v>0.22588</v>
      </c>
      <c r="D366">
        <v>-2.27</v>
      </c>
      <c r="E366" s="1">
        <v>2.3210000000000001E-2</v>
      </c>
      <c r="F366" t="s">
        <v>158</v>
      </c>
    </row>
    <row r="367" spans="1:6" x14ac:dyDescent="0.25">
      <c r="A367" s="102" t="s">
        <v>161</v>
      </c>
      <c r="B367">
        <v>0.78813999999999995</v>
      </c>
      <c r="C367">
        <v>0.25056</v>
      </c>
      <c r="D367">
        <v>3.1459999999999999</v>
      </c>
      <c r="E367" s="1">
        <v>1.658E-3</v>
      </c>
      <c r="F367" t="s">
        <v>154</v>
      </c>
    </row>
    <row r="368" spans="1:6" x14ac:dyDescent="0.25">
      <c r="A368" s="102" t="s">
        <v>162</v>
      </c>
      <c r="B368">
        <v>-0.38297999999999999</v>
      </c>
      <c r="C368">
        <v>0.23136999999999999</v>
      </c>
      <c r="D368">
        <v>-1.655</v>
      </c>
      <c r="E368">
        <v>9.7864000000000007E-2</v>
      </c>
      <c r="F368" t="s">
        <v>173</v>
      </c>
    </row>
    <row r="369" spans="1:6" x14ac:dyDescent="0.25">
      <c r="A369" s="102" t="s">
        <v>450</v>
      </c>
      <c r="B369">
        <v>-0.28661999999999999</v>
      </c>
      <c r="C369">
        <v>0.59887000000000001</v>
      </c>
      <c r="D369">
        <v>-0.47899999999999998</v>
      </c>
      <c r="E369">
        <v>0.63222400000000001</v>
      </c>
    </row>
    <row r="370" spans="1:6" x14ac:dyDescent="0.25">
      <c r="A370" s="102" t="s">
        <v>451</v>
      </c>
      <c r="B370">
        <v>0.63249999999999995</v>
      </c>
      <c r="C370">
        <v>0.21984000000000001</v>
      </c>
      <c r="D370">
        <v>2.8769999999999998</v>
      </c>
      <c r="E370">
        <v>4.0130000000000001E-3</v>
      </c>
      <c r="F370" t="s">
        <v>154</v>
      </c>
    </row>
    <row r="371" spans="1:6" x14ac:dyDescent="0.25">
      <c r="A371" s="102" t="s">
        <v>452</v>
      </c>
      <c r="B371">
        <v>-0.80684999999999996</v>
      </c>
      <c r="C371">
        <v>0.81740999999999997</v>
      </c>
      <c r="D371">
        <v>-0.98699999999999999</v>
      </c>
      <c r="E371">
        <v>0.3236</v>
      </c>
    </row>
    <row r="372" spans="1:6" x14ac:dyDescent="0.25">
      <c r="A372" s="102" t="s">
        <v>453</v>
      </c>
      <c r="B372">
        <v>-2.4080000000000001E-2</v>
      </c>
      <c r="C372">
        <v>2.853E-2</v>
      </c>
      <c r="D372">
        <v>-0.84399999999999997</v>
      </c>
      <c r="E372">
        <v>0.39865299999999998</v>
      </c>
    </row>
    <row r="373" spans="1:6" x14ac:dyDescent="0.25">
      <c r="A373" s="102" t="s">
        <v>163</v>
      </c>
      <c r="B373">
        <v>-2.17259</v>
      </c>
      <c r="C373">
        <v>0.60221999999999998</v>
      </c>
      <c r="D373">
        <v>-3.6080000000000001</v>
      </c>
      <c r="E373">
        <v>3.0899999999999998E-4</v>
      </c>
      <c r="F373" t="s">
        <v>149</v>
      </c>
    </row>
    <row r="374" spans="1:6" x14ac:dyDescent="0.25">
      <c r="A374" s="102" t="s">
        <v>251</v>
      </c>
      <c r="B374">
        <v>-0.20125000000000001</v>
      </c>
      <c r="C374">
        <v>0.13297</v>
      </c>
      <c r="D374">
        <v>-1.514</v>
      </c>
      <c r="E374" s="1">
        <v>0.13014999999999999</v>
      </c>
    </row>
    <row r="375" spans="1:6" x14ac:dyDescent="0.25">
      <c r="A375" s="102" t="s">
        <v>252</v>
      </c>
      <c r="B375">
        <v>0.38819999999999999</v>
      </c>
      <c r="C375">
        <v>0.17391000000000001</v>
      </c>
      <c r="D375">
        <v>2.2320000000000002</v>
      </c>
      <c r="E375">
        <v>2.5599E-2</v>
      </c>
      <c r="F375" t="s">
        <v>158</v>
      </c>
    </row>
    <row r="376" spans="1:6" x14ac:dyDescent="0.25">
      <c r="A376" s="102" t="s">
        <v>164</v>
      </c>
    </row>
    <row r="377" spans="1:6" x14ac:dyDescent="0.25">
      <c r="A377" s="102" t="s">
        <v>165</v>
      </c>
    </row>
    <row r="378" spans="1:6" x14ac:dyDescent="0.25">
      <c r="A378" s="154"/>
    </row>
    <row r="379" spans="1:6" x14ac:dyDescent="0.25">
      <c r="A379" s="102" t="s">
        <v>166</v>
      </c>
    </row>
    <row r="380" spans="1:6" x14ac:dyDescent="0.25">
      <c r="A380" s="154"/>
    </row>
    <row r="381" spans="1:6" x14ac:dyDescent="0.25">
      <c r="A381" s="102" t="s">
        <v>199</v>
      </c>
    </row>
    <row r="382" spans="1:6" x14ac:dyDescent="0.25">
      <c r="A382" s="102" t="s">
        <v>414</v>
      </c>
    </row>
    <row r="383" spans="1:6" x14ac:dyDescent="0.25">
      <c r="A383" s="102" t="s">
        <v>175</v>
      </c>
    </row>
    <row r="384" spans="1:6" x14ac:dyDescent="0.25">
      <c r="A384" s="102" t="s">
        <v>415</v>
      </c>
    </row>
    <row r="385" spans="1:6" x14ac:dyDescent="0.25">
      <c r="A385" s="154"/>
    </row>
    <row r="386" spans="1:6" x14ac:dyDescent="0.25">
      <c r="A386" s="102" t="s">
        <v>168</v>
      </c>
    </row>
    <row r="387" spans="1:6" x14ac:dyDescent="0.25">
      <c r="A387" s="154"/>
    </row>
    <row r="388" spans="1:6" x14ac:dyDescent="0.25">
      <c r="A388" s="101" t="s">
        <v>200</v>
      </c>
    </row>
    <row r="389" spans="1:6" x14ac:dyDescent="0.25">
      <c r="A389" s="154"/>
    </row>
    <row r="390" spans="1:6" x14ac:dyDescent="0.25">
      <c r="A390" s="102" t="s">
        <v>139</v>
      </c>
    </row>
    <row r="391" spans="1:6" x14ac:dyDescent="0.25">
      <c r="A391" s="102" t="s">
        <v>201</v>
      </c>
    </row>
    <row r="392" spans="1:6" x14ac:dyDescent="0.25">
      <c r="A392" s="102" t="s">
        <v>141</v>
      </c>
    </row>
    <row r="393" spans="1:6" x14ac:dyDescent="0.25">
      <c r="A393" s="154"/>
    </row>
    <row r="394" spans="1:6" x14ac:dyDescent="0.25">
      <c r="A394" s="102" t="s">
        <v>142</v>
      </c>
    </row>
    <row r="395" spans="1:6" x14ac:dyDescent="0.25">
      <c r="A395" s="102"/>
      <c r="B395" t="s">
        <v>143</v>
      </c>
      <c r="C395" t="s">
        <v>144</v>
      </c>
      <c r="D395" t="s">
        <v>145</v>
      </c>
      <c r="E395" t="s">
        <v>146</v>
      </c>
    </row>
    <row r="396" spans="1:6" x14ac:dyDescent="0.25">
      <c r="A396" s="102" t="s">
        <v>147</v>
      </c>
      <c r="B396">
        <v>-2.9593400000000001</v>
      </c>
      <c r="C396">
        <v>1.0043</v>
      </c>
      <c r="D396">
        <v>-2.9470000000000001</v>
      </c>
      <c r="E396">
        <v>3.2100000000000002E-3</v>
      </c>
      <c r="F396" t="s">
        <v>154</v>
      </c>
    </row>
    <row r="397" spans="1:6" x14ac:dyDescent="0.25">
      <c r="A397" s="102" t="s">
        <v>150</v>
      </c>
      <c r="B397">
        <v>-2.1084299999999998</v>
      </c>
      <c r="C397">
        <v>0.46498</v>
      </c>
      <c r="D397">
        <v>-4.5339999999999998</v>
      </c>
      <c r="E397" s="1">
        <v>5.7799999999999997E-6</v>
      </c>
      <c r="F397" t="s">
        <v>149</v>
      </c>
    </row>
    <row r="398" spans="1:6" x14ac:dyDescent="0.25">
      <c r="A398" s="102" t="s">
        <v>151</v>
      </c>
      <c r="B398">
        <v>0.74729000000000001</v>
      </c>
      <c r="C398">
        <v>0.45906999999999998</v>
      </c>
      <c r="D398">
        <v>1.6279999999999999</v>
      </c>
      <c r="E398">
        <v>0.10356</v>
      </c>
    </row>
    <row r="399" spans="1:6" x14ac:dyDescent="0.25">
      <c r="A399" s="102" t="s">
        <v>152</v>
      </c>
      <c r="B399">
        <v>-0.45271</v>
      </c>
      <c r="C399">
        <v>0.55430999999999997</v>
      </c>
      <c r="D399">
        <v>-0.81699999999999995</v>
      </c>
      <c r="E399">
        <v>0.41409000000000001</v>
      </c>
    </row>
    <row r="400" spans="1:6" x14ac:dyDescent="0.25">
      <c r="A400" s="102" t="s">
        <v>153</v>
      </c>
      <c r="B400">
        <v>1.16744</v>
      </c>
      <c r="C400">
        <v>0.72846</v>
      </c>
      <c r="D400">
        <v>1.603</v>
      </c>
      <c r="E400">
        <v>0.10902000000000001</v>
      </c>
    </row>
    <row r="401" spans="1:6" x14ac:dyDescent="0.25">
      <c r="A401" s="102" t="s">
        <v>110</v>
      </c>
      <c r="B401">
        <v>-0.29432999999999998</v>
      </c>
      <c r="C401">
        <v>0.189</v>
      </c>
      <c r="D401">
        <v>-1.5569999999999999</v>
      </c>
      <c r="E401">
        <v>0.11939</v>
      </c>
    </row>
    <row r="402" spans="1:6" x14ac:dyDescent="0.25">
      <c r="A402" s="102" t="s">
        <v>112</v>
      </c>
      <c r="B402">
        <v>1.9658199999999999</v>
      </c>
      <c r="C402">
        <v>0.41177999999999998</v>
      </c>
      <c r="D402">
        <v>4.774</v>
      </c>
      <c r="E402" s="1">
        <v>1.81E-6</v>
      </c>
      <c r="F402" t="s">
        <v>149</v>
      </c>
    </row>
    <row r="403" spans="1:6" x14ac:dyDescent="0.25">
      <c r="A403" s="102" t="s">
        <v>113</v>
      </c>
      <c r="B403">
        <v>0.78476999999999997</v>
      </c>
      <c r="C403">
        <v>0.15831000000000001</v>
      </c>
      <c r="D403">
        <v>4.9569999999999999</v>
      </c>
      <c r="E403" s="1">
        <v>7.1500000000000004E-7</v>
      </c>
      <c r="F403" t="s">
        <v>149</v>
      </c>
    </row>
    <row r="404" spans="1:6" x14ac:dyDescent="0.25">
      <c r="A404" s="102" t="s">
        <v>114</v>
      </c>
      <c r="B404">
        <v>-3.5708799999999998</v>
      </c>
      <c r="C404">
        <v>0.43192999999999998</v>
      </c>
      <c r="D404">
        <v>-8.2669999999999995</v>
      </c>
      <c r="E404" t="s">
        <v>148</v>
      </c>
      <c r="F404" t="s">
        <v>149</v>
      </c>
    </row>
    <row r="405" spans="1:6" x14ac:dyDescent="0.25">
      <c r="A405" s="102" t="s">
        <v>155</v>
      </c>
      <c r="B405">
        <v>-1.21512</v>
      </c>
      <c r="C405">
        <v>0.60707999999999995</v>
      </c>
      <c r="D405">
        <v>-2.0019999999999998</v>
      </c>
      <c r="E405">
        <v>4.5330000000000002E-2</v>
      </c>
      <c r="F405" t="s">
        <v>158</v>
      </c>
    </row>
    <row r="406" spans="1:6" x14ac:dyDescent="0.25">
      <c r="A406" s="102" t="s">
        <v>156</v>
      </c>
      <c r="B406">
        <v>-1.2773699999999999</v>
      </c>
      <c r="C406">
        <v>0.69804999999999995</v>
      </c>
      <c r="D406">
        <v>-1.83</v>
      </c>
      <c r="E406" s="1">
        <v>6.726E-2</v>
      </c>
      <c r="F406" t="s">
        <v>173</v>
      </c>
    </row>
    <row r="407" spans="1:6" x14ac:dyDescent="0.25">
      <c r="A407" s="102" t="s">
        <v>157</v>
      </c>
      <c r="B407">
        <v>-0.85428999999999999</v>
      </c>
      <c r="C407">
        <v>0.62590999999999997</v>
      </c>
      <c r="D407">
        <v>-1.365</v>
      </c>
      <c r="E407" s="1">
        <v>0.17229</v>
      </c>
    </row>
    <row r="408" spans="1:6" x14ac:dyDescent="0.25">
      <c r="A408" s="102" t="s">
        <v>159</v>
      </c>
      <c r="B408">
        <v>-0.31014999999999998</v>
      </c>
      <c r="C408">
        <v>0.33662999999999998</v>
      </c>
      <c r="D408">
        <v>-0.92100000000000004</v>
      </c>
      <c r="E408">
        <v>0.35686000000000001</v>
      </c>
    </row>
    <row r="409" spans="1:6" x14ac:dyDescent="0.25">
      <c r="A409" s="102" t="s">
        <v>160</v>
      </c>
      <c r="B409">
        <v>-0.16116</v>
      </c>
      <c r="C409">
        <v>0.44807000000000002</v>
      </c>
      <c r="D409">
        <v>-0.36</v>
      </c>
      <c r="E409">
        <v>0.71909000000000001</v>
      </c>
    </row>
    <row r="410" spans="1:6" x14ac:dyDescent="0.25">
      <c r="A410" s="102" t="s">
        <v>161</v>
      </c>
      <c r="B410">
        <v>3.0760299999999998</v>
      </c>
      <c r="C410">
        <v>0.47467999999999999</v>
      </c>
      <c r="D410">
        <v>6.48</v>
      </c>
      <c r="E410" s="1">
        <v>9.1599999999999999E-11</v>
      </c>
      <c r="F410" t="s">
        <v>149</v>
      </c>
    </row>
    <row r="411" spans="1:6" x14ac:dyDescent="0.25">
      <c r="A411" s="102" t="s">
        <v>162</v>
      </c>
      <c r="B411">
        <v>-0.48796</v>
      </c>
      <c r="C411">
        <v>0.38874999999999998</v>
      </c>
      <c r="D411">
        <v>-1.2549999999999999</v>
      </c>
      <c r="E411">
        <v>0.20941000000000001</v>
      </c>
    </row>
    <row r="412" spans="1:6" x14ac:dyDescent="0.25">
      <c r="A412" s="102" t="s">
        <v>450</v>
      </c>
      <c r="B412">
        <v>0.93767999999999996</v>
      </c>
      <c r="C412">
        <v>0.73241999999999996</v>
      </c>
      <c r="D412">
        <v>1.28</v>
      </c>
      <c r="E412">
        <v>0.20046</v>
      </c>
    </row>
    <row r="413" spans="1:6" x14ac:dyDescent="0.25">
      <c r="A413" s="102" t="s">
        <v>451</v>
      </c>
      <c r="B413">
        <v>3.5520000000000003E-2</v>
      </c>
      <c r="C413">
        <v>0.41161999999999999</v>
      </c>
      <c r="D413">
        <v>8.5999999999999993E-2</v>
      </c>
      <c r="E413">
        <v>0.93123999999999996</v>
      </c>
    </row>
    <row r="414" spans="1:6" x14ac:dyDescent="0.25">
      <c r="A414" s="102" t="s">
        <v>452</v>
      </c>
      <c r="B414">
        <v>0.13245999999999999</v>
      </c>
      <c r="C414">
        <v>1.0063599999999999</v>
      </c>
      <c r="D414">
        <v>0.13200000000000001</v>
      </c>
      <c r="E414">
        <v>0.89527999999999996</v>
      </c>
    </row>
    <row r="415" spans="1:6" x14ac:dyDescent="0.25">
      <c r="A415" s="102" t="s">
        <v>453</v>
      </c>
      <c r="B415">
        <v>4.2999999999999997E-2</v>
      </c>
      <c r="C415">
        <v>4.5740000000000003E-2</v>
      </c>
      <c r="D415">
        <v>0.94</v>
      </c>
      <c r="E415">
        <v>0.34722999999999998</v>
      </c>
    </row>
    <row r="416" spans="1:6" x14ac:dyDescent="0.25">
      <c r="A416" s="102" t="s">
        <v>163</v>
      </c>
      <c r="B416">
        <v>-0.85809999999999997</v>
      </c>
      <c r="C416">
        <v>1.1273200000000001</v>
      </c>
      <c r="D416">
        <v>-0.76100000000000001</v>
      </c>
      <c r="E416">
        <v>0.44655</v>
      </c>
    </row>
    <row r="417" spans="1:6" x14ac:dyDescent="0.25">
      <c r="A417" s="102" t="s">
        <v>251</v>
      </c>
      <c r="B417">
        <v>0.44255</v>
      </c>
      <c r="C417">
        <v>0.20695</v>
      </c>
      <c r="D417">
        <v>2.1379999999999999</v>
      </c>
      <c r="E417">
        <v>3.2480000000000002E-2</v>
      </c>
      <c r="F417" t="s">
        <v>158</v>
      </c>
    </row>
    <row r="418" spans="1:6" x14ac:dyDescent="0.25">
      <c r="A418" s="102" t="s">
        <v>252</v>
      </c>
      <c r="B418">
        <v>5.6430000000000001E-2</v>
      </c>
      <c r="C418">
        <v>0.36001</v>
      </c>
      <c r="D418">
        <v>0.157</v>
      </c>
      <c r="E418">
        <v>0.87544999999999995</v>
      </c>
    </row>
    <row r="419" spans="1:6" x14ac:dyDescent="0.25">
      <c r="A419" s="102" t="s">
        <v>164</v>
      </c>
    </row>
    <row r="420" spans="1:6" x14ac:dyDescent="0.25">
      <c r="A420" s="102" t="s">
        <v>165</v>
      </c>
    </row>
    <row r="421" spans="1:6" x14ac:dyDescent="0.25">
      <c r="A421" s="154"/>
    </row>
    <row r="422" spans="1:6" x14ac:dyDescent="0.25">
      <c r="A422" s="102" t="s">
        <v>166</v>
      </c>
    </row>
    <row r="423" spans="1:6" x14ac:dyDescent="0.25">
      <c r="A423" s="154"/>
    </row>
    <row r="424" spans="1:6" x14ac:dyDescent="0.25">
      <c r="A424" s="102" t="s">
        <v>202</v>
      </c>
    </row>
    <row r="425" spans="1:6" x14ac:dyDescent="0.25">
      <c r="A425" s="102" t="s">
        <v>416</v>
      </c>
    </row>
    <row r="426" spans="1:6" x14ac:dyDescent="0.25">
      <c r="A426" s="102" t="s">
        <v>175</v>
      </c>
    </row>
    <row r="427" spans="1:6" x14ac:dyDescent="0.25">
      <c r="A427" s="102" t="s">
        <v>417</v>
      </c>
    </row>
    <row r="428" spans="1:6" x14ac:dyDescent="0.25">
      <c r="A428" s="154"/>
    </row>
    <row r="429" spans="1:6" x14ac:dyDescent="0.25">
      <c r="A429" s="102" t="s">
        <v>203</v>
      </c>
    </row>
    <row r="430" spans="1:6" x14ac:dyDescent="0.25">
      <c r="A430" s="154"/>
    </row>
    <row r="431" spans="1:6" x14ac:dyDescent="0.25">
      <c r="A431" s="101" t="s">
        <v>204</v>
      </c>
    </row>
    <row r="432" spans="1:6" x14ac:dyDescent="0.25">
      <c r="A432" s="154"/>
    </row>
    <row r="433" spans="1:6" x14ac:dyDescent="0.25">
      <c r="A433" s="102" t="s">
        <v>139</v>
      </c>
    </row>
    <row r="434" spans="1:6" x14ac:dyDescent="0.25">
      <c r="A434" s="102" t="s">
        <v>205</v>
      </c>
    </row>
    <row r="435" spans="1:6" x14ac:dyDescent="0.25">
      <c r="A435" s="102" t="s">
        <v>141</v>
      </c>
    </row>
    <row r="436" spans="1:6" x14ac:dyDescent="0.25">
      <c r="A436" s="154"/>
    </row>
    <row r="437" spans="1:6" x14ac:dyDescent="0.25">
      <c r="A437" s="102" t="s">
        <v>142</v>
      </c>
    </row>
    <row r="438" spans="1:6" x14ac:dyDescent="0.25">
      <c r="A438" s="102"/>
      <c r="B438" t="s">
        <v>143</v>
      </c>
      <c r="C438" t="s">
        <v>144</v>
      </c>
      <c r="D438" t="s">
        <v>145</v>
      </c>
      <c r="E438" s="1" t="s">
        <v>146</v>
      </c>
    </row>
    <row r="439" spans="1:6" x14ac:dyDescent="0.25">
      <c r="A439" s="102" t="s">
        <v>147</v>
      </c>
      <c r="B439">
        <v>0.34958</v>
      </c>
      <c r="C439">
        <v>1.16445</v>
      </c>
      <c r="D439">
        <v>0.3</v>
      </c>
      <c r="E439">
        <v>0.76402000000000003</v>
      </c>
    </row>
    <row r="440" spans="1:6" x14ac:dyDescent="0.25">
      <c r="A440" s="102" t="s">
        <v>150</v>
      </c>
      <c r="B440">
        <v>0.90436000000000005</v>
      </c>
      <c r="C440">
        <v>0.44712000000000002</v>
      </c>
      <c r="D440">
        <v>2.0230000000000001</v>
      </c>
      <c r="E440">
        <v>4.3110000000000002E-2</v>
      </c>
      <c r="F440" t="s">
        <v>158</v>
      </c>
    </row>
    <row r="441" spans="1:6" x14ac:dyDescent="0.25">
      <c r="A441" s="102" t="s">
        <v>151</v>
      </c>
      <c r="B441">
        <v>1.22936</v>
      </c>
      <c r="C441">
        <v>0.46544999999999997</v>
      </c>
      <c r="D441">
        <v>2.641</v>
      </c>
      <c r="E441">
        <v>8.26E-3</v>
      </c>
      <c r="F441" t="s">
        <v>154</v>
      </c>
    </row>
    <row r="442" spans="1:6" x14ac:dyDescent="0.25">
      <c r="A442" s="102" t="s">
        <v>152</v>
      </c>
      <c r="B442">
        <v>1.5573399999999999</v>
      </c>
      <c r="C442">
        <v>0.56723999999999997</v>
      </c>
      <c r="D442">
        <v>2.7450000000000001</v>
      </c>
      <c r="E442">
        <v>6.0400000000000002E-3</v>
      </c>
      <c r="F442" t="s">
        <v>154</v>
      </c>
    </row>
    <row r="443" spans="1:6" x14ac:dyDescent="0.25">
      <c r="A443" s="102" t="s">
        <v>153</v>
      </c>
      <c r="B443">
        <v>-0.30353000000000002</v>
      </c>
      <c r="C443">
        <v>0.54046000000000005</v>
      </c>
      <c r="D443">
        <v>-0.56200000000000006</v>
      </c>
      <c r="E443">
        <v>0.57438</v>
      </c>
    </row>
    <row r="444" spans="1:6" x14ac:dyDescent="0.25">
      <c r="A444" s="102" t="s">
        <v>110</v>
      </c>
      <c r="B444">
        <v>0.56067</v>
      </c>
      <c r="C444">
        <v>0.20599000000000001</v>
      </c>
      <c r="D444">
        <v>2.722</v>
      </c>
      <c r="E444">
        <v>6.4900000000000001E-3</v>
      </c>
      <c r="F444" t="s">
        <v>154</v>
      </c>
    </row>
    <row r="445" spans="1:6" x14ac:dyDescent="0.25">
      <c r="A445" s="102" t="s">
        <v>112</v>
      </c>
      <c r="B445">
        <v>-0.67264999999999997</v>
      </c>
      <c r="C445">
        <v>0.47040999999999999</v>
      </c>
      <c r="D445">
        <v>-1.43</v>
      </c>
      <c r="E445">
        <v>0.15273999999999999</v>
      </c>
    </row>
    <row r="446" spans="1:6" x14ac:dyDescent="0.25">
      <c r="A446" s="102" t="s">
        <v>113</v>
      </c>
      <c r="B446">
        <v>-0.67752999999999997</v>
      </c>
      <c r="C446">
        <v>0.14505999999999999</v>
      </c>
      <c r="D446">
        <v>-4.6710000000000003</v>
      </c>
      <c r="E446" s="1">
        <v>3.0000000000000001E-6</v>
      </c>
      <c r="F446" t="s">
        <v>149</v>
      </c>
    </row>
    <row r="447" spans="1:6" x14ac:dyDescent="0.25">
      <c r="A447" s="102" t="s">
        <v>114</v>
      </c>
      <c r="B447">
        <v>2.2342200000000001</v>
      </c>
      <c r="C447">
        <v>0.34716000000000002</v>
      </c>
      <c r="D447">
        <v>6.4359999999999999</v>
      </c>
      <c r="E447" s="1">
        <v>1.2299999999999999E-10</v>
      </c>
      <c r="F447" t="s">
        <v>149</v>
      </c>
    </row>
    <row r="448" spans="1:6" x14ac:dyDescent="0.25">
      <c r="A448" s="102" t="s">
        <v>155</v>
      </c>
      <c r="B448">
        <v>0.90349999999999997</v>
      </c>
      <c r="C448">
        <v>0.53203999999999996</v>
      </c>
      <c r="D448">
        <v>1.698</v>
      </c>
      <c r="E448">
        <v>8.9469999999999994E-2</v>
      </c>
      <c r="F448" t="s">
        <v>173</v>
      </c>
    </row>
    <row r="449" spans="1:6" x14ac:dyDescent="0.25">
      <c r="A449" s="102" t="s">
        <v>156</v>
      </c>
      <c r="B449">
        <v>1.0602199999999999</v>
      </c>
      <c r="C449">
        <v>0.60426999999999997</v>
      </c>
      <c r="D449">
        <v>1.7549999999999999</v>
      </c>
      <c r="E449">
        <v>7.9339999999999994E-2</v>
      </c>
      <c r="F449" t="s">
        <v>173</v>
      </c>
    </row>
    <row r="450" spans="1:6" x14ac:dyDescent="0.25">
      <c r="A450" s="102" t="s">
        <v>157</v>
      </c>
      <c r="B450">
        <v>0.48087999999999997</v>
      </c>
      <c r="C450">
        <v>0.52376</v>
      </c>
      <c r="D450">
        <v>0.91800000000000004</v>
      </c>
      <c r="E450">
        <v>0.35854999999999998</v>
      </c>
    </row>
    <row r="451" spans="1:6" x14ac:dyDescent="0.25">
      <c r="A451" s="102" t="s">
        <v>159</v>
      </c>
      <c r="B451">
        <v>-0.20852000000000001</v>
      </c>
      <c r="C451">
        <v>0.34350999999999998</v>
      </c>
      <c r="D451">
        <v>-0.60699999999999998</v>
      </c>
      <c r="E451">
        <v>0.54383999999999999</v>
      </c>
    </row>
    <row r="452" spans="1:6" x14ac:dyDescent="0.25">
      <c r="A452" s="102" t="s">
        <v>160</v>
      </c>
      <c r="B452">
        <v>0.32939000000000002</v>
      </c>
      <c r="C452">
        <v>0.41206999999999999</v>
      </c>
      <c r="D452">
        <v>0.79900000000000004</v>
      </c>
      <c r="E452">
        <v>0.42409000000000002</v>
      </c>
    </row>
    <row r="453" spans="1:6" x14ac:dyDescent="0.25">
      <c r="A453" s="102" t="s">
        <v>161</v>
      </c>
      <c r="B453">
        <v>-1.2116400000000001</v>
      </c>
      <c r="C453">
        <v>0.42201</v>
      </c>
      <c r="D453">
        <v>-2.871</v>
      </c>
      <c r="E453" s="1">
        <v>4.0899999999999999E-3</v>
      </c>
      <c r="F453" t="s">
        <v>154</v>
      </c>
    </row>
    <row r="454" spans="1:6" x14ac:dyDescent="0.25">
      <c r="A454" s="102" t="s">
        <v>162</v>
      </c>
      <c r="B454">
        <v>-0.89371</v>
      </c>
      <c r="C454">
        <v>0.35911999999999999</v>
      </c>
      <c r="D454">
        <v>-2.4889999999999999</v>
      </c>
      <c r="E454">
        <v>1.282E-2</v>
      </c>
      <c r="F454" t="s">
        <v>158</v>
      </c>
    </row>
    <row r="455" spans="1:6" x14ac:dyDescent="0.25">
      <c r="A455" s="102" t="s">
        <v>450</v>
      </c>
      <c r="B455">
        <v>0.17038</v>
      </c>
      <c r="C455">
        <v>0.90461000000000003</v>
      </c>
      <c r="D455">
        <v>0.188</v>
      </c>
      <c r="E455">
        <v>0.85060999999999998</v>
      </c>
    </row>
    <row r="456" spans="1:6" x14ac:dyDescent="0.25">
      <c r="A456" s="102" t="s">
        <v>451</v>
      </c>
      <c r="B456">
        <v>-0.88912999999999998</v>
      </c>
      <c r="C456">
        <v>0.35655999999999999</v>
      </c>
      <c r="D456">
        <v>-2.4940000000000002</v>
      </c>
      <c r="E456" s="1">
        <v>1.265E-2</v>
      </c>
      <c r="F456" t="s">
        <v>158</v>
      </c>
    </row>
    <row r="457" spans="1:6" x14ac:dyDescent="0.25">
      <c r="A457" s="102" t="s">
        <v>452</v>
      </c>
      <c r="B457">
        <v>1.0064900000000001</v>
      </c>
      <c r="C457">
        <v>1.4624699999999999</v>
      </c>
      <c r="D457">
        <v>0.68799999999999994</v>
      </c>
      <c r="E457">
        <v>0.49131999999999998</v>
      </c>
    </row>
    <row r="458" spans="1:6" x14ac:dyDescent="0.25">
      <c r="A458" s="102" t="s">
        <v>453</v>
      </c>
      <c r="B458">
        <v>1.392E-2</v>
      </c>
      <c r="C458">
        <v>4.6019999999999998E-2</v>
      </c>
      <c r="D458">
        <v>0.30199999999999999</v>
      </c>
      <c r="E458">
        <v>0.76229000000000002</v>
      </c>
    </row>
    <row r="459" spans="1:6" x14ac:dyDescent="0.25">
      <c r="A459" s="102" t="s">
        <v>163</v>
      </c>
      <c r="B459">
        <v>2.5462099999999999</v>
      </c>
      <c r="C459">
        <v>1.2337199999999999</v>
      </c>
      <c r="D459">
        <v>2.0640000000000001</v>
      </c>
      <c r="E459">
        <v>3.9030000000000002E-2</v>
      </c>
      <c r="F459" t="s">
        <v>158</v>
      </c>
    </row>
    <row r="460" spans="1:6" x14ac:dyDescent="0.25">
      <c r="A460" s="102" t="s">
        <v>251</v>
      </c>
      <c r="B460">
        <v>0.10063</v>
      </c>
      <c r="C460">
        <v>0.20036999999999999</v>
      </c>
      <c r="D460">
        <v>0.502</v>
      </c>
      <c r="E460">
        <v>0.61551</v>
      </c>
    </row>
    <row r="461" spans="1:6" x14ac:dyDescent="0.25">
      <c r="A461" s="102" t="s">
        <v>252</v>
      </c>
      <c r="B461">
        <v>-0.10509</v>
      </c>
      <c r="C461">
        <v>0.42157</v>
      </c>
      <c r="D461">
        <v>-0.249</v>
      </c>
      <c r="E461">
        <v>0.80315000000000003</v>
      </c>
    </row>
    <row r="462" spans="1:6" x14ac:dyDescent="0.25">
      <c r="A462" s="102" t="s">
        <v>164</v>
      </c>
    </row>
    <row r="463" spans="1:6" x14ac:dyDescent="0.25">
      <c r="A463" s="102" t="s">
        <v>165</v>
      </c>
    </row>
    <row r="464" spans="1:6" x14ac:dyDescent="0.25">
      <c r="A464" s="154"/>
    </row>
    <row r="465" spans="1:1" x14ac:dyDescent="0.25">
      <c r="A465" s="102" t="s">
        <v>166</v>
      </c>
    </row>
    <row r="466" spans="1:1" x14ac:dyDescent="0.25">
      <c r="A466" s="154"/>
    </row>
    <row r="467" spans="1:1" x14ac:dyDescent="0.25">
      <c r="A467" s="102" t="s">
        <v>206</v>
      </c>
    </row>
    <row r="468" spans="1:1" x14ac:dyDescent="0.25">
      <c r="A468" s="102" t="s">
        <v>418</v>
      </c>
    </row>
    <row r="469" spans="1:1" x14ac:dyDescent="0.25">
      <c r="A469" s="102" t="s">
        <v>175</v>
      </c>
    </row>
    <row r="470" spans="1:1" x14ac:dyDescent="0.25">
      <c r="A470" s="102" t="s">
        <v>419</v>
      </c>
    </row>
    <row r="471" spans="1:1" x14ac:dyDescent="0.25">
      <c r="A471" s="154"/>
    </row>
    <row r="472" spans="1:1" x14ac:dyDescent="0.25">
      <c r="A472" s="102" t="s">
        <v>203</v>
      </c>
    </row>
    <row r="473" spans="1:1" x14ac:dyDescent="0.25">
      <c r="A473" s="154"/>
    </row>
    <row r="474" spans="1:1" x14ac:dyDescent="0.25">
      <c r="A474" s="101" t="s">
        <v>207</v>
      </c>
    </row>
    <row r="475" spans="1:1" x14ac:dyDescent="0.25">
      <c r="A475" s="154"/>
    </row>
    <row r="476" spans="1:1" x14ac:dyDescent="0.25">
      <c r="A476" s="102" t="s">
        <v>139</v>
      </c>
    </row>
    <row r="477" spans="1:1" x14ac:dyDescent="0.25">
      <c r="A477" s="102" t="s">
        <v>208</v>
      </c>
    </row>
    <row r="478" spans="1:1" x14ac:dyDescent="0.25">
      <c r="A478" s="102" t="s">
        <v>141</v>
      </c>
    </row>
    <row r="479" spans="1:1" x14ac:dyDescent="0.25">
      <c r="A479" s="154"/>
    </row>
    <row r="480" spans="1:1" x14ac:dyDescent="0.25">
      <c r="A480" s="102" t="s">
        <v>142</v>
      </c>
    </row>
    <row r="481" spans="1:6" x14ac:dyDescent="0.25">
      <c r="A481" s="102"/>
      <c r="B481" t="s">
        <v>143</v>
      </c>
      <c r="C481" t="s">
        <v>144</v>
      </c>
      <c r="D481" t="s">
        <v>171</v>
      </c>
      <c r="E481" t="s">
        <v>172</v>
      </c>
    </row>
    <row r="482" spans="1:6" x14ac:dyDescent="0.25">
      <c r="A482" s="102" t="s">
        <v>147</v>
      </c>
      <c r="B482">
        <v>1.1586460000000001</v>
      </c>
      <c r="C482">
        <v>0.22909499999999999</v>
      </c>
      <c r="D482">
        <v>5.0570000000000004</v>
      </c>
      <c r="E482" s="1">
        <v>8.09E-7</v>
      </c>
      <c r="F482" t="s">
        <v>149</v>
      </c>
    </row>
    <row r="483" spans="1:6" x14ac:dyDescent="0.25">
      <c r="A483" s="102" t="s">
        <v>150</v>
      </c>
      <c r="B483">
        <v>-0.13111400000000001</v>
      </c>
      <c r="C483">
        <v>9.0120000000000006E-2</v>
      </c>
      <c r="D483">
        <v>-1.4550000000000001</v>
      </c>
      <c r="E483">
        <v>0.146921</v>
      </c>
    </row>
    <row r="484" spans="1:6" x14ac:dyDescent="0.25">
      <c r="A484" s="102" t="s">
        <v>151</v>
      </c>
      <c r="B484">
        <v>-7.0960999999999996E-2</v>
      </c>
      <c r="C484">
        <v>8.7465000000000001E-2</v>
      </c>
      <c r="D484">
        <v>-0.81100000000000005</v>
      </c>
      <c r="E484">
        <v>0.417937</v>
      </c>
    </row>
    <row r="485" spans="1:6" x14ac:dyDescent="0.25">
      <c r="A485" s="102" t="s">
        <v>152</v>
      </c>
      <c r="B485">
        <v>-0.15173900000000001</v>
      </c>
      <c r="C485">
        <v>0.10985</v>
      </c>
      <c r="D485">
        <v>-1.381</v>
      </c>
      <c r="E485">
        <v>0.168377</v>
      </c>
    </row>
    <row r="486" spans="1:6" x14ac:dyDescent="0.25">
      <c r="A486" s="102" t="s">
        <v>153</v>
      </c>
      <c r="B486">
        <v>8.1895999999999997E-2</v>
      </c>
      <c r="C486">
        <v>0.14433399999999999</v>
      </c>
      <c r="D486">
        <v>0.56699999999999995</v>
      </c>
      <c r="E486">
        <v>0.57093099999999997</v>
      </c>
    </row>
    <row r="487" spans="1:6" x14ac:dyDescent="0.25">
      <c r="A487" s="102" t="s">
        <v>110</v>
      </c>
      <c r="B487">
        <v>-4.1762000000000001E-2</v>
      </c>
      <c r="C487">
        <v>3.8698000000000003E-2</v>
      </c>
      <c r="D487">
        <v>-1.079</v>
      </c>
      <c r="E487">
        <v>0.28151900000000002</v>
      </c>
    </row>
    <row r="488" spans="1:6" x14ac:dyDescent="0.25">
      <c r="A488" s="102" t="s">
        <v>112</v>
      </c>
      <c r="B488">
        <v>6.2474000000000002E-2</v>
      </c>
      <c r="C488">
        <v>8.2738000000000006E-2</v>
      </c>
      <c r="D488">
        <v>0.755</v>
      </c>
      <c r="E488">
        <v>0.45089000000000001</v>
      </c>
    </row>
    <row r="489" spans="1:6" x14ac:dyDescent="0.25">
      <c r="A489" s="102" t="s">
        <v>113</v>
      </c>
      <c r="B489">
        <v>3.2759000000000003E-2</v>
      </c>
      <c r="C489">
        <v>2.5493999999999999E-2</v>
      </c>
      <c r="D489">
        <v>1.2849999999999999</v>
      </c>
      <c r="E489">
        <v>0.199957</v>
      </c>
    </row>
    <row r="490" spans="1:6" x14ac:dyDescent="0.25">
      <c r="A490" s="102" t="s">
        <v>114</v>
      </c>
      <c r="B490">
        <v>-4.3123000000000002E-2</v>
      </c>
      <c r="C490">
        <v>6.1199000000000003E-2</v>
      </c>
      <c r="D490">
        <v>-0.70499999999999996</v>
      </c>
      <c r="E490">
        <v>0.48168</v>
      </c>
    </row>
    <row r="491" spans="1:6" x14ac:dyDescent="0.25">
      <c r="A491" s="102" t="s">
        <v>155</v>
      </c>
      <c r="B491">
        <v>-0.38633299999999998</v>
      </c>
      <c r="C491">
        <v>0.105153</v>
      </c>
      <c r="D491">
        <v>-3.6739999999999999</v>
      </c>
      <c r="E491">
        <v>2.9100000000000003E-4</v>
      </c>
      <c r="F491" t="s">
        <v>149</v>
      </c>
    </row>
    <row r="492" spans="1:6" x14ac:dyDescent="0.25">
      <c r="A492" s="102" t="s">
        <v>156</v>
      </c>
      <c r="B492">
        <v>-0.27255299999999999</v>
      </c>
      <c r="C492">
        <v>0.11683499999999999</v>
      </c>
      <c r="D492">
        <v>-2.3330000000000002</v>
      </c>
      <c r="E492">
        <v>2.0431000000000001E-2</v>
      </c>
      <c r="F492" t="s">
        <v>158</v>
      </c>
    </row>
    <row r="493" spans="1:6" x14ac:dyDescent="0.25">
      <c r="A493" s="102" t="s">
        <v>157</v>
      </c>
      <c r="B493">
        <v>-0.15692200000000001</v>
      </c>
      <c r="C493">
        <v>0.12770400000000001</v>
      </c>
      <c r="D493">
        <v>-1.2290000000000001</v>
      </c>
      <c r="E493">
        <v>0.220272</v>
      </c>
    </row>
    <row r="494" spans="1:6" x14ac:dyDescent="0.25">
      <c r="A494" s="102" t="s">
        <v>159</v>
      </c>
      <c r="B494">
        <v>-3.6122000000000001E-2</v>
      </c>
      <c r="C494">
        <v>6.8558999999999995E-2</v>
      </c>
      <c r="D494">
        <v>-0.52700000000000002</v>
      </c>
      <c r="E494">
        <v>0.59873500000000002</v>
      </c>
    </row>
    <row r="495" spans="1:6" x14ac:dyDescent="0.25">
      <c r="A495" s="102" t="s">
        <v>160</v>
      </c>
      <c r="B495">
        <v>0.19941800000000001</v>
      </c>
      <c r="C495">
        <v>8.0262E-2</v>
      </c>
      <c r="D495">
        <v>2.4849999999999999</v>
      </c>
      <c r="E495">
        <v>1.3608E-2</v>
      </c>
      <c r="F495" t="s">
        <v>158</v>
      </c>
    </row>
    <row r="496" spans="1:6" x14ac:dyDescent="0.25">
      <c r="A496" s="102" t="s">
        <v>161</v>
      </c>
      <c r="B496">
        <v>-0.20824200000000001</v>
      </c>
      <c r="C496">
        <v>8.6504999999999999E-2</v>
      </c>
      <c r="D496">
        <v>-2.407</v>
      </c>
      <c r="E496">
        <v>1.6778000000000001E-2</v>
      </c>
      <c r="F496" t="s">
        <v>158</v>
      </c>
    </row>
    <row r="497" spans="1:6" x14ac:dyDescent="0.25">
      <c r="A497" s="102" t="s">
        <v>162</v>
      </c>
      <c r="B497">
        <v>-0.41651300000000002</v>
      </c>
      <c r="C497">
        <v>8.6444999999999994E-2</v>
      </c>
      <c r="D497">
        <v>-4.8179999999999996</v>
      </c>
      <c r="E497" s="1">
        <v>2.48E-6</v>
      </c>
      <c r="F497" t="s">
        <v>149</v>
      </c>
    </row>
    <row r="498" spans="1:6" x14ac:dyDescent="0.25">
      <c r="A498" s="102" t="s">
        <v>450</v>
      </c>
      <c r="B498">
        <v>-0.41350799999999999</v>
      </c>
      <c r="C498">
        <v>0.202684</v>
      </c>
      <c r="D498">
        <v>-2.04</v>
      </c>
      <c r="E498">
        <v>4.2355999999999998E-2</v>
      </c>
      <c r="F498" t="s">
        <v>158</v>
      </c>
    </row>
    <row r="499" spans="1:6" x14ac:dyDescent="0.25">
      <c r="A499" s="102" t="s">
        <v>451</v>
      </c>
      <c r="B499">
        <v>-0.109079</v>
      </c>
      <c r="C499">
        <v>7.0774000000000004E-2</v>
      </c>
      <c r="D499">
        <v>-1.5409999999999999</v>
      </c>
      <c r="E499">
        <v>0.124488</v>
      </c>
    </row>
    <row r="500" spans="1:6" x14ac:dyDescent="0.25">
      <c r="A500" s="102" t="s">
        <v>452</v>
      </c>
      <c r="B500">
        <v>0.93945500000000004</v>
      </c>
      <c r="C500">
        <v>0.190107</v>
      </c>
      <c r="D500">
        <v>4.9420000000000002</v>
      </c>
      <c r="E500" s="1">
        <v>1.3999999999999999E-6</v>
      </c>
      <c r="F500" t="s">
        <v>149</v>
      </c>
    </row>
    <row r="501" spans="1:6" x14ac:dyDescent="0.25">
      <c r="A501" s="102" t="s">
        <v>453</v>
      </c>
      <c r="B501">
        <v>1.1292999999999999E-2</v>
      </c>
      <c r="C501">
        <v>8.9429999999999996E-3</v>
      </c>
      <c r="D501">
        <v>1.2629999999999999</v>
      </c>
      <c r="E501">
        <v>0.20780599999999999</v>
      </c>
    </row>
    <row r="502" spans="1:6" x14ac:dyDescent="0.25">
      <c r="A502" s="102" t="s">
        <v>163</v>
      </c>
      <c r="B502">
        <v>-0.78749199999999997</v>
      </c>
      <c r="C502">
        <v>0.23533299999999999</v>
      </c>
      <c r="D502">
        <v>-3.3460000000000001</v>
      </c>
      <c r="E502">
        <v>9.41E-4</v>
      </c>
      <c r="F502" t="s">
        <v>149</v>
      </c>
    </row>
    <row r="503" spans="1:6" x14ac:dyDescent="0.25">
      <c r="A503" s="102" t="s">
        <v>251</v>
      </c>
      <c r="B503">
        <v>-4.0869000000000003E-2</v>
      </c>
      <c r="C503">
        <v>4.5277999999999999E-2</v>
      </c>
      <c r="D503">
        <v>-0.90300000000000002</v>
      </c>
      <c r="E503">
        <v>0.36756800000000001</v>
      </c>
    </row>
    <row r="504" spans="1:6" x14ac:dyDescent="0.25">
      <c r="A504" s="102" t="s">
        <v>252</v>
      </c>
      <c r="B504">
        <v>0.30019200000000001</v>
      </c>
      <c r="C504">
        <v>6.2490999999999998E-2</v>
      </c>
      <c r="D504">
        <v>4.8040000000000003</v>
      </c>
      <c r="E504" s="1">
        <v>2.65E-6</v>
      </c>
      <c r="F504" t="s">
        <v>149</v>
      </c>
    </row>
    <row r="505" spans="1:6" x14ac:dyDescent="0.25">
      <c r="A505" s="102" t="s">
        <v>164</v>
      </c>
    </row>
    <row r="506" spans="1:6" x14ac:dyDescent="0.25">
      <c r="A506" s="102" t="s">
        <v>165</v>
      </c>
    </row>
    <row r="507" spans="1:6" x14ac:dyDescent="0.25">
      <c r="A507" s="154"/>
    </row>
    <row r="508" spans="1:6" x14ac:dyDescent="0.25">
      <c r="A508" s="102" t="s">
        <v>420</v>
      </c>
    </row>
    <row r="509" spans="1:6" x14ac:dyDescent="0.25">
      <c r="A509" s="154"/>
    </row>
    <row r="510" spans="1:6" x14ac:dyDescent="0.25">
      <c r="A510" s="102" t="s">
        <v>209</v>
      </c>
    </row>
    <row r="511" spans="1:6" x14ac:dyDescent="0.25">
      <c r="A511" s="102" t="s">
        <v>421</v>
      </c>
    </row>
    <row r="512" spans="1:6" x14ac:dyDescent="0.25">
      <c r="A512" s="102" t="s">
        <v>210</v>
      </c>
    </row>
    <row r="513" spans="1:6" x14ac:dyDescent="0.25">
      <c r="A513" s="102" t="s">
        <v>176</v>
      </c>
    </row>
    <row r="514" spans="1:6" x14ac:dyDescent="0.25">
      <c r="A514" s="154"/>
    </row>
    <row r="515" spans="1:6" x14ac:dyDescent="0.25">
      <c r="A515" s="102" t="s">
        <v>215</v>
      </c>
    </row>
    <row r="516" spans="1:6" x14ac:dyDescent="0.25">
      <c r="A516" s="154"/>
    </row>
    <row r="517" spans="1:6" x14ac:dyDescent="0.25">
      <c r="A517" s="101" t="s">
        <v>211</v>
      </c>
    </row>
    <row r="518" spans="1:6" x14ac:dyDescent="0.25">
      <c r="A518" s="154"/>
    </row>
    <row r="519" spans="1:6" x14ac:dyDescent="0.25">
      <c r="A519" s="102" t="s">
        <v>139</v>
      </c>
    </row>
    <row r="520" spans="1:6" x14ac:dyDescent="0.25">
      <c r="A520" s="102" t="s">
        <v>212</v>
      </c>
      <c r="E520" s="1"/>
    </row>
    <row r="521" spans="1:6" x14ac:dyDescent="0.25">
      <c r="A521" s="102" t="s">
        <v>141</v>
      </c>
      <c r="E521" s="1"/>
    </row>
    <row r="522" spans="1:6" x14ac:dyDescent="0.25">
      <c r="A522" s="154"/>
    </row>
    <row r="523" spans="1:6" x14ac:dyDescent="0.25">
      <c r="A523" s="102" t="s">
        <v>142</v>
      </c>
    </row>
    <row r="524" spans="1:6" x14ac:dyDescent="0.25">
      <c r="A524" s="102"/>
      <c r="B524" t="s">
        <v>143</v>
      </c>
      <c r="C524" t="s">
        <v>144</v>
      </c>
      <c r="D524" t="s">
        <v>171</v>
      </c>
      <c r="E524" t="s">
        <v>172</v>
      </c>
    </row>
    <row r="525" spans="1:6" x14ac:dyDescent="0.25">
      <c r="A525" s="102" t="s">
        <v>147</v>
      </c>
      <c r="B525">
        <v>7.7181E-2</v>
      </c>
      <c r="C525">
        <v>0.19517599999999999</v>
      </c>
      <c r="D525">
        <v>0.39500000000000002</v>
      </c>
      <c r="E525" s="1">
        <v>0.69318500000000005</v>
      </c>
    </row>
    <row r="526" spans="1:6" x14ac:dyDescent="0.25">
      <c r="A526" s="102" t="s">
        <v>150</v>
      </c>
      <c r="B526">
        <v>-0.12349300000000001</v>
      </c>
      <c r="C526">
        <v>0.103459</v>
      </c>
      <c r="D526">
        <v>-1.194</v>
      </c>
      <c r="E526" s="1">
        <v>0.23486199999999999</v>
      </c>
    </row>
    <row r="527" spans="1:6" x14ac:dyDescent="0.25">
      <c r="A527" s="102" t="s">
        <v>151</v>
      </c>
      <c r="B527">
        <v>0.244394</v>
      </c>
      <c r="C527">
        <v>0.110336</v>
      </c>
      <c r="D527">
        <v>2.2149999999999999</v>
      </c>
      <c r="E527">
        <v>2.8556999999999999E-2</v>
      </c>
      <c r="F527" t="s">
        <v>158</v>
      </c>
    </row>
    <row r="528" spans="1:6" x14ac:dyDescent="0.25">
      <c r="A528" s="102" t="s">
        <v>152</v>
      </c>
      <c r="B528">
        <v>-0.44820700000000002</v>
      </c>
      <c r="C528">
        <v>0.15223300000000001</v>
      </c>
      <c r="D528">
        <v>-2.944</v>
      </c>
      <c r="E528" s="1">
        <v>3.8560000000000001E-3</v>
      </c>
      <c r="F528" t="s">
        <v>154</v>
      </c>
    </row>
    <row r="529" spans="1:6" x14ac:dyDescent="0.25">
      <c r="A529" s="102" t="s">
        <v>153</v>
      </c>
      <c r="B529">
        <v>-0.17058799999999999</v>
      </c>
      <c r="C529">
        <v>0.25839499999999999</v>
      </c>
      <c r="D529">
        <v>-0.66</v>
      </c>
      <c r="E529" s="1">
        <v>0.51034100000000004</v>
      </c>
    </row>
    <row r="530" spans="1:6" x14ac:dyDescent="0.25">
      <c r="A530" s="102" t="s">
        <v>110</v>
      </c>
      <c r="B530">
        <v>3.8669000000000002E-2</v>
      </c>
      <c r="C530">
        <v>3.4772999999999998E-2</v>
      </c>
      <c r="D530">
        <v>1.1120000000000001</v>
      </c>
      <c r="E530" s="1">
        <v>0.26823399999999997</v>
      </c>
    </row>
    <row r="531" spans="1:6" x14ac:dyDescent="0.25">
      <c r="A531" s="102" t="s">
        <v>112</v>
      </c>
      <c r="B531">
        <v>0.224832</v>
      </c>
      <c r="C531">
        <v>0.12135700000000001</v>
      </c>
      <c r="D531">
        <v>1.853</v>
      </c>
      <c r="E531" s="1">
        <v>6.6274E-2</v>
      </c>
      <c r="F531" t="s">
        <v>173</v>
      </c>
    </row>
    <row r="532" spans="1:6" x14ac:dyDescent="0.25">
      <c r="A532" s="102" t="s">
        <v>113</v>
      </c>
      <c r="B532">
        <v>4.1318000000000001E-2</v>
      </c>
      <c r="C532">
        <v>3.6608000000000002E-2</v>
      </c>
      <c r="D532">
        <v>1.129</v>
      </c>
      <c r="E532">
        <v>0.26118200000000003</v>
      </c>
    </row>
    <row r="533" spans="1:6" x14ac:dyDescent="0.25">
      <c r="A533" s="102" t="s">
        <v>114</v>
      </c>
      <c r="B533">
        <v>-5.8324000000000001E-2</v>
      </c>
      <c r="C533">
        <v>9.1134000000000007E-2</v>
      </c>
      <c r="D533">
        <v>-0.64</v>
      </c>
      <c r="E533">
        <v>0.52334400000000003</v>
      </c>
    </row>
    <row r="534" spans="1:6" x14ac:dyDescent="0.25">
      <c r="A534" s="102" t="s">
        <v>155</v>
      </c>
      <c r="B534">
        <v>-0.33765800000000001</v>
      </c>
      <c r="C534">
        <v>0.13496900000000001</v>
      </c>
      <c r="D534">
        <v>-2.5019999999999998</v>
      </c>
      <c r="E534">
        <v>1.3639999999999999E-2</v>
      </c>
      <c r="F534" t="s">
        <v>158</v>
      </c>
    </row>
    <row r="535" spans="1:6" x14ac:dyDescent="0.25">
      <c r="A535" s="102" t="s">
        <v>156</v>
      </c>
      <c r="B535">
        <v>-0.69575600000000004</v>
      </c>
      <c r="C535">
        <v>0.20252200000000001</v>
      </c>
      <c r="D535">
        <v>-3.4350000000000001</v>
      </c>
      <c r="E535">
        <v>8.0199999999999998E-4</v>
      </c>
      <c r="F535" t="s">
        <v>149</v>
      </c>
    </row>
    <row r="536" spans="1:6" x14ac:dyDescent="0.25">
      <c r="A536" s="102" t="s">
        <v>157</v>
      </c>
      <c r="B536">
        <v>0.248774</v>
      </c>
      <c r="C536">
        <v>0.130999</v>
      </c>
      <c r="D536">
        <v>1.899</v>
      </c>
      <c r="E536">
        <v>5.9843E-2</v>
      </c>
      <c r="F536" t="s">
        <v>173</v>
      </c>
    </row>
    <row r="537" spans="1:6" x14ac:dyDescent="0.25">
      <c r="A537" s="102" t="s">
        <v>159</v>
      </c>
      <c r="B537">
        <v>9.3311000000000005E-2</v>
      </c>
      <c r="C537">
        <v>8.1725999999999993E-2</v>
      </c>
      <c r="D537">
        <v>1.1419999999999999</v>
      </c>
      <c r="E537">
        <v>0.25572099999999998</v>
      </c>
    </row>
    <row r="538" spans="1:6" x14ac:dyDescent="0.25">
      <c r="A538" s="102" t="s">
        <v>160</v>
      </c>
      <c r="B538">
        <v>6.1009999999999997E-3</v>
      </c>
      <c r="C538">
        <v>7.9394999999999993E-2</v>
      </c>
      <c r="D538">
        <v>7.6999999999999999E-2</v>
      </c>
      <c r="E538">
        <v>0.93886999999999998</v>
      </c>
    </row>
    <row r="539" spans="1:6" x14ac:dyDescent="0.25">
      <c r="A539" s="102" t="s">
        <v>161</v>
      </c>
      <c r="B539">
        <v>-0.18412000000000001</v>
      </c>
      <c r="C539">
        <v>0.119107</v>
      </c>
      <c r="D539">
        <v>-1.546</v>
      </c>
      <c r="E539">
        <v>0.124653</v>
      </c>
    </row>
    <row r="540" spans="1:6" x14ac:dyDescent="0.25">
      <c r="A540" s="102" t="s">
        <v>162</v>
      </c>
      <c r="B540">
        <v>1.5594999999999999E-2</v>
      </c>
      <c r="C540">
        <v>0.104119</v>
      </c>
      <c r="D540">
        <v>0.15</v>
      </c>
      <c r="E540">
        <v>0.88117400000000001</v>
      </c>
    </row>
    <row r="541" spans="1:6" x14ac:dyDescent="0.25">
      <c r="A541" s="102" t="s">
        <v>450</v>
      </c>
      <c r="B541">
        <v>-0.116685</v>
      </c>
      <c r="C541">
        <v>0.118243</v>
      </c>
      <c r="D541">
        <v>-0.98699999999999999</v>
      </c>
      <c r="E541">
        <v>0.32562000000000002</v>
      </c>
    </row>
    <row r="542" spans="1:6" x14ac:dyDescent="0.25">
      <c r="A542" s="102" t="s">
        <v>451</v>
      </c>
      <c r="B542">
        <v>-6.9151000000000004E-2</v>
      </c>
      <c r="C542">
        <v>7.7076000000000006E-2</v>
      </c>
      <c r="D542">
        <v>-0.89700000000000002</v>
      </c>
      <c r="E542">
        <v>0.371332</v>
      </c>
    </row>
    <row r="543" spans="1:6" x14ac:dyDescent="0.25">
      <c r="A543" s="102" t="s">
        <v>452</v>
      </c>
      <c r="B543">
        <v>-2.2387000000000001E-2</v>
      </c>
      <c r="C543">
        <v>0.19325300000000001</v>
      </c>
      <c r="D543">
        <v>-0.11600000000000001</v>
      </c>
      <c r="E543">
        <v>0.90796299999999996</v>
      </c>
    </row>
    <row r="544" spans="1:6" x14ac:dyDescent="0.25">
      <c r="A544" s="102" t="s">
        <v>453</v>
      </c>
      <c r="B544">
        <v>-1.5637999999999999E-2</v>
      </c>
      <c r="C544">
        <v>8.659E-3</v>
      </c>
      <c r="D544">
        <v>-1.806</v>
      </c>
      <c r="E544">
        <v>7.3299000000000003E-2</v>
      </c>
      <c r="F544" t="s">
        <v>173</v>
      </c>
    </row>
    <row r="545" spans="1:5" x14ac:dyDescent="0.25">
      <c r="A545" s="102" t="s">
        <v>163</v>
      </c>
      <c r="B545">
        <v>4.4517000000000001E-2</v>
      </c>
      <c r="C545">
        <v>0.25652399999999997</v>
      </c>
      <c r="D545">
        <v>0.17399999999999999</v>
      </c>
      <c r="E545">
        <v>0.86250599999999999</v>
      </c>
    </row>
    <row r="546" spans="1:5" x14ac:dyDescent="0.25">
      <c r="A546" s="102" t="s">
        <v>251</v>
      </c>
      <c r="B546">
        <v>2.529E-2</v>
      </c>
      <c r="C546">
        <v>3.9434999999999998E-2</v>
      </c>
      <c r="D546">
        <v>0.64100000000000001</v>
      </c>
      <c r="E546">
        <v>0.52248600000000001</v>
      </c>
    </row>
    <row r="547" spans="1:5" x14ac:dyDescent="0.25">
      <c r="A547" s="102" t="s">
        <v>252</v>
      </c>
      <c r="B547">
        <v>-2.2069999999999999E-2</v>
      </c>
      <c r="C547">
        <v>7.2412000000000004E-2</v>
      </c>
      <c r="D547">
        <v>-0.30499999999999999</v>
      </c>
      <c r="E547">
        <v>0.76103200000000004</v>
      </c>
    </row>
    <row r="548" spans="1:5" x14ac:dyDescent="0.25">
      <c r="A548" s="102" t="s">
        <v>164</v>
      </c>
    </row>
    <row r="549" spans="1:5" x14ac:dyDescent="0.25">
      <c r="A549" s="102" t="s">
        <v>165</v>
      </c>
    </row>
    <row r="550" spans="1:5" x14ac:dyDescent="0.25">
      <c r="A550" s="154"/>
    </row>
    <row r="551" spans="1:5" x14ac:dyDescent="0.25">
      <c r="A551" s="102" t="s">
        <v>422</v>
      </c>
    </row>
    <row r="552" spans="1:5" x14ac:dyDescent="0.25">
      <c r="A552" s="154"/>
    </row>
    <row r="553" spans="1:5" x14ac:dyDescent="0.25">
      <c r="A553" s="102" t="s">
        <v>213</v>
      </c>
    </row>
    <row r="554" spans="1:5" x14ac:dyDescent="0.25">
      <c r="A554" s="102" t="s">
        <v>423</v>
      </c>
    </row>
    <row r="555" spans="1:5" x14ac:dyDescent="0.25">
      <c r="A555" s="102" t="s">
        <v>214</v>
      </c>
    </row>
    <row r="556" spans="1:5" x14ac:dyDescent="0.25">
      <c r="A556" s="102" t="s">
        <v>176</v>
      </c>
    </row>
    <row r="557" spans="1:5" x14ac:dyDescent="0.25">
      <c r="A557" s="154"/>
    </row>
    <row r="558" spans="1:5" x14ac:dyDescent="0.25">
      <c r="A558" s="102" t="s">
        <v>215</v>
      </c>
    </row>
    <row r="559" spans="1:5" x14ac:dyDescent="0.25">
      <c r="A559" s="154"/>
    </row>
    <row r="560" spans="1:5" x14ac:dyDescent="0.25">
      <c r="A560" s="101" t="s">
        <v>216</v>
      </c>
    </row>
    <row r="561" spans="1:6" x14ac:dyDescent="0.25">
      <c r="A561" s="154"/>
    </row>
    <row r="562" spans="1:6" x14ac:dyDescent="0.25">
      <c r="A562" s="102" t="s">
        <v>139</v>
      </c>
    </row>
    <row r="563" spans="1:6" x14ac:dyDescent="0.25">
      <c r="A563" s="102" t="s">
        <v>217</v>
      </c>
    </row>
    <row r="564" spans="1:6" x14ac:dyDescent="0.25">
      <c r="A564" s="102" t="s">
        <v>141</v>
      </c>
    </row>
    <row r="565" spans="1:6" x14ac:dyDescent="0.25">
      <c r="A565" s="154"/>
    </row>
    <row r="566" spans="1:6" x14ac:dyDescent="0.25">
      <c r="A566" s="102" t="s">
        <v>142</v>
      </c>
    </row>
    <row r="567" spans="1:6" x14ac:dyDescent="0.25">
      <c r="A567" s="102"/>
      <c r="B567" t="s">
        <v>143</v>
      </c>
      <c r="C567" t="s">
        <v>144</v>
      </c>
      <c r="D567" t="s">
        <v>171</v>
      </c>
      <c r="E567" t="s">
        <v>172</v>
      </c>
    </row>
    <row r="568" spans="1:6" x14ac:dyDescent="0.25">
      <c r="A568" s="102" t="s">
        <v>147</v>
      </c>
      <c r="B568">
        <v>1.1045940000000001</v>
      </c>
      <c r="C568">
        <v>9.7033999999999995E-2</v>
      </c>
      <c r="D568">
        <v>11.384</v>
      </c>
      <c r="E568" t="s">
        <v>148</v>
      </c>
      <c r="F568" t="s">
        <v>149</v>
      </c>
    </row>
    <row r="569" spans="1:6" x14ac:dyDescent="0.25">
      <c r="A569" s="102" t="s">
        <v>150</v>
      </c>
      <c r="B569">
        <v>9.4742000000000007E-2</v>
      </c>
      <c r="C569">
        <v>4.9435E-2</v>
      </c>
      <c r="D569">
        <v>1.9159999999999999</v>
      </c>
      <c r="E569">
        <v>5.5479000000000001E-2</v>
      </c>
      <c r="F569" t="s">
        <v>173</v>
      </c>
    </row>
    <row r="570" spans="1:6" x14ac:dyDescent="0.25">
      <c r="A570" s="102" t="s">
        <v>151</v>
      </c>
      <c r="B570">
        <v>-7.7507999999999994E-2</v>
      </c>
      <c r="C570">
        <v>4.4921000000000003E-2</v>
      </c>
      <c r="D570">
        <v>-1.7250000000000001</v>
      </c>
      <c r="E570">
        <v>8.4639000000000006E-2</v>
      </c>
      <c r="F570" t="s">
        <v>173</v>
      </c>
    </row>
    <row r="571" spans="1:6" x14ac:dyDescent="0.25">
      <c r="A571" s="102" t="s">
        <v>152</v>
      </c>
      <c r="B571">
        <v>8.7089999999999997E-3</v>
      </c>
      <c r="C571">
        <v>3.4301999999999999E-2</v>
      </c>
      <c r="D571">
        <v>0.254</v>
      </c>
      <c r="E571">
        <v>0.79960200000000003</v>
      </c>
    </row>
    <row r="572" spans="1:6" x14ac:dyDescent="0.25">
      <c r="A572" s="102" t="s">
        <v>153</v>
      </c>
      <c r="B572">
        <v>0.22494400000000001</v>
      </c>
      <c r="C572">
        <v>5.4601999999999998E-2</v>
      </c>
      <c r="D572">
        <v>4.12</v>
      </c>
      <c r="E572" s="1">
        <v>3.9799999999999998E-5</v>
      </c>
      <c r="F572" t="s">
        <v>149</v>
      </c>
    </row>
    <row r="573" spans="1:6" x14ac:dyDescent="0.25">
      <c r="A573" s="102" t="s">
        <v>110</v>
      </c>
      <c r="B573">
        <v>0.103529</v>
      </c>
      <c r="C573">
        <v>1.2825E-2</v>
      </c>
      <c r="D573">
        <v>8.0719999999999992</v>
      </c>
      <c r="E573" s="1">
        <v>1.3299999999999999E-15</v>
      </c>
      <c r="F573" t="s">
        <v>149</v>
      </c>
    </row>
    <row r="574" spans="1:6" x14ac:dyDescent="0.25">
      <c r="A574" s="102" t="s">
        <v>112</v>
      </c>
      <c r="B574">
        <v>-3.8226000000000003E-2</v>
      </c>
      <c r="C574">
        <v>2.9479999999999999E-2</v>
      </c>
      <c r="D574">
        <v>-1.2969999999999999</v>
      </c>
      <c r="E574" s="1">
        <v>0.19492200000000001</v>
      </c>
    </row>
    <row r="575" spans="1:6" x14ac:dyDescent="0.25">
      <c r="A575" s="102" t="s">
        <v>113</v>
      </c>
      <c r="B575">
        <v>1.1540000000000001E-3</v>
      </c>
      <c r="C575">
        <v>9.8539999999999999E-3</v>
      </c>
      <c r="D575">
        <v>0.11700000000000001</v>
      </c>
      <c r="E575">
        <v>0.90681599999999996</v>
      </c>
    </row>
    <row r="576" spans="1:6" x14ac:dyDescent="0.25">
      <c r="A576" s="102" t="s">
        <v>114</v>
      </c>
      <c r="B576">
        <v>3.2072999999999997E-2</v>
      </c>
      <c r="C576">
        <v>2.1572000000000001E-2</v>
      </c>
      <c r="D576">
        <v>1.4870000000000001</v>
      </c>
      <c r="E576">
        <v>0.137265</v>
      </c>
    </row>
    <row r="577" spans="1:6" x14ac:dyDescent="0.25">
      <c r="A577" s="102" t="s">
        <v>155</v>
      </c>
      <c r="B577">
        <v>0.15471399999999999</v>
      </c>
      <c r="C577">
        <v>4.0031999999999998E-2</v>
      </c>
      <c r="D577">
        <v>3.8650000000000002</v>
      </c>
      <c r="E577">
        <v>1.16E-4</v>
      </c>
      <c r="F577" t="s">
        <v>149</v>
      </c>
    </row>
    <row r="578" spans="1:6" x14ac:dyDescent="0.25">
      <c r="A578" s="102" t="s">
        <v>156</v>
      </c>
      <c r="B578">
        <v>0.210842</v>
      </c>
      <c r="C578">
        <v>4.9424999999999997E-2</v>
      </c>
      <c r="D578">
        <v>4.266</v>
      </c>
      <c r="E578" s="1">
        <v>2.1100000000000001E-5</v>
      </c>
      <c r="F578" t="s">
        <v>149</v>
      </c>
    </row>
    <row r="579" spans="1:6" x14ac:dyDescent="0.25">
      <c r="A579" s="102" t="s">
        <v>157</v>
      </c>
      <c r="B579">
        <v>8.9902999999999997E-2</v>
      </c>
      <c r="C579">
        <v>4.2452999999999998E-2</v>
      </c>
      <c r="D579">
        <v>2.1179999999999999</v>
      </c>
      <c r="E579">
        <v>3.4352000000000001E-2</v>
      </c>
      <c r="F579" t="s">
        <v>158</v>
      </c>
    </row>
    <row r="580" spans="1:6" x14ac:dyDescent="0.25">
      <c r="A580" s="102" t="s">
        <v>159</v>
      </c>
      <c r="B580">
        <v>0.16747600000000001</v>
      </c>
      <c r="C580">
        <v>2.8288000000000001E-2</v>
      </c>
      <c r="D580">
        <v>5.92</v>
      </c>
      <c r="E580" s="1">
        <v>3.9099999999999999E-9</v>
      </c>
      <c r="F580" t="s">
        <v>149</v>
      </c>
    </row>
    <row r="581" spans="1:6" x14ac:dyDescent="0.25">
      <c r="A581" s="102" t="s">
        <v>160</v>
      </c>
      <c r="B581">
        <v>-0.16647400000000001</v>
      </c>
      <c r="C581">
        <v>3.0079999999999999E-2</v>
      </c>
      <c r="D581">
        <v>-5.5339999999999998</v>
      </c>
      <c r="E581" s="1">
        <v>3.6300000000000001E-8</v>
      </c>
      <c r="F581" t="s">
        <v>149</v>
      </c>
    </row>
    <row r="582" spans="1:6" x14ac:dyDescent="0.25">
      <c r="A582" s="102" t="s">
        <v>161</v>
      </c>
      <c r="B582">
        <v>0.19461200000000001</v>
      </c>
      <c r="C582">
        <v>4.3593E-2</v>
      </c>
      <c r="D582">
        <v>4.4640000000000004</v>
      </c>
      <c r="E582" s="1">
        <v>8.5900000000000008E-6</v>
      </c>
      <c r="F582" t="s">
        <v>149</v>
      </c>
    </row>
    <row r="583" spans="1:6" x14ac:dyDescent="0.25">
      <c r="A583" s="102" t="s">
        <v>162</v>
      </c>
      <c r="B583">
        <v>0.182196</v>
      </c>
      <c r="C583">
        <v>3.4014000000000003E-2</v>
      </c>
      <c r="D583">
        <v>5.3570000000000002</v>
      </c>
      <c r="E583" s="1">
        <v>9.6999999999999995E-8</v>
      </c>
      <c r="F583" t="s">
        <v>149</v>
      </c>
    </row>
    <row r="584" spans="1:6" x14ac:dyDescent="0.25">
      <c r="A584" s="102" t="s">
        <v>450</v>
      </c>
      <c r="B584">
        <v>-0.15365000000000001</v>
      </c>
      <c r="C584">
        <v>9.7545000000000007E-2</v>
      </c>
      <c r="D584">
        <v>-1.575</v>
      </c>
      <c r="E584">
        <v>0.115413</v>
      </c>
    </row>
    <row r="585" spans="1:6" x14ac:dyDescent="0.25">
      <c r="A585" s="102" t="s">
        <v>451</v>
      </c>
      <c r="B585">
        <v>-1.2579999999999999E-2</v>
      </c>
      <c r="C585">
        <v>3.8399999999999997E-2</v>
      </c>
      <c r="D585">
        <v>-0.32800000000000001</v>
      </c>
      <c r="E585">
        <v>0.74325399999999997</v>
      </c>
    </row>
    <row r="586" spans="1:6" x14ac:dyDescent="0.25">
      <c r="A586" s="102" t="s">
        <v>452</v>
      </c>
      <c r="B586">
        <v>-8.6598999999999995E-2</v>
      </c>
      <c r="C586">
        <v>7.6342999999999994E-2</v>
      </c>
      <c r="D586">
        <v>-1.1339999999999999</v>
      </c>
      <c r="E586">
        <v>0.25681799999999999</v>
      </c>
    </row>
    <row r="587" spans="1:6" x14ac:dyDescent="0.25">
      <c r="A587" s="102" t="s">
        <v>453</v>
      </c>
      <c r="B587">
        <v>5.7910000000000001E-3</v>
      </c>
      <c r="C587">
        <v>3.934E-3</v>
      </c>
      <c r="D587">
        <v>1.472</v>
      </c>
      <c r="E587">
        <v>0.141177</v>
      </c>
    </row>
    <row r="588" spans="1:6" x14ac:dyDescent="0.25">
      <c r="A588" s="102" t="s">
        <v>163</v>
      </c>
      <c r="B588">
        <v>-3.6873999999999997E-2</v>
      </c>
      <c r="C588">
        <v>8.3784999999999998E-2</v>
      </c>
      <c r="D588">
        <v>-0.44</v>
      </c>
      <c r="E588">
        <v>0.65992099999999998</v>
      </c>
    </row>
    <row r="589" spans="1:6" x14ac:dyDescent="0.25">
      <c r="A589" s="102" t="s">
        <v>251</v>
      </c>
      <c r="B589">
        <v>2.2261E-2</v>
      </c>
      <c r="C589">
        <v>2.4211E-2</v>
      </c>
      <c r="D589">
        <v>0.91900000000000004</v>
      </c>
      <c r="E589">
        <v>0.35798400000000002</v>
      </c>
    </row>
    <row r="590" spans="1:6" x14ac:dyDescent="0.25">
      <c r="A590" s="102" t="s">
        <v>252</v>
      </c>
      <c r="B590">
        <v>-1.7465000000000001E-2</v>
      </c>
      <c r="C590">
        <v>2.0053999999999999E-2</v>
      </c>
      <c r="D590">
        <v>-0.871</v>
      </c>
      <c r="E590">
        <v>0.38393699999999997</v>
      </c>
    </row>
    <row r="591" spans="1:6" x14ac:dyDescent="0.25">
      <c r="A591" s="102" t="s">
        <v>164</v>
      </c>
    </row>
    <row r="592" spans="1:6" x14ac:dyDescent="0.25">
      <c r="A592" s="102" t="s">
        <v>165</v>
      </c>
    </row>
    <row r="593" spans="1:5" x14ac:dyDescent="0.25">
      <c r="A593" s="154"/>
    </row>
    <row r="594" spans="1:5" x14ac:dyDescent="0.25">
      <c r="A594" s="102" t="s">
        <v>424</v>
      </c>
    </row>
    <row r="595" spans="1:5" x14ac:dyDescent="0.25">
      <c r="A595" s="154"/>
    </row>
    <row r="596" spans="1:5" x14ac:dyDescent="0.25">
      <c r="A596" s="102" t="s">
        <v>218</v>
      </c>
    </row>
    <row r="597" spans="1:5" x14ac:dyDescent="0.25">
      <c r="A597" s="102" t="s">
        <v>425</v>
      </c>
    </row>
    <row r="598" spans="1:5" x14ac:dyDescent="0.25">
      <c r="A598" s="102" t="s">
        <v>219</v>
      </c>
      <c r="E598" s="1"/>
    </row>
    <row r="599" spans="1:5" x14ac:dyDescent="0.25">
      <c r="A599" s="102" t="s">
        <v>176</v>
      </c>
    </row>
    <row r="600" spans="1:5" x14ac:dyDescent="0.25">
      <c r="A600" s="154"/>
    </row>
    <row r="601" spans="1:5" x14ac:dyDescent="0.25">
      <c r="A601" s="102" t="s">
        <v>215</v>
      </c>
    </row>
    <row r="602" spans="1:5" x14ac:dyDescent="0.25">
      <c r="A602" s="154"/>
    </row>
    <row r="603" spans="1:5" x14ac:dyDescent="0.25">
      <c r="A603" s="101" t="s">
        <v>220</v>
      </c>
    </row>
    <row r="604" spans="1:5" x14ac:dyDescent="0.25">
      <c r="A604" s="154"/>
    </row>
    <row r="605" spans="1:5" x14ac:dyDescent="0.25">
      <c r="A605" s="102" t="s">
        <v>139</v>
      </c>
    </row>
    <row r="606" spans="1:5" x14ac:dyDescent="0.25">
      <c r="A606" s="102" t="s">
        <v>221</v>
      </c>
    </row>
    <row r="607" spans="1:5" x14ac:dyDescent="0.25">
      <c r="A607" s="102" t="s">
        <v>192</v>
      </c>
    </row>
    <row r="608" spans="1:5" x14ac:dyDescent="0.25">
      <c r="A608" s="154"/>
    </row>
    <row r="609" spans="1:6" x14ac:dyDescent="0.25">
      <c r="A609" s="102" t="s">
        <v>193</v>
      </c>
    </row>
    <row r="610" spans="1:6" x14ac:dyDescent="0.25">
      <c r="A610" s="102" t="s">
        <v>222</v>
      </c>
    </row>
    <row r="611" spans="1:6" x14ac:dyDescent="0.25">
      <c r="A611" s="102" t="s">
        <v>426</v>
      </c>
    </row>
    <row r="612" spans="1:6" x14ac:dyDescent="0.25">
      <c r="A612" s="154"/>
    </row>
    <row r="613" spans="1:6" x14ac:dyDescent="0.25">
      <c r="A613" s="102" t="s">
        <v>142</v>
      </c>
    </row>
    <row r="614" spans="1:6" x14ac:dyDescent="0.25">
      <c r="A614" s="102"/>
      <c r="B614" t="s">
        <v>143</v>
      </c>
      <c r="C614" t="s">
        <v>144</v>
      </c>
      <c r="D614" t="s">
        <v>171</v>
      </c>
      <c r="E614" t="s">
        <v>172</v>
      </c>
    </row>
    <row r="615" spans="1:6" x14ac:dyDescent="0.25">
      <c r="A615" s="102" t="s">
        <v>147</v>
      </c>
      <c r="B615">
        <v>1.171753</v>
      </c>
      <c r="C615">
        <v>0.31411299999999998</v>
      </c>
      <c r="D615">
        <v>3.73</v>
      </c>
      <c r="E615">
        <v>2.3499999999999999E-4</v>
      </c>
      <c r="F615" t="s">
        <v>149</v>
      </c>
    </row>
    <row r="616" spans="1:6" x14ac:dyDescent="0.25">
      <c r="A616" s="102" t="s">
        <v>150</v>
      </c>
      <c r="B616">
        <v>-2.4910000000000002E-2</v>
      </c>
      <c r="C616">
        <v>0.128384</v>
      </c>
      <c r="D616">
        <v>-0.19400000000000001</v>
      </c>
      <c r="E616">
        <v>0.84630899999999998</v>
      </c>
    </row>
    <row r="617" spans="1:6" x14ac:dyDescent="0.25">
      <c r="A617" s="102" t="s">
        <v>151</v>
      </c>
      <c r="B617">
        <v>-0.40800500000000001</v>
      </c>
      <c r="C617">
        <v>0.121549</v>
      </c>
      <c r="D617">
        <v>-3.3570000000000002</v>
      </c>
      <c r="E617">
        <v>9.0799999999999995E-4</v>
      </c>
      <c r="F617" t="s">
        <v>149</v>
      </c>
    </row>
    <row r="618" spans="1:6" x14ac:dyDescent="0.25">
      <c r="A618" s="102" t="s">
        <v>152</v>
      </c>
      <c r="B618">
        <v>-9.2571000000000001E-2</v>
      </c>
      <c r="C618">
        <v>0.14799000000000001</v>
      </c>
      <c r="D618">
        <v>-0.626</v>
      </c>
      <c r="E618">
        <v>0.53218200000000004</v>
      </c>
    </row>
    <row r="619" spans="1:6" x14ac:dyDescent="0.25">
      <c r="A619" s="102" t="s">
        <v>153</v>
      </c>
      <c r="B619">
        <v>0.21429699999999999</v>
      </c>
      <c r="C619">
        <v>0.18992000000000001</v>
      </c>
      <c r="D619">
        <v>1.1279999999999999</v>
      </c>
      <c r="E619">
        <v>0.26022200000000001</v>
      </c>
    </row>
    <row r="620" spans="1:6" x14ac:dyDescent="0.25">
      <c r="A620" s="102" t="s">
        <v>110</v>
      </c>
      <c r="B620">
        <v>7.6222999999999999E-2</v>
      </c>
      <c r="C620">
        <v>5.2481E-2</v>
      </c>
      <c r="D620">
        <v>1.452</v>
      </c>
      <c r="E620">
        <v>0.147617</v>
      </c>
    </row>
    <row r="621" spans="1:6" x14ac:dyDescent="0.25">
      <c r="A621" s="102" t="s">
        <v>112</v>
      </c>
      <c r="B621">
        <v>-6.5221000000000001E-2</v>
      </c>
      <c r="C621">
        <v>0.11138199999999999</v>
      </c>
      <c r="D621">
        <v>-0.58599999999999997</v>
      </c>
      <c r="E621">
        <v>0.55868200000000001</v>
      </c>
    </row>
    <row r="622" spans="1:6" x14ac:dyDescent="0.25">
      <c r="A622" s="102" t="s">
        <v>113</v>
      </c>
      <c r="B622">
        <v>3.8759000000000002E-2</v>
      </c>
      <c r="C622">
        <v>3.4841999999999998E-2</v>
      </c>
      <c r="D622">
        <v>1.1120000000000001</v>
      </c>
      <c r="E622">
        <v>0.26699400000000001</v>
      </c>
    </row>
    <row r="623" spans="1:6" x14ac:dyDescent="0.25">
      <c r="A623" s="102" t="s">
        <v>114</v>
      </c>
      <c r="B623">
        <v>-5.1808E-2</v>
      </c>
      <c r="C623">
        <v>7.9738000000000003E-2</v>
      </c>
      <c r="D623">
        <v>-0.65</v>
      </c>
      <c r="E623">
        <v>0.51644599999999996</v>
      </c>
    </row>
    <row r="624" spans="1:6" x14ac:dyDescent="0.25">
      <c r="A624" s="102" t="s">
        <v>155</v>
      </c>
      <c r="B624">
        <v>-0.211363</v>
      </c>
      <c r="C624">
        <v>0.141489</v>
      </c>
      <c r="D624">
        <v>-1.494</v>
      </c>
      <c r="E624">
        <v>0.13644400000000001</v>
      </c>
    </row>
    <row r="625" spans="1:6" x14ac:dyDescent="0.25">
      <c r="A625" s="102" t="s">
        <v>156</v>
      </c>
      <c r="B625">
        <v>8.4100000000000008E-3</v>
      </c>
      <c r="C625">
        <v>0.16234000000000001</v>
      </c>
      <c r="D625">
        <v>5.1999999999999998E-2</v>
      </c>
      <c r="E625">
        <v>0.95872400000000002</v>
      </c>
    </row>
    <row r="626" spans="1:6" x14ac:dyDescent="0.25">
      <c r="A626" s="102" t="s">
        <v>157</v>
      </c>
      <c r="B626">
        <v>1.2222999999999999E-2</v>
      </c>
      <c r="C626">
        <v>0.16365099999999999</v>
      </c>
      <c r="D626">
        <v>7.4999999999999997E-2</v>
      </c>
      <c r="E626">
        <v>0.94052199999999997</v>
      </c>
    </row>
    <row r="627" spans="1:6" x14ac:dyDescent="0.25">
      <c r="A627" s="102" t="s">
        <v>159</v>
      </c>
      <c r="B627">
        <v>-9.5231999999999997E-2</v>
      </c>
      <c r="C627">
        <v>9.2920000000000003E-2</v>
      </c>
      <c r="D627">
        <v>-1.0249999999999999</v>
      </c>
      <c r="E627">
        <v>0.30638300000000002</v>
      </c>
    </row>
    <row r="628" spans="1:6" x14ac:dyDescent="0.25">
      <c r="A628" s="102" t="s">
        <v>160</v>
      </c>
      <c r="B628">
        <v>-0.16147900000000001</v>
      </c>
      <c r="C628">
        <v>0.10588500000000001</v>
      </c>
      <c r="D628">
        <v>-1.5249999999999999</v>
      </c>
      <c r="E628">
        <v>0.12847600000000001</v>
      </c>
    </row>
    <row r="629" spans="1:6" x14ac:dyDescent="0.25">
      <c r="A629" s="102" t="s">
        <v>161</v>
      </c>
      <c r="B629">
        <v>0.112688</v>
      </c>
      <c r="C629">
        <v>0.11742900000000001</v>
      </c>
      <c r="D629">
        <v>0.96</v>
      </c>
      <c r="E629">
        <v>0.338146</v>
      </c>
    </row>
    <row r="630" spans="1:6" x14ac:dyDescent="0.25">
      <c r="A630" s="102" t="s">
        <v>162</v>
      </c>
      <c r="B630">
        <v>-0.46850900000000001</v>
      </c>
      <c r="C630">
        <v>0.111153</v>
      </c>
      <c r="D630">
        <v>-4.2149999999999999</v>
      </c>
      <c r="E630" s="1">
        <v>3.4600000000000001E-5</v>
      </c>
      <c r="F630" t="s">
        <v>149</v>
      </c>
    </row>
    <row r="631" spans="1:6" x14ac:dyDescent="0.25">
      <c r="A631" s="102" t="s">
        <v>450</v>
      </c>
      <c r="B631">
        <v>-0.35380099999999998</v>
      </c>
      <c r="C631">
        <v>0.26159900000000003</v>
      </c>
      <c r="D631">
        <v>-1.3520000000000001</v>
      </c>
      <c r="E631">
        <v>0.17741799999999999</v>
      </c>
    </row>
    <row r="632" spans="1:6" x14ac:dyDescent="0.25">
      <c r="A632" s="102" t="s">
        <v>451</v>
      </c>
      <c r="B632">
        <v>-0.13189100000000001</v>
      </c>
      <c r="C632">
        <v>9.4573000000000004E-2</v>
      </c>
      <c r="D632">
        <v>-1.395</v>
      </c>
      <c r="E632">
        <v>0.16434299999999999</v>
      </c>
    </row>
    <row r="633" spans="1:6" x14ac:dyDescent="0.25">
      <c r="A633" s="102" t="s">
        <v>452</v>
      </c>
      <c r="B633">
        <v>0.333453</v>
      </c>
      <c r="C633">
        <v>0.39012599999999997</v>
      </c>
      <c r="D633">
        <v>0.85499999999999998</v>
      </c>
      <c r="E633">
        <v>0.39349600000000001</v>
      </c>
    </row>
    <row r="634" spans="1:6" x14ac:dyDescent="0.25">
      <c r="A634" s="102" t="s">
        <v>453</v>
      </c>
      <c r="B634">
        <v>2.5140000000000002E-3</v>
      </c>
      <c r="C634">
        <v>1.2468999999999999E-2</v>
      </c>
      <c r="D634">
        <v>0.20200000000000001</v>
      </c>
      <c r="E634">
        <v>0.84039799999999998</v>
      </c>
    </row>
    <row r="635" spans="1:6" x14ac:dyDescent="0.25">
      <c r="A635" s="102" t="s">
        <v>163</v>
      </c>
      <c r="B635">
        <v>-0.45232600000000001</v>
      </c>
      <c r="C635">
        <v>0.30596899999999999</v>
      </c>
      <c r="D635">
        <v>-1.478</v>
      </c>
      <c r="E635">
        <v>0.140542</v>
      </c>
    </row>
    <row r="636" spans="1:6" x14ac:dyDescent="0.25">
      <c r="A636" s="102" t="s">
        <v>251</v>
      </c>
      <c r="B636">
        <v>9.1861999999999999E-2</v>
      </c>
      <c r="C636">
        <v>6.1184000000000002E-2</v>
      </c>
      <c r="D636">
        <v>1.5009999999999999</v>
      </c>
      <c r="E636">
        <v>0.13448199999999999</v>
      </c>
    </row>
    <row r="637" spans="1:6" x14ac:dyDescent="0.25">
      <c r="A637" s="102" t="s">
        <v>252</v>
      </c>
      <c r="B637">
        <v>0.146033</v>
      </c>
      <c r="C637">
        <v>8.2809999999999995E-2</v>
      </c>
      <c r="D637">
        <v>1.7629999999999999</v>
      </c>
      <c r="E637">
        <v>7.9009999999999997E-2</v>
      </c>
      <c r="F637" t="s">
        <v>173</v>
      </c>
    </row>
    <row r="638" spans="1:6" x14ac:dyDescent="0.25">
      <c r="A638" s="102" t="s">
        <v>164</v>
      </c>
    </row>
    <row r="639" spans="1:6" x14ac:dyDescent="0.25">
      <c r="A639" s="102" t="s">
        <v>165</v>
      </c>
    </row>
    <row r="640" spans="1:6" x14ac:dyDescent="0.25">
      <c r="A640" s="154"/>
    </row>
    <row r="641" spans="1:5" x14ac:dyDescent="0.25">
      <c r="A641" s="102" t="s">
        <v>427</v>
      </c>
    </row>
    <row r="642" spans="1:5" x14ac:dyDescent="0.25">
      <c r="A642" s="102" t="s">
        <v>210</v>
      </c>
    </row>
    <row r="643" spans="1:5" x14ac:dyDescent="0.25">
      <c r="A643" s="102" t="s">
        <v>428</v>
      </c>
      <c r="E643" s="1"/>
    </row>
    <row r="644" spans="1:5" x14ac:dyDescent="0.25">
      <c r="A644" s="102" t="s">
        <v>429</v>
      </c>
    </row>
    <row r="645" spans="1:5" x14ac:dyDescent="0.25">
      <c r="A645" s="154"/>
    </row>
    <row r="646" spans="1:5" x14ac:dyDescent="0.25">
      <c r="A646" s="101" t="s">
        <v>223</v>
      </c>
    </row>
    <row r="647" spans="1:5" x14ac:dyDescent="0.25">
      <c r="A647" s="154"/>
    </row>
    <row r="648" spans="1:5" x14ac:dyDescent="0.25">
      <c r="A648" s="102" t="s">
        <v>139</v>
      </c>
    </row>
    <row r="649" spans="1:5" x14ac:dyDescent="0.25">
      <c r="A649" s="102" t="s">
        <v>224</v>
      </c>
    </row>
    <row r="650" spans="1:5" x14ac:dyDescent="0.25">
      <c r="A650" s="102" t="s">
        <v>192</v>
      </c>
    </row>
    <row r="651" spans="1:5" x14ac:dyDescent="0.25">
      <c r="A651" s="154"/>
    </row>
    <row r="652" spans="1:5" x14ac:dyDescent="0.25">
      <c r="A652" s="102" t="s">
        <v>193</v>
      </c>
    </row>
    <row r="653" spans="1:5" x14ac:dyDescent="0.25">
      <c r="A653" s="102" t="s">
        <v>222</v>
      </c>
    </row>
    <row r="654" spans="1:5" x14ac:dyDescent="0.25">
      <c r="A654" s="102" t="s">
        <v>430</v>
      </c>
    </row>
    <row r="655" spans="1:5" x14ac:dyDescent="0.25">
      <c r="A655" s="154"/>
    </row>
    <row r="656" spans="1:5" x14ac:dyDescent="0.25">
      <c r="A656" s="102" t="s">
        <v>142</v>
      </c>
    </row>
    <row r="657" spans="1:6" x14ac:dyDescent="0.25">
      <c r="A657" s="102"/>
      <c r="B657" t="s">
        <v>143</v>
      </c>
      <c r="C657" t="s">
        <v>144</v>
      </c>
      <c r="D657" t="s">
        <v>171</v>
      </c>
      <c r="E657" t="s">
        <v>172</v>
      </c>
    </row>
    <row r="658" spans="1:6" x14ac:dyDescent="0.25">
      <c r="A658" s="102" t="s">
        <v>147</v>
      </c>
      <c r="B658">
        <v>2.3163135000000001</v>
      </c>
      <c r="C658">
        <v>0.29084270000000001</v>
      </c>
      <c r="D658">
        <v>7.9640000000000004</v>
      </c>
      <c r="E658" s="1">
        <v>8.4400000000000004E-13</v>
      </c>
      <c r="F658" t="s">
        <v>149</v>
      </c>
    </row>
    <row r="659" spans="1:6" x14ac:dyDescent="0.25">
      <c r="A659" s="102" t="s">
        <v>150</v>
      </c>
      <c r="B659">
        <v>0.32641249999999999</v>
      </c>
      <c r="C659">
        <v>0.1486479</v>
      </c>
      <c r="D659">
        <v>2.1960000000000002</v>
      </c>
      <c r="E659">
        <v>2.9929999999999998E-2</v>
      </c>
      <c r="F659" t="s">
        <v>158</v>
      </c>
    </row>
    <row r="660" spans="1:6" x14ac:dyDescent="0.25">
      <c r="A660" s="102" t="s">
        <v>151</v>
      </c>
      <c r="B660">
        <v>-0.31262139999999999</v>
      </c>
      <c r="C660">
        <v>0.16035489999999999</v>
      </c>
      <c r="D660">
        <v>-1.95</v>
      </c>
      <c r="E660">
        <v>5.3449999999999998E-2</v>
      </c>
      <c r="F660" t="s">
        <v>173</v>
      </c>
    </row>
    <row r="661" spans="1:6" x14ac:dyDescent="0.25">
      <c r="A661" s="102" t="s">
        <v>152</v>
      </c>
      <c r="B661">
        <v>-0.43159180000000003</v>
      </c>
      <c r="C661">
        <v>0.2136632</v>
      </c>
      <c r="D661">
        <v>-2.02</v>
      </c>
      <c r="E661">
        <v>4.5510000000000002E-2</v>
      </c>
      <c r="F661" t="s">
        <v>158</v>
      </c>
    </row>
    <row r="662" spans="1:6" x14ac:dyDescent="0.25">
      <c r="A662" s="102" t="s">
        <v>153</v>
      </c>
      <c r="B662">
        <v>-0.76148020000000005</v>
      </c>
      <c r="C662">
        <v>0.34709069999999997</v>
      </c>
      <c r="D662">
        <v>-2.194</v>
      </c>
      <c r="E662">
        <v>3.0079999999999999E-2</v>
      </c>
      <c r="F662" t="s">
        <v>158</v>
      </c>
    </row>
    <row r="663" spans="1:6" x14ac:dyDescent="0.25">
      <c r="A663" s="102" t="s">
        <v>110</v>
      </c>
      <c r="B663">
        <v>1.7772099999999999E-2</v>
      </c>
      <c r="C663">
        <v>5.1755599999999999E-2</v>
      </c>
      <c r="D663">
        <v>0.34300000000000003</v>
      </c>
      <c r="E663">
        <v>0.73187999999999998</v>
      </c>
    </row>
    <row r="664" spans="1:6" x14ac:dyDescent="0.25">
      <c r="A664" s="102" t="s">
        <v>112</v>
      </c>
      <c r="B664">
        <v>-0.2037851</v>
      </c>
      <c r="C664">
        <v>0.17553099999999999</v>
      </c>
      <c r="D664">
        <v>-1.161</v>
      </c>
      <c r="E664">
        <v>0.24784999999999999</v>
      </c>
    </row>
    <row r="665" spans="1:6" x14ac:dyDescent="0.25">
      <c r="A665" s="102" t="s">
        <v>113</v>
      </c>
      <c r="B665">
        <v>-3.7480399999999997E-2</v>
      </c>
      <c r="C665">
        <v>5.3426300000000003E-2</v>
      </c>
      <c r="D665">
        <v>-0.70199999999999996</v>
      </c>
      <c r="E665">
        <v>0.48426000000000002</v>
      </c>
    </row>
    <row r="666" spans="1:6" x14ac:dyDescent="0.25">
      <c r="A666" s="102" t="s">
        <v>114</v>
      </c>
      <c r="B666">
        <v>0.1147204</v>
      </c>
      <c r="C666">
        <v>0.1357343</v>
      </c>
      <c r="D666">
        <v>0.84499999999999997</v>
      </c>
      <c r="E666">
        <v>0.39961000000000002</v>
      </c>
    </row>
    <row r="667" spans="1:6" x14ac:dyDescent="0.25">
      <c r="A667" s="102" t="s">
        <v>155</v>
      </c>
      <c r="B667">
        <v>-0.4890505</v>
      </c>
      <c r="C667">
        <v>0.19505939999999999</v>
      </c>
      <c r="D667">
        <v>-2.5070000000000001</v>
      </c>
      <c r="E667">
        <v>1.3440000000000001E-2</v>
      </c>
      <c r="F667" t="s">
        <v>158</v>
      </c>
    </row>
    <row r="668" spans="1:6" x14ac:dyDescent="0.25">
      <c r="A668" s="102" t="s">
        <v>156</v>
      </c>
      <c r="B668">
        <v>-0.89033119999999999</v>
      </c>
      <c r="C668">
        <v>0.27967920000000002</v>
      </c>
      <c r="D668">
        <v>-3.1829999999999998</v>
      </c>
      <c r="E668">
        <v>1.83E-3</v>
      </c>
      <c r="F668" t="s">
        <v>154</v>
      </c>
    </row>
    <row r="669" spans="1:6" x14ac:dyDescent="0.25">
      <c r="A669" s="102" t="s">
        <v>157</v>
      </c>
      <c r="B669">
        <v>1.369E-3</v>
      </c>
      <c r="C669">
        <v>0.20112659999999999</v>
      </c>
      <c r="D669">
        <v>7.0000000000000001E-3</v>
      </c>
      <c r="E669">
        <v>0.99458000000000002</v>
      </c>
    </row>
    <row r="670" spans="1:6" x14ac:dyDescent="0.25">
      <c r="A670" s="102" t="s">
        <v>159</v>
      </c>
      <c r="B670">
        <v>-0.35036400000000001</v>
      </c>
      <c r="C670">
        <v>0.1184135</v>
      </c>
      <c r="D670">
        <v>-2.9590000000000001</v>
      </c>
      <c r="E670">
        <v>3.6900000000000001E-3</v>
      </c>
      <c r="F670" t="s">
        <v>154</v>
      </c>
    </row>
    <row r="671" spans="1:6" x14ac:dyDescent="0.25">
      <c r="A671" s="102" t="s">
        <v>160</v>
      </c>
      <c r="B671">
        <v>-0.37804789999999999</v>
      </c>
      <c r="C671">
        <v>0.1188423</v>
      </c>
      <c r="D671">
        <v>-3.181</v>
      </c>
      <c r="E671">
        <v>1.8500000000000001E-3</v>
      </c>
      <c r="F671" t="s">
        <v>154</v>
      </c>
    </row>
    <row r="672" spans="1:6" x14ac:dyDescent="0.25">
      <c r="A672" s="102" t="s">
        <v>161</v>
      </c>
      <c r="B672">
        <v>-0.31550889999999998</v>
      </c>
      <c r="C672">
        <v>0.1777464</v>
      </c>
      <c r="D672">
        <v>-1.7749999999999999</v>
      </c>
      <c r="E672">
        <v>7.8299999999999995E-2</v>
      </c>
      <c r="F672" t="s">
        <v>173</v>
      </c>
    </row>
    <row r="673" spans="1:6" x14ac:dyDescent="0.25">
      <c r="A673" s="102" t="s">
        <v>162</v>
      </c>
      <c r="B673">
        <v>-6.0438800000000001E-2</v>
      </c>
      <c r="C673">
        <v>0.15628990000000001</v>
      </c>
      <c r="D673">
        <v>-0.38700000000000001</v>
      </c>
      <c r="E673">
        <v>0.69962000000000002</v>
      </c>
    </row>
    <row r="674" spans="1:6" x14ac:dyDescent="0.25">
      <c r="A674" s="102" t="s">
        <v>450</v>
      </c>
      <c r="B674">
        <v>2.5046700000000002E-2</v>
      </c>
      <c r="C674">
        <v>0.16581199999999999</v>
      </c>
      <c r="D674">
        <v>0.151</v>
      </c>
      <c r="E674">
        <v>0.88017000000000001</v>
      </c>
    </row>
    <row r="675" spans="1:6" x14ac:dyDescent="0.25">
      <c r="A675" s="102" t="s">
        <v>451</v>
      </c>
      <c r="B675">
        <v>-0.19042600000000001</v>
      </c>
      <c r="C675">
        <v>0.1118222</v>
      </c>
      <c r="D675">
        <v>-1.7030000000000001</v>
      </c>
      <c r="E675">
        <v>9.1050000000000006E-2</v>
      </c>
      <c r="F675" t="s">
        <v>173</v>
      </c>
    </row>
    <row r="676" spans="1:6" x14ac:dyDescent="0.25">
      <c r="A676" s="102" t="s">
        <v>452</v>
      </c>
      <c r="B676">
        <v>-4.3649999999999998E-4</v>
      </c>
      <c r="C676">
        <v>0.28012409999999999</v>
      </c>
      <c r="D676">
        <v>-2E-3</v>
      </c>
      <c r="E676">
        <v>0.99875999999999998</v>
      </c>
    </row>
    <row r="677" spans="1:6" x14ac:dyDescent="0.25">
      <c r="A677" s="102" t="s">
        <v>453</v>
      </c>
      <c r="B677">
        <v>-1.2421700000000001E-2</v>
      </c>
      <c r="C677">
        <v>1.2741000000000001E-2</v>
      </c>
      <c r="D677">
        <v>-0.97499999999999998</v>
      </c>
      <c r="E677">
        <v>0.33145999999999998</v>
      </c>
    </row>
    <row r="678" spans="1:6" x14ac:dyDescent="0.25">
      <c r="A678" s="102" t="s">
        <v>163</v>
      </c>
      <c r="B678">
        <v>-0.45157249999999999</v>
      </c>
      <c r="C678">
        <v>0.389712</v>
      </c>
      <c r="D678">
        <v>-1.159</v>
      </c>
      <c r="E678">
        <v>0.24876000000000001</v>
      </c>
    </row>
    <row r="679" spans="1:6" x14ac:dyDescent="0.25">
      <c r="A679" s="102" t="s">
        <v>251</v>
      </c>
      <c r="B679">
        <v>0.10741340000000001</v>
      </c>
      <c r="C679">
        <v>5.6585900000000001E-2</v>
      </c>
      <c r="D679">
        <v>1.8979999999999999</v>
      </c>
      <c r="E679">
        <v>5.9950000000000003E-2</v>
      </c>
      <c r="F679" t="s">
        <v>173</v>
      </c>
    </row>
    <row r="680" spans="1:6" x14ac:dyDescent="0.25">
      <c r="A680" s="102" t="s">
        <v>252</v>
      </c>
      <c r="B680">
        <v>0.25697189999999998</v>
      </c>
      <c r="C680">
        <v>0.1120498</v>
      </c>
      <c r="D680">
        <v>2.2930000000000001</v>
      </c>
      <c r="E680">
        <v>2.3480000000000001E-2</v>
      </c>
      <c r="F680" t="s">
        <v>158</v>
      </c>
    </row>
    <row r="681" spans="1:6" x14ac:dyDescent="0.25">
      <c r="A681" s="102" t="s">
        <v>164</v>
      </c>
    </row>
    <row r="682" spans="1:6" x14ac:dyDescent="0.25">
      <c r="A682" s="102" t="s">
        <v>165</v>
      </c>
    </row>
    <row r="683" spans="1:6" x14ac:dyDescent="0.25">
      <c r="A683" s="154"/>
    </row>
    <row r="684" spans="1:6" x14ac:dyDescent="0.25">
      <c r="A684" s="102" t="s">
        <v>431</v>
      </c>
    </row>
    <row r="685" spans="1:6" x14ac:dyDescent="0.25">
      <c r="A685" s="102" t="s">
        <v>214</v>
      </c>
    </row>
    <row r="686" spans="1:6" x14ac:dyDescent="0.25">
      <c r="A686" s="102" t="s">
        <v>432</v>
      </c>
    </row>
    <row r="687" spans="1:6" x14ac:dyDescent="0.25">
      <c r="A687" s="102" t="s">
        <v>433</v>
      </c>
    </row>
    <row r="688" spans="1:6" x14ac:dyDescent="0.25">
      <c r="A688" s="154"/>
    </row>
    <row r="689" spans="1:6" x14ac:dyDescent="0.25">
      <c r="A689" s="101" t="s">
        <v>225</v>
      </c>
    </row>
    <row r="690" spans="1:6" x14ac:dyDescent="0.25">
      <c r="A690" s="154"/>
    </row>
    <row r="691" spans="1:6" x14ac:dyDescent="0.25">
      <c r="A691" s="102" t="s">
        <v>139</v>
      </c>
    </row>
    <row r="692" spans="1:6" x14ac:dyDescent="0.25">
      <c r="A692" s="102" t="s">
        <v>226</v>
      </c>
      <c r="E692" s="1"/>
    </row>
    <row r="693" spans="1:6" x14ac:dyDescent="0.25">
      <c r="A693" s="102" t="s">
        <v>192</v>
      </c>
    </row>
    <row r="694" spans="1:6" x14ac:dyDescent="0.25">
      <c r="A694" s="154"/>
    </row>
    <row r="695" spans="1:6" x14ac:dyDescent="0.25">
      <c r="A695" s="102" t="s">
        <v>193</v>
      </c>
    </row>
    <row r="696" spans="1:6" x14ac:dyDescent="0.25">
      <c r="A696" s="102" t="s">
        <v>194</v>
      </c>
    </row>
    <row r="697" spans="1:6" x14ac:dyDescent="0.25">
      <c r="A697" s="102" t="s">
        <v>434</v>
      </c>
    </row>
    <row r="698" spans="1:6" x14ac:dyDescent="0.25">
      <c r="A698" s="154"/>
    </row>
    <row r="699" spans="1:6" x14ac:dyDescent="0.25">
      <c r="A699" s="102" t="s">
        <v>142</v>
      </c>
    </row>
    <row r="700" spans="1:6" x14ac:dyDescent="0.25">
      <c r="A700" s="102"/>
      <c r="B700" t="s">
        <v>143</v>
      </c>
      <c r="C700" t="s">
        <v>144</v>
      </c>
      <c r="D700" t="s">
        <v>171</v>
      </c>
      <c r="E700" t="s">
        <v>172</v>
      </c>
    </row>
    <row r="701" spans="1:6" x14ac:dyDescent="0.25">
      <c r="A701" s="102" t="s">
        <v>147</v>
      </c>
      <c r="B701">
        <v>2.8822760000000001</v>
      </c>
      <c r="C701">
        <v>0.15801799999999999</v>
      </c>
      <c r="D701">
        <v>18.239999999999998</v>
      </c>
      <c r="E701" t="s">
        <v>148</v>
      </c>
      <c r="F701" t="s">
        <v>149</v>
      </c>
    </row>
    <row r="702" spans="1:6" x14ac:dyDescent="0.25">
      <c r="A702" s="102" t="s">
        <v>150</v>
      </c>
      <c r="B702">
        <v>0.26033600000000001</v>
      </c>
      <c r="C702">
        <v>8.1470000000000001E-2</v>
      </c>
      <c r="D702">
        <v>3.1960000000000002</v>
      </c>
      <c r="E702">
        <v>1.42E-3</v>
      </c>
      <c r="F702" t="s">
        <v>154</v>
      </c>
    </row>
    <row r="703" spans="1:6" x14ac:dyDescent="0.25">
      <c r="A703" s="102" t="s">
        <v>151</v>
      </c>
      <c r="B703">
        <v>-0.16289999999999999</v>
      </c>
      <c r="C703">
        <v>7.3038000000000006E-2</v>
      </c>
      <c r="D703">
        <v>-2.23</v>
      </c>
      <c r="E703">
        <v>2.5860000000000001E-2</v>
      </c>
      <c r="F703" t="s">
        <v>158</v>
      </c>
    </row>
    <row r="704" spans="1:6" x14ac:dyDescent="0.25">
      <c r="A704" s="102" t="s">
        <v>152</v>
      </c>
      <c r="B704">
        <v>0.182892</v>
      </c>
      <c r="C704">
        <v>5.7924000000000003E-2</v>
      </c>
      <c r="D704">
        <v>3.157</v>
      </c>
      <c r="E704">
        <v>1.6199999999999999E-3</v>
      </c>
      <c r="F704" t="s">
        <v>154</v>
      </c>
    </row>
    <row r="705" spans="1:6" x14ac:dyDescent="0.25">
      <c r="A705" s="102" t="s">
        <v>153</v>
      </c>
      <c r="B705">
        <v>0.192796</v>
      </c>
      <c r="C705">
        <v>9.7889000000000004E-2</v>
      </c>
      <c r="D705">
        <v>1.97</v>
      </c>
      <c r="E705">
        <v>4.9059999999999999E-2</v>
      </c>
      <c r="F705" t="s">
        <v>158</v>
      </c>
    </row>
    <row r="706" spans="1:6" x14ac:dyDescent="0.25">
      <c r="A706" s="102" t="s">
        <v>110</v>
      </c>
      <c r="B706">
        <v>6.9295999999999996E-2</v>
      </c>
      <c r="C706">
        <v>2.2859999999999998E-2</v>
      </c>
      <c r="D706">
        <v>3.0310000000000001</v>
      </c>
      <c r="E706">
        <v>2.47E-3</v>
      </c>
      <c r="F706" t="s">
        <v>154</v>
      </c>
    </row>
    <row r="707" spans="1:6" x14ac:dyDescent="0.25">
      <c r="A707" s="102" t="s">
        <v>112</v>
      </c>
      <c r="B707">
        <v>-0.26430799999999999</v>
      </c>
      <c r="C707">
        <v>4.8476999999999999E-2</v>
      </c>
      <c r="D707">
        <v>-5.452</v>
      </c>
      <c r="E707" s="1">
        <v>5.7399999999999998E-8</v>
      </c>
      <c r="F707" t="s">
        <v>149</v>
      </c>
    </row>
    <row r="708" spans="1:6" x14ac:dyDescent="0.25">
      <c r="A708" s="102" t="s">
        <v>113</v>
      </c>
      <c r="B708">
        <v>2.1426000000000001E-2</v>
      </c>
      <c r="C708">
        <v>1.7517000000000001E-2</v>
      </c>
      <c r="D708">
        <v>1.2230000000000001</v>
      </c>
      <c r="E708">
        <v>0.22145999999999999</v>
      </c>
    </row>
    <row r="709" spans="1:6" x14ac:dyDescent="0.25">
      <c r="A709" s="102" t="s">
        <v>114</v>
      </c>
      <c r="B709">
        <v>0.11781999999999999</v>
      </c>
      <c r="C709">
        <v>3.5929999999999997E-2</v>
      </c>
      <c r="D709">
        <v>3.2789999999999999</v>
      </c>
      <c r="E709">
        <v>1.06E-3</v>
      </c>
      <c r="F709" t="s">
        <v>154</v>
      </c>
    </row>
    <row r="710" spans="1:6" x14ac:dyDescent="0.25">
      <c r="A710" s="102" t="s">
        <v>155</v>
      </c>
      <c r="B710">
        <v>6.8848000000000006E-2</v>
      </c>
      <c r="C710">
        <v>6.6990999999999995E-2</v>
      </c>
      <c r="D710">
        <v>1.028</v>
      </c>
      <c r="E710">
        <v>0.30424000000000001</v>
      </c>
    </row>
    <row r="711" spans="1:6" x14ac:dyDescent="0.25">
      <c r="A711" s="102" t="s">
        <v>156</v>
      </c>
      <c r="B711">
        <v>0.127168</v>
      </c>
      <c r="C711">
        <v>8.0286999999999997E-2</v>
      </c>
      <c r="D711">
        <v>1.5840000000000001</v>
      </c>
      <c r="E711">
        <v>0.11341</v>
      </c>
    </row>
    <row r="712" spans="1:6" x14ac:dyDescent="0.25">
      <c r="A712" s="102" t="s">
        <v>157</v>
      </c>
      <c r="B712">
        <v>4.4299999999999999E-2</v>
      </c>
      <c r="C712">
        <v>7.1473999999999996E-2</v>
      </c>
      <c r="D712">
        <v>0.62</v>
      </c>
      <c r="E712">
        <v>0.53547</v>
      </c>
    </row>
    <row r="713" spans="1:6" x14ac:dyDescent="0.25">
      <c r="A713" s="102" t="s">
        <v>159</v>
      </c>
      <c r="B713">
        <v>-0.11713700000000001</v>
      </c>
      <c r="C713">
        <v>4.6994000000000001E-2</v>
      </c>
      <c r="D713">
        <v>-2.4929999999999999</v>
      </c>
      <c r="E713">
        <v>1.278E-2</v>
      </c>
      <c r="F713" t="s">
        <v>158</v>
      </c>
    </row>
    <row r="714" spans="1:6" x14ac:dyDescent="0.25">
      <c r="A714" s="102" t="s">
        <v>160</v>
      </c>
      <c r="B714">
        <v>-0.12679699999999999</v>
      </c>
      <c r="C714">
        <v>5.1215999999999998E-2</v>
      </c>
      <c r="D714">
        <v>-2.476</v>
      </c>
      <c r="E714">
        <v>1.34E-2</v>
      </c>
      <c r="F714" t="s">
        <v>158</v>
      </c>
    </row>
    <row r="715" spans="1:6" x14ac:dyDescent="0.25">
      <c r="A715" s="102" t="s">
        <v>161</v>
      </c>
      <c r="B715">
        <v>1.0605E-2</v>
      </c>
      <c r="C715">
        <v>7.1910000000000002E-2</v>
      </c>
      <c r="D715">
        <v>0.14699999999999999</v>
      </c>
      <c r="E715" s="1">
        <v>0.88278000000000001</v>
      </c>
    </row>
    <row r="716" spans="1:6" x14ac:dyDescent="0.25">
      <c r="A716" s="102" t="s">
        <v>162</v>
      </c>
      <c r="B716">
        <v>-2.9544999999999998E-2</v>
      </c>
      <c r="C716">
        <v>5.9415000000000003E-2</v>
      </c>
      <c r="D716">
        <v>-0.497</v>
      </c>
      <c r="E716">
        <v>0.61907000000000001</v>
      </c>
    </row>
    <row r="717" spans="1:6" x14ac:dyDescent="0.25">
      <c r="A717" s="102" t="s">
        <v>450</v>
      </c>
      <c r="B717">
        <v>-0.32385000000000003</v>
      </c>
      <c r="C717">
        <v>0.156915</v>
      </c>
      <c r="D717">
        <v>-2.0640000000000001</v>
      </c>
      <c r="E717">
        <v>3.9190000000000003E-2</v>
      </c>
      <c r="F717" t="s">
        <v>158</v>
      </c>
    </row>
    <row r="718" spans="1:6" x14ac:dyDescent="0.25">
      <c r="A718" s="102" t="s">
        <v>451</v>
      </c>
      <c r="B718">
        <v>0.13673099999999999</v>
      </c>
      <c r="C718">
        <v>6.3631999999999994E-2</v>
      </c>
      <c r="D718">
        <v>2.149</v>
      </c>
      <c r="E718">
        <v>3.1800000000000002E-2</v>
      </c>
      <c r="F718" t="s">
        <v>158</v>
      </c>
    </row>
    <row r="719" spans="1:6" x14ac:dyDescent="0.25">
      <c r="A719" s="102" t="s">
        <v>452</v>
      </c>
      <c r="B719">
        <v>0.191939</v>
      </c>
      <c r="C719">
        <v>0.12890799999999999</v>
      </c>
      <c r="D719">
        <v>1.4890000000000001</v>
      </c>
      <c r="E719">
        <v>0.13669000000000001</v>
      </c>
    </row>
    <row r="720" spans="1:6" x14ac:dyDescent="0.25">
      <c r="A720" s="102" t="s">
        <v>453</v>
      </c>
      <c r="B720">
        <v>1.1637E-2</v>
      </c>
      <c r="C720">
        <v>6.6860000000000001E-3</v>
      </c>
      <c r="D720">
        <v>1.74</v>
      </c>
      <c r="E720">
        <v>8.1989999999999993E-2</v>
      </c>
      <c r="F720" t="s">
        <v>173</v>
      </c>
    </row>
    <row r="721" spans="1:6" x14ac:dyDescent="0.25">
      <c r="A721" s="102" t="s">
        <v>163</v>
      </c>
      <c r="B721">
        <v>8.4633E-2</v>
      </c>
      <c r="C721">
        <v>0.139845</v>
      </c>
      <c r="D721">
        <v>0.60499999999999998</v>
      </c>
      <c r="E721">
        <v>0.54513999999999996</v>
      </c>
    </row>
    <row r="722" spans="1:6" x14ac:dyDescent="0.25">
      <c r="A722" s="102" t="s">
        <v>251</v>
      </c>
      <c r="B722">
        <v>-0.116227</v>
      </c>
      <c r="C722">
        <v>4.0656999999999999E-2</v>
      </c>
      <c r="D722">
        <v>-2.859</v>
      </c>
      <c r="E722">
        <v>4.3099999999999996E-3</v>
      </c>
      <c r="F722" t="s">
        <v>154</v>
      </c>
    </row>
    <row r="723" spans="1:6" x14ac:dyDescent="0.25">
      <c r="A723" s="102" t="s">
        <v>252</v>
      </c>
      <c r="B723">
        <v>-2.7442999999999999E-2</v>
      </c>
      <c r="C723">
        <v>3.3583000000000002E-2</v>
      </c>
      <c r="D723">
        <v>-0.81699999999999995</v>
      </c>
      <c r="E723">
        <v>0.41394999999999998</v>
      </c>
    </row>
    <row r="724" spans="1:6" x14ac:dyDescent="0.25">
      <c r="A724" s="102" t="s">
        <v>164</v>
      </c>
    </row>
    <row r="725" spans="1:6" x14ac:dyDescent="0.25">
      <c r="A725" s="102" t="s">
        <v>165</v>
      </c>
    </row>
    <row r="726" spans="1:6" x14ac:dyDescent="0.25">
      <c r="A726" s="154"/>
    </row>
    <row r="727" spans="1:6" x14ac:dyDescent="0.25">
      <c r="A727" s="102" t="s">
        <v>435</v>
      </c>
    </row>
    <row r="728" spans="1:6" x14ac:dyDescent="0.25">
      <c r="A728" s="102" t="s">
        <v>219</v>
      </c>
    </row>
    <row r="729" spans="1:6" x14ac:dyDescent="0.25">
      <c r="A729" s="102" t="s">
        <v>436</v>
      </c>
    </row>
    <row r="730" spans="1:6" x14ac:dyDescent="0.25">
      <c r="A730" s="102" t="s">
        <v>437</v>
      </c>
    </row>
    <row r="731" spans="1:6" x14ac:dyDescent="0.25">
      <c r="A731" s="154"/>
    </row>
    <row r="732" spans="1:6" x14ac:dyDescent="0.25">
      <c r="A732" s="101" t="s">
        <v>227</v>
      </c>
    </row>
    <row r="733" spans="1:6" x14ac:dyDescent="0.25">
      <c r="A733" s="154"/>
    </row>
    <row r="734" spans="1:6" x14ac:dyDescent="0.25">
      <c r="A734" s="102" t="s">
        <v>139</v>
      </c>
    </row>
    <row r="735" spans="1:6" x14ac:dyDescent="0.25">
      <c r="A735" s="102" t="s">
        <v>228</v>
      </c>
    </row>
    <row r="736" spans="1:6" x14ac:dyDescent="0.25">
      <c r="A736" s="102" t="s">
        <v>192</v>
      </c>
    </row>
    <row r="737" spans="1:6" x14ac:dyDescent="0.25">
      <c r="A737" s="154"/>
    </row>
    <row r="738" spans="1:6" x14ac:dyDescent="0.25">
      <c r="A738" s="102" t="s">
        <v>193</v>
      </c>
    </row>
    <row r="739" spans="1:6" x14ac:dyDescent="0.25">
      <c r="A739" s="102" t="s">
        <v>194</v>
      </c>
    </row>
    <row r="740" spans="1:6" x14ac:dyDescent="0.25">
      <c r="A740" s="102" t="s">
        <v>438</v>
      </c>
    </row>
    <row r="741" spans="1:6" x14ac:dyDescent="0.25">
      <c r="A741" s="154"/>
    </row>
    <row r="742" spans="1:6" x14ac:dyDescent="0.25">
      <c r="A742" s="102" t="s">
        <v>142</v>
      </c>
    </row>
    <row r="743" spans="1:6" x14ac:dyDescent="0.25">
      <c r="A743" s="102"/>
      <c r="B743" t="s">
        <v>143</v>
      </c>
      <c r="C743" t="s">
        <v>144</v>
      </c>
      <c r="D743" t="s">
        <v>171</v>
      </c>
      <c r="E743" t="s">
        <v>172</v>
      </c>
    </row>
    <row r="744" spans="1:6" x14ac:dyDescent="0.25">
      <c r="A744" s="102" t="s">
        <v>147</v>
      </c>
      <c r="B744">
        <v>4.1605169999999996</v>
      </c>
      <c r="C744">
        <v>0.44550699999999999</v>
      </c>
      <c r="D744">
        <v>9.3390000000000004</v>
      </c>
      <c r="E744" t="s">
        <v>148</v>
      </c>
      <c r="F744" t="s">
        <v>149</v>
      </c>
    </row>
    <row r="745" spans="1:6" x14ac:dyDescent="0.25">
      <c r="A745" s="102" t="s">
        <v>150</v>
      </c>
      <c r="B745">
        <v>-5.0915000000000002E-2</v>
      </c>
      <c r="C745">
        <v>0.182088</v>
      </c>
      <c r="D745">
        <v>-0.28000000000000003</v>
      </c>
      <c r="E745">
        <v>0.77999499999999999</v>
      </c>
    </row>
    <row r="746" spans="1:6" x14ac:dyDescent="0.25">
      <c r="A746" s="102" t="s">
        <v>151</v>
      </c>
      <c r="B746">
        <v>-0.46690599999999999</v>
      </c>
      <c r="C746">
        <v>0.17239299999999999</v>
      </c>
      <c r="D746">
        <v>-2.7080000000000002</v>
      </c>
      <c r="E746">
        <v>7.2150000000000001E-3</v>
      </c>
      <c r="F746" t="s">
        <v>154</v>
      </c>
    </row>
    <row r="747" spans="1:6" x14ac:dyDescent="0.25">
      <c r="A747" s="102" t="s">
        <v>152</v>
      </c>
      <c r="B747">
        <v>0.14912900000000001</v>
      </c>
      <c r="C747">
        <v>0.209894</v>
      </c>
      <c r="D747">
        <v>0.71</v>
      </c>
      <c r="E747">
        <v>0.47804000000000002</v>
      </c>
    </row>
    <row r="748" spans="1:6" x14ac:dyDescent="0.25">
      <c r="A748" s="102" t="s">
        <v>153</v>
      </c>
      <c r="B748">
        <v>-8.6888999999999994E-2</v>
      </c>
      <c r="C748">
        <v>0.26936399999999999</v>
      </c>
      <c r="D748">
        <v>-0.32300000000000001</v>
      </c>
      <c r="E748">
        <v>0.747282</v>
      </c>
    </row>
    <row r="749" spans="1:6" x14ac:dyDescent="0.25">
      <c r="A749" s="102" t="s">
        <v>110</v>
      </c>
      <c r="B749">
        <v>8.9081999999999995E-2</v>
      </c>
      <c r="C749">
        <v>7.4434E-2</v>
      </c>
      <c r="D749">
        <v>1.1970000000000001</v>
      </c>
      <c r="E749">
        <v>0.232492</v>
      </c>
    </row>
    <row r="750" spans="1:6" x14ac:dyDescent="0.25">
      <c r="A750" s="102" t="s">
        <v>112</v>
      </c>
      <c r="B750">
        <v>-0.25820300000000002</v>
      </c>
      <c r="C750">
        <v>0.157973</v>
      </c>
      <c r="D750">
        <v>-1.6339999999999999</v>
      </c>
      <c r="E750">
        <v>0.103384</v>
      </c>
    </row>
    <row r="751" spans="1:6" x14ac:dyDescent="0.25">
      <c r="A751" s="102" t="s">
        <v>113</v>
      </c>
      <c r="B751">
        <v>6.4799999999999996E-3</v>
      </c>
      <c r="C751">
        <v>4.9416000000000002E-2</v>
      </c>
      <c r="D751">
        <v>0.13100000000000001</v>
      </c>
      <c r="E751">
        <v>0.89577799999999996</v>
      </c>
    </row>
    <row r="752" spans="1:6" x14ac:dyDescent="0.25">
      <c r="A752" s="102" t="s">
        <v>114</v>
      </c>
      <c r="B752">
        <v>8.5033999999999998E-2</v>
      </c>
      <c r="C752">
        <v>0.113093</v>
      </c>
      <c r="D752">
        <v>0.752</v>
      </c>
      <c r="E752">
        <v>0.45280199999999998</v>
      </c>
    </row>
    <row r="753" spans="1:6" x14ac:dyDescent="0.25">
      <c r="A753" s="102" t="s">
        <v>155</v>
      </c>
      <c r="B753">
        <v>-0.50388900000000003</v>
      </c>
      <c r="C753">
        <v>0.20067499999999999</v>
      </c>
      <c r="D753">
        <v>-2.5110000000000001</v>
      </c>
      <c r="E753">
        <v>1.2654E-2</v>
      </c>
      <c r="F753" t="s">
        <v>158</v>
      </c>
    </row>
    <row r="754" spans="1:6" x14ac:dyDescent="0.25">
      <c r="A754" s="102" t="s">
        <v>156</v>
      </c>
      <c r="B754">
        <v>-3.4563999999999998E-2</v>
      </c>
      <c r="C754">
        <v>0.23024600000000001</v>
      </c>
      <c r="D754">
        <v>-0.15</v>
      </c>
      <c r="E754">
        <v>0.88078999999999996</v>
      </c>
    </row>
    <row r="755" spans="1:6" x14ac:dyDescent="0.25">
      <c r="A755" s="102" t="s">
        <v>157</v>
      </c>
      <c r="B755">
        <v>0.68425599999999998</v>
      </c>
      <c r="C755">
        <v>0.23210700000000001</v>
      </c>
      <c r="D755">
        <v>2.948</v>
      </c>
      <c r="E755">
        <v>3.4919999999999999E-3</v>
      </c>
      <c r="F755" t="s">
        <v>154</v>
      </c>
    </row>
    <row r="756" spans="1:6" x14ac:dyDescent="0.25">
      <c r="A756" s="102" t="s">
        <v>159</v>
      </c>
      <c r="B756">
        <v>-0.34207900000000002</v>
      </c>
      <c r="C756">
        <v>0.13178799999999999</v>
      </c>
      <c r="D756">
        <v>-2.5960000000000001</v>
      </c>
      <c r="E756">
        <v>9.9839999999999998E-3</v>
      </c>
      <c r="F756" t="s">
        <v>154</v>
      </c>
    </row>
    <row r="757" spans="1:6" x14ac:dyDescent="0.25">
      <c r="A757" s="102" t="s">
        <v>160</v>
      </c>
      <c r="B757">
        <v>0.21862599999999999</v>
      </c>
      <c r="C757">
        <v>0.150176</v>
      </c>
      <c r="D757">
        <v>1.456</v>
      </c>
      <c r="E757">
        <v>0.14666899999999999</v>
      </c>
    </row>
    <row r="758" spans="1:6" x14ac:dyDescent="0.25">
      <c r="A758" s="102" t="s">
        <v>161</v>
      </c>
      <c r="B758">
        <v>5.7403999999999997E-2</v>
      </c>
      <c r="C758">
        <v>0.16655</v>
      </c>
      <c r="D758">
        <v>0.34499999999999997</v>
      </c>
      <c r="E758">
        <v>0.73062700000000003</v>
      </c>
    </row>
    <row r="759" spans="1:6" x14ac:dyDescent="0.25">
      <c r="A759" s="102" t="s">
        <v>162</v>
      </c>
      <c r="B759">
        <v>-0.13155800000000001</v>
      </c>
      <c r="C759">
        <v>0.15764800000000001</v>
      </c>
      <c r="D759">
        <v>-0.83399999999999996</v>
      </c>
      <c r="E759" s="1">
        <v>0.40477400000000002</v>
      </c>
    </row>
    <row r="760" spans="1:6" x14ac:dyDescent="0.25">
      <c r="A760" s="102" t="s">
        <v>450</v>
      </c>
      <c r="B760">
        <v>-0.31462099999999998</v>
      </c>
      <c r="C760">
        <v>0.37102600000000002</v>
      </c>
      <c r="D760">
        <v>-0.84799999999999998</v>
      </c>
      <c r="E760">
        <v>0.39723999999999998</v>
      </c>
    </row>
    <row r="761" spans="1:6" x14ac:dyDescent="0.25">
      <c r="A761" s="102" t="s">
        <v>451</v>
      </c>
      <c r="B761">
        <v>-0.309643</v>
      </c>
      <c r="C761">
        <v>0.134133</v>
      </c>
      <c r="D761">
        <v>-2.3079999999999998</v>
      </c>
      <c r="E761">
        <v>2.1767000000000002E-2</v>
      </c>
      <c r="F761" t="s">
        <v>158</v>
      </c>
    </row>
    <row r="762" spans="1:6" x14ac:dyDescent="0.25">
      <c r="A762" s="102" t="s">
        <v>452</v>
      </c>
      <c r="B762">
        <v>1.189168</v>
      </c>
      <c r="C762">
        <v>0.553315</v>
      </c>
      <c r="D762">
        <v>2.149</v>
      </c>
      <c r="E762">
        <v>3.2555000000000001E-2</v>
      </c>
      <c r="F762" t="s">
        <v>158</v>
      </c>
    </row>
    <row r="763" spans="1:6" x14ac:dyDescent="0.25">
      <c r="A763" s="102" t="s">
        <v>453</v>
      </c>
      <c r="B763">
        <v>4.6210000000000001E-3</v>
      </c>
      <c r="C763">
        <v>1.7683999999999998E-2</v>
      </c>
      <c r="D763">
        <v>0.26100000000000001</v>
      </c>
      <c r="E763">
        <v>0.79405000000000003</v>
      </c>
    </row>
    <row r="764" spans="1:6" x14ac:dyDescent="0.25">
      <c r="A764" s="102" t="s">
        <v>163</v>
      </c>
      <c r="B764">
        <v>-1.839248</v>
      </c>
      <c r="C764">
        <v>0.43395600000000001</v>
      </c>
      <c r="D764">
        <v>-4.2380000000000004</v>
      </c>
      <c r="E764" s="1">
        <v>3.1399999999999998E-5</v>
      </c>
      <c r="F764" t="s">
        <v>149</v>
      </c>
    </row>
    <row r="765" spans="1:6" x14ac:dyDescent="0.25">
      <c r="A765" s="102" t="s">
        <v>251</v>
      </c>
      <c r="B765">
        <v>-8.0504999999999993E-2</v>
      </c>
      <c r="C765">
        <v>8.6777999999999994E-2</v>
      </c>
      <c r="D765">
        <v>-0.92800000000000005</v>
      </c>
      <c r="E765">
        <v>0.35443000000000002</v>
      </c>
    </row>
    <row r="766" spans="1:6" x14ac:dyDescent="0.25">
      <c r="A766" s="102" t="s">
        <v>252</v>
      </c>
      <c r="B766">
        <v>0.45859100000000003</v>
      </c>
      <c r="C766">
        <v>0.117449</v>
      </c>
      <c r="D766">
        <v>3.9049999999999998</v>
      </c>
      <c r="E766">
        <v>1.21E-4</v>
      </c>
      <c r="F766" t="s">
        <v>149</v>
      </c>
    </row>
    <row r="767" spans="1:6" x14ac:dyDescent="0.25">
      <c r="A767" s="102" t="s">
        <v>164</v>
      </c>
    </row>
    <row r="768" spans="1:6" x14ac:dyDescent="0.25">
      <c r="A768" s="102" t="s">
        <v>165</v>
      </c>
    </row>
    <row r="769" spans="1:1" x14ac:dyDescent="0.25">
      <c r="A769" s="154"/>
    </row>
    <row r="770" spans="1:1" x14ac:dyDescent="0.25">
      <c r="A770" s="102" t="s">
        <v>439</v>
      </c>
    </row>
    <row r="771" spans="1:1" x14ac:dyDescent="0.25">
      <c r="A771" s="102" t="s">
        <v>210</v>
      </c>
    </row>
    <row r="772" spans="1:1" x14ac:dyDescent="0.25">
      <c r="A772" s="102" t="s">
        <v>440</v>
      </c>
    </row>
    <row r="773" spans="1:1" x14ac:dyDescent="0.25">
      <c r="A773" s="102" t="s">
        <v>441</v>
      </c>
    </row>
    <row r="774" spans="1:1" x14ac:dyDescent="0.25">
      <c r="A774" s="154"/>
    </row>
    <row r="775" spans="1:1" x14ac:dyDescent="0.25">
      <c r="A775" s="101" t="s">
        <v>229</v>
      </c>
    </row>
    <row r="776" spans="1:1" x14ac:dyDescent="0.25">
      <c r="A776" s="154"/>
    </row>
    <row r="777" spans="1:1" x14ac:dyDescent="0.25">
      <c r="A777" s="102" t="s">
        <v>139</v>
      </c>
    </row>
    <row r="778" spans="1:1" x14ac:dyDescent="0.25">
      <c r="A778" s="102" t="s">
        <v>230</v>
      </c>
    </row>
    <row r="779" spans="1:1" x14ac:dyDescent="0.25">
      <c r="A779" s="102" t="s">
        <v>192</v>
      </c>
    </row>
    <row r="780" spans="1:1" x14ac:dyDescent="0.25">
      <c r="A780" s="154"/>
    </row>
    <row r="781" spans="1:1" x14ac:dyDescent="0.25">
      <c r="A781" s="102" t="s">
        <v>193</v>
      </c>
    </row>
    <row r="782" spans="1:1" x14ac:dyDescent="0.25">
      <c r="A782" s="102" t="s">
        <v>222</v>
      </c>
    </row>
    <row r="783" spans="1:1" x14ac:dyDescent="0.25">
      <c r="A783" s="102" t="s">
        <v>442</v>
      </c>
    </row>
    <row r="784" spans="1:1" x14ac:dyDescent="0.25">
      <c r="A784" s="154"/>
    </row>
    <row r="785" spans="1:6" x14ac:dyDescent="0.25">
      <c r="A785" s="102" t="s">
        <v>142</v>
      </c>
    </row>
    <row r="786" spans="1:6" x14ac:dyDescent="0.25">
      <c r="A786" s="102"/>
      <c r="B786" t="s">
        <v>143</v>
      </c>
      <c r="C786" t="s">
        <v>144</v>
      </c>
      <c r="D786" t="s">
        <v>171</v>
      </c>
      <c r="E786" t="s">
        <v>172</v>
      </c>
    </row>
    <row r="787" spans="1:6" x14ac:dyDescent="0.25">
      <c r="A787" s="102" t="s">
        <v>147</v>
      </c>
      <c r="B787">
        <v>2.6168200000000001</v>
      </c>
      <c r="C787">
        <v>0.36814000000000002</v>
      </c>
      <c r="D787">
        <v>7.1079999999999997</v>
      </c>
      <c r="E787" s="1">
        <v>7.7399999999999999E-11</v>
      </c>
      <c r="F787" t="s">
        <v>149</v>
      </c>
    </row>
    <row r="788" spans="1:6" x14ac:dyDescent="0.25">
      <c r="A788" s="102" t="s">
        <v>150</v>
      </c>
      <c r="B788">
        <v>0.48205999999999999</v>
      </c>
      <c r="C788">
        <v>0.18815000000000001</v>
      </c>
      <c r="D788">
        <v>2.5619999999999998</v>
      </c>
      <c r="E788">
        <v>1.1582E-2</v>
      </c>
      <c r="F788" t="s">
        <v>158</v>
      </c>
    </row>
    <row r="789" spans="1:6" x14ac:dyDescent="0.25">
      <c r="A789" s="102" t="s">
        <v>151</v>
      </c>
      <c r="B789">
        <v>-0.33548</v>
      </c>
      <c r="C789">
        <v>0.20297000000000001</v>
      </c>
      <c r="D789">
        <v>-1.653</v>
      </c>
      <c r="E789">
        <v>0.100853</v>
      </c>
    </row>
    <row r="790" spans="1:6" x14ac:dyDescent="0.25">
      <c r="A790" s="102" t="s">
        <v>152</v>
      </c>
      <c r="B790">
        <v>-0.19176000000000001</v>
      </c>
      <c r="C790">
        <v>0.27045000000000002</v>
      </c>
      <c r="D790">
        <v>-0.70899999999999996</v>
      </c>
      <c r="E790">
        <v>0.47960999999999998</v>
      </c>
    </row>
    <row r="791" spans="1:6" x14ac:dyDescent="0.25">
      <c r="A791" s="102" t="s">
        <v>153</v>
      </c>
      <c r="B791">
        <v>-1.4821500000000001</v>
      </c>
      <c r="C791">
        <v>0.43934000000000001</v>
      </c>
      <c r="D791">
        <v>-3.3740000000000001</v>
      </c>
      <c r="E791">
        <v>9.859999999999999E-4</v>
      </c>
      <c r="F791" t="s">
        <v>149</v>
      </c>
    </row>
    <row r="792" spans="1:6" x14ac:dyDescent="0.25">
      <c r="A792" s="102" t="s">
        <v>110</v>
      </c>
      <c r="B792">
        <v>2.436E-2</v>
      </c>
      <c r="C792">
        <v>6.5509999999999999E-2</v>
      </c>
      <c r="D792">
        <v>0.372</v>
      </c>
      <c r="E792">
        <v>0.71065</v>
      </c>
    </row>
    <row r="793" spans="1:6" x14ac:dyDescent="0.25">
      <c r="A793" s="102" t="s">
        <v>112</v>
      </c>
      <c r="B793">
        <v>-0.20707</v>
      </c>
      <c r="C793">
        <v>0.22217999999999999</v>
      </c>
      <c r="D793">
        <v>-0.93200000000000005</v>
      </c>
      <c r="E793">
        <v>0.35313600000000001</v>
      </c>
    </row>
    <row r="794" spans="1:6" x14ac:dyDescent="0.25">
      <c r="A794" s="102" t="s">
        <v>113</v>
      </c>
      <c r="B794">
        <v>0.12313</v>
      </c>
      <c r="C794">
        <v>6.7629999999999996E-2</v>
      </c>
      <c r="D794">
        <v>1.821</v>
      </c>
      <c r="E794">
        <v>7.1015999999999996E-2</v>
      </c>
      <c r="F794" t="s">
        <v>173</v>
      </c>
    </row>
    <row r="795" spans="1:6" x14ac:dyDescent="0.25">
      <c r="A795" s="102" t="s">
        <v>114</v>
      </c>
      <c r="B795">
        <v>-5.2940000000000001E-2</v>
      </c>
      <c r="C795">
        <v>0.17180999999999999</v>
      </c>
      <c r="D795">
        <v>-0.308</v>
      </c>
      <c r="E795">
        <v>0.75850200000000001</v>
      </c>
    </row>
    <row r="796" spans="1:6" x14ac:dyDescent="0.25">
      <c r="A796" s="102" t="s">
        <v>155</v>
      </c>
      <c r="B796">
        <v>-0.24279999999999999</v>
      </c>
      <c r="C796">
        <v>0.24690000000000001</v>
      </c>
      <c r="D796">
        <v>-0.98299999999999998</v>
      </c>
      <c r="E796">
        <v>0.32730399999999998</v>
      </c>
    </row>
    <row r="797" spans="1:6" x14ac:dyDescent="0.25">
      <c r="A797" s="102" t="s">
        <v>156</v>
      </c>
      <c r="B797">
        <v>-0.58479000000000003</v>
      </c>
      <c r="C797">
        <v>0.35400999999999999</v>
      </c>
      <c r="D797">
        <v>-1.6519999999999999</v>
      </c>
      <c r="E797">
        <v>0.101045</v>
      </c>
    </row>
    <row r="798" spans="1:6" x14ac:dyDescent="0.25">
      <c r="A798" s="102" t="s">
        <v>157</v>
      </c>
      <c r="B798">
        <v>0.74365000000000003</v>
      </c>
      <c r="C798">
        <v>0.25457999999999997</v>
      </c>
      <c r="D798">
        <v>2.9209999999999998</v>
      </c>
      <c r="E798">
        <v>4.1349999999999998E-3</v>
      </c>
      <c r="F798" t="s">
        <v>154</v>
      </c>
    </row>
    <row r="799" spans="1:6" x14ac:dyDescent="0.25">
      <c r="A799" s="102" t="s">
        <v>159</v>
      </c>
      <c r="B799">
        <v>-0.50058000000000002</v>
      </c>
      <c r="C799">
        <v>0.14988000000000001</v>
      </c>
      <c r="D799">
        <v>-3.34</v>
      </c>
      <c r="E799">
        <v>1.103E-3</v>
      </c>
      <c r="F799" t="s">
        <v>154</v>
      </c>
    </row>
    <row r="800" spans="1:6" x14ac:dyDescent="0.25">
      <c r="A800" s="102" t="s">
        <v>160</v>
      </c>
      <c r="B800">
        <v>0.33085999999999999</v>
      </c>
      <c r="C800">
        <v>0.15043000000000001</v>
      </c>
      <c r="D800">
        <v>2.1989999999999998</v>
      </c>
      <c r="E800">
        <v>2.9669000000000001E-2</v>
      </c>
      <c r="F800" t="s">
        <v>158</v>
      </c>
    </row>
    <row r="801" spans="1:6" x14ac:dyDescent="0.25">
      <c r="A801" s="102" t="s">
        <v>161</v>
      </c>
      <c r="B801">
        <v>0.23333000000000001</v>
      </c>
      <c r="C801">
        <v>0.22499</v>
      </c>
      <c r="D801">
        <v>1.0369999999999999</v>
      </c>
      <c r="E801">
        <v>0.30168699999999998</v>
      </c>
    </row>
    <row r="802" spans="1:6" x14ac:dyDescent="0.25">
      <c r="A802" s="102" t="s">
        <v>162</v>
      </c>
      <c r="B802">
        <v>0.45517999999999997</v>
      </c>
      <c r="C802">
        <v>0.19783000000000001</v>
      </c>
      <c r="D802">
        <v>2.3010000000000002</v>
      </c>
      <c r="E802">
        <v>2.3040000000000001E-2</v>
      </c>
      <c r="F802" t="s">
        <v>158</v>
      </c>
    </row>
    <row r="803" spans="1:6" x14ac:dyDescent="0.25">
      <c r="A803" s="102" t="s">
        <v>450</v>
      </c>
      <c r="B803">
        <v>-0.51217000000000001</v>
      </c>
      <c r="C803">
        <v>0.20988000000000001</v>
      </c>
      <c r="D803">
        <v>-2.44</v>
      </c>
      <c r="E803">
        <v>1.6066E-2</v>
      </c>
      <c r="F803" t="s">
        <v>158</v>
      </c>
    </row>
    <row r="804" spans="1:6" x14ac:dyDescent="0.25">
      <c r="A804" s="102" t="s">
        <v>451</v>
      </c>
      <c r="B804">
        <v>-0.14671000000000001</v>
      </c>
      <c r="C804">
        <v>0.14154</v>
      </c>
      <c r="D804">
        <v>-1.0369999999999999</v>
      </c>
      <c r="E804">
        <v>0.30193199999999998</v>
      </c>
    </row>
    <row r="805" spans="1:6" x14ac:dyDescent="0.25">
      <c r="A805" s="102" t="s">
        <v>452</v>
      </c>
      <c r="B805">
        <v>-0.89968000000000004</v>
      </c>
      <c r="C805">
        <v>0.35457</v>
      </c>
      <c r="D805">
        <v>-2.5369999999999999</v>
      </c>
      <c r="E805">
        <v>1.2388E-2</v>
      </c>
      <c r="F805" t="s">
        <v>158</v>
      </c>
    </row>
    <row r="806" spans="1:6" x14ac:dyDescent="0.25">
      <c r="A806" s="102" t="s">
        <v>453</v>
      </c>
      <c r="B806">
        <v>-2.1829999999999999E-2</v>
      </c>
      <c r="C806">
        <v>1.6129999999999999E-2</v>
      </c>
      <c r="D806">
        <v>-1.3540000000000001</v>
      </c>
      <c r="E806">
        <v>0.17826700000000001</v>
      </c>
    </row>
    <row r="807" spans="1:6" x14ac:dyDescent="0.25">
      <c r="A807" s="102" t="s">
        <v>163</v>
      </c>
      <c r="B807">
        <v>1.10619</v>
      </c>
      <c r="C807">
        <v>0.49328</v>
      </c>
      <c r="D807">
        <v>2.242</v>
      </c>
      <c r="E807">
        <v>2.6676999999999999E-2</v>
      </c>
      <c r="F807" t="s">
        <v>158</v>
      </c>
    </row>
    <row r="808" spans="1:6" x14ac:dyDescent="0.25">
      <c r="A808" s="102" t="s">
        <v>251</v>
      </c>
      <c r="B808">
        <v>0.15110999999999999</v>
      </c>
      <c r="C808">
        <v>7.1620000000000003E-2</v>
      </c>
      <c r="D808">
        <v>2.11</v>
      </c>
      <c r="E808">
        <v>3.6857000000000001E-2</v>
      </c>
      <c r="F808" t="s">
        <v>158</v>
      </c>
    </row>
    <row r="809" spans="1:6" x14ac:dyDescent="0.25">
      <c r="A809" s="102" t="s">
        <v>252</v>
      </c>
      <c r="B809">
        <v>-0.17574000000000001</v>
      </c>
      <c r="C809">
        <v>0.14183000000000001</v>
      </c>
      <c r="D809">
        <v>-1.2390000000000001</v>
      </c>
      <c r="E809">
        <v>0.217616</v>
      </c>
    </row>
    <row r="810" spans="1:6" x14ac:dyDescent="0.25">
      <c r="A810" s="102" t="s">
        <v>164</v>
      </c>
    </row>
    <row r="811" spans="1:6" x14ac:dyDescent="0.25">
      <c r="A811" s="102" t="s">
        <v>165</v>
      </c>
    </row>
    <row r="812" spans="1:6" x14ac:dyDescent="0.25">
      <c r="A812" s="154"/>
    </row>
    <row r="813" spans="1:6" x14ac:dyDescent="0.25">
      <c r="A813" s="102" t="s">
        <v>443</v>
      </c>
    </row>
    <row r="814" spans="1:6" x14ac:dyDescent="0.25">
      <c r="A814" s="102" t="s">
        <v>214</v>
      </c>
    </row>
    <row r="815" spans="1:6" x14ac:dyDescent="0.25">
      <c r="A815" s="102" t="s">
        <v>444</v>
      </c>
    </row>
    <row r="816" spans="1:6" x14ac:dyDescent="0.25">
      <c r="A816" s="102" t="s">
        <v>445</v>
      </c>
    </row>
    <row r="817" spans="1:6" x14ac:dyDescent="0.25">
      <c r="A817" s="154"/>
    </row>
    <row r="818" spans="1:6" x14ac:dyDescent="0.25">
      <c r="A818" s="101" t="s">
        <v>231</v>
      </c>
    </row>
    <row r="819" spans="1:6" x14ac:dyDescent="0.25">
      <c r="A819" s="154"/>
    </row>
    <row r="820" spans="1:6" x14ac:dyDescent="0.25">
      <c r="A820" s="102" t="s">
        <v>139</v>
      </c>
    </row>
    <row r="821" spans="1:6" x14ac:dyDescent="0.25">
      <c r="A821" s="102" t="s">
        <v>232</v>
      </c>
    </row>
    <row r="822" spans="1:6" x14ac:dyDescent="0.25">
      <c r="A822" s="102" t="s">
        <v>192</v>
      </c>
    </row>
    <row r="823" spans="1:6" x14ac:dyDescent="0.25">
      <c r="A823" s="154"/>
    </row>
    <row r="824" spans="1:6" x14ac:dyDescent="0.25">
      <c r="A824" s="102" t="s">
        <v>193</v>
      </c>
    </row>
    <row r="825" spans="1:6" x14ac:dyDescent="0.25">
      <c r="A825" s="102" t="s">
        <v>194</v>
      </c>
    </row>
    <row r="826" spans="1:6" x14ac:dyDescent="0.25">
      <c r="A826" s="102" t="s">
        <v>446</v>
      </c>
    </row>
    <row r="827" spans="1:6" x14ac:dyDescent="0.25">
      <c r="A827" s="154"/>
    </row>
    <row r="828" spans="1:6" x14ac:dyDescent="0.25">
      <c r="A828" s="102" t="s">
        <v>142</v>
      </c>
    </row>
    <row r="829" spans="1:6" x14ac:dyDescent="0.25">
      <c r="A829" s="102"/>
      <c r="B829" t="s">
        <v>143</v>
      </c>
      <c r="C829" t="s">
        <v>144</v>
      </c>
      <c r="D829" t="s">
        <v>171</v>
      </c>
      <c r="E829" t="s">
        <v>172</v>
      </c>
    </row>
    <row r="830" spans="1:6" x14ac:dyDescent="0.25">
      <c r="A830" s="102" t="s">
        <v>147</v>
      </c>
      <c r="B830">
        <v>3.8470049999999998</v>
      </c>
      <c r="C830">
        <v>0.123904</v>
      </c>
      <c r="D830">
        <v>31.047999999999998</v>
      </c>
      <c r="E830" t="s">
        <v>148</v>
      </c>
      <c r="F830" t="s">
        <v>149</v>
      </c>
    </row>
    <row r="831" spans="1:6" x14ac:dyDescent="0.25">
      <c r="A831" s="102" t="s">
        <v>150</v>
      </c>
      <c r="B831">
        <v>0.20801500000000001</v>
      </c>
      <c r="C831">
        <v>6.3880999999999993E-2</v>
      </c>
      <c r="D831">
        <v>3.2559999999999998</v>
      </c>
      <c r="E831">
        <v>1.152E-3</v>
      </c>
      <c r="F831" t="s">
        <v>154</v>
      </c>
    </row>
    <row r="832" spans="1:6" x14ac:dyDescent="0.25">
      <c r="A832" s="102" t="s">
        <v>151</v>
      </c>
      <c r="B832">
        <v>-0.206008</v>
      </c>
      <c r="C832">
        <v>5.7270000000000001E-2</v>
      </c>
      <c r="D832">
        <v>-3.597</v>
      </c>
      <c r="E832">
        <v>3.3100000000000002E-4</v>
      </c>
      <c r="F832" t="s">
        <v>149</v>
      </c>
    </row>
    <row r="833" spans="1:6" x14ac:dyDescent="0.25">
      <c r="A833" s="102" t="s">
        <v>152</v>
      </c>
      <c r="B833">
        <v>3.8614999999999997E-2</v>
      </c>
      <c r="C833">
        <v>4.5419000000000001E-2</v>
      </c>
      <c r="D833">
        <v>0.85</v>
      </c>
      <c r="E833">
        <v>0.39534000000000002</v>
      </c>
    </row>
    <row r="834" spans="1:6" x14ac:dyDescent="0.25">
      <c r="A834" s="102" t="s">
        <v>153</v>
      </c>
      <c r="B834">
        <v>0.21723999999999999</v>
      </c>
      <c r="C834">
        <v>7.6755000000000004E-2</v>
      </c>
      <c r="D834">
        <v>2.83</v>
      </c>
      <c r="E834">
        <v>4.7080000000000004E-3</v>
      </c>
      <c r="F834" t="s">
        <v>154</v>
      </c>
    </row>
    <row r="835" spans="1:6" x14ac:dyDescent="0.25">
      <c r="A835" s="102" t="s">
        <v>110</v>
      </c>
      <c r="B835">
        <v>7.2903999999999997E-2</v>
      </c>
      <c r="C835">
        <v>1.7925E-2</v>
      </c>
      <c r="D835">
        <v>4.0670000000000002</v>
      </c>
      <c r="E835" s="1">
        <v>4.99E-5</v>
      </c>
      <c r="F835" t="s">
        <v>149</v>
      </c>
    </row>
    <row r="836" spans="1:6" x14ac:dyDescent="0.25">
      <c r="A836" s="102" t="s">
        <v>112</v>
      </c>
      <c r="B836">
        <v>-0.14152899999999999</v>
      </c>
      <c r="C836">
        <v>3.8011000000000003E-2</v>
      </c>
      <c r="D836">
        <v>-3.7229999999999999</v>
      </c>
      <c r="E836">
        <v>2.03E-4</v>
      </c>
      <c r="F836" t="s">
        <v>149</v>
      </c>
    </row>
    <row r="837" spans="1:6" x14ac:dyDescent="0.25">
      <c r="A837" s="102" t="s">
        <v>113</v>
      </c>
      <c r="B837">
        <v>1.0387E-2</v>
      </c>
      <c r="C837">
        <v>1.3736E-2</v>
      </c>
      <c r="D837">
        <v>0.75600000000000001</v>
      </c>
      <c r="E837">
        <v>0.44961200000000001</v>
      </c>
    </row>
    <row r="838" spans="1:6" x14ac:dyDescent="0.25">
      <c r="A838" s="102" t="s">
        <v>114</v>
      </c>
      <c r="B838">
        <v>2.0223000000000001E-2</v>
      </c>
      <c r="C838">
        <v>2.8173E-2</v>
      </c>
      <c r="D838">
        <v>0.71799999999999997</v>
      </c>
      <c r="E838">
        <v>0.47297499999999998</v>
      </c>
    </row>
    <row r="839" spans="1:6" x14ac:dyDescent="0.25">
      <c r="A839" s="102" t="s">
        <v>155</v>
      </c>
      <c r="B839">
        <v>0.14949100000000001</v>
      </c>
      <c r="C839">
        <v>5.2527999999999998E-2</v>
      </c>
      <c r="D839">
        <v>2.8460000000000001</v>
      </c>
      <c r="E839">
        <v>4.4840000000000001E-3</v>
      </c>
      <c r="F839" t="s">
        <v>154</v>
      </c>
    </row>
    <row r="840" spans="1:6" x14ac:dyDescent="0.25">
      <c r="A840" s="102" t="s">
        <v>156</v>
      </c>
      <c r="B840">
        <v>0.226158</v>
      </c>
      <c r="C840">
        <v>6.2953999999999996E-2</v>
      </c>
      <c r="D840">
        <v>3.5920000000000001</v>
      </c>
      <c r="E840">
        <v>3.3700000000000001E-4</v>
      </c>
      <c r="F840" t="s">
        <v>149</v>
      </c>
    </row>
    <row r="841" spans="1:6" x14ac:dyDescent="0.25">
      <c r="A841" s="102" t="s">
        <v>157</v>
      </c>
      <c r="B841">
        <v>-6.7850000000000002E-3</v>
      </c>
      <c r="C841">
        <v>5.6043000000000003E-2</v>
      </c>
      <c r="D841">
        <v>-0.121</v>
      </c>
      <c r="E841">
        <v>0.90365899999999999</v>
      </c>
    </row>
    <row r="842" spans="1:6" x14ac:dyDescent="0.25">
      <c r="A842" s="102" t="s">
        <v>159</v>
      </c>
      <c r="B842">
        <v>-3.4820999999999998E-2</v>
      </c>
      <c r="C842">
        <v>3.6849E-2</v>
      </c>
      <c r="D842">
        <v>-0.94499999999999995</v>
      </c>
      <c r="E842">
        <v>0.34481400000000001</v>
      </c>
    </row>
    <row r="843" spans="1:6" x14ac:dyDescent="0.25">
      <c r="A843" s="102" t="s">
        <v>160</v>
      </c>
      <c r="B843">
        <v>-1.2210000000000001E-3</v>
      </c>
      <c r="C843">
        <v>4.0159E-2</v>
      </c>
      <c r="D843">
        <v>-0.03</v>
      </c>
      <c r="E843">
        <v>0.97575500000000004</v>
      </c>
    </row>
    <row r="844" spans="1:6" x14ac:dyDescent="0.25">
      <c r="A844" s="102" t="s">
        <v>161</v>
      </c>
      <c r="B844">
        <v>3.8865999999999998E-2</v>
      </c>
      <c r="C844">
        <v>5.6384999999999998E-2</v>
      </c>
      <c r="D844">
        <v>0.68899999999999995</v>
      </c>
      <c r="E844">
        <v>0.490732</v>
      </c>
    </row>
    <row r="845" spans="1:6" x14ac:dyDescent="0.25">
      <c r="A845" s="102" t="s">
        <v>162</v>
      </c>
      <c r="B845">
        <v>-6.8845000000000003E-2</v>
      </c>
      <c r="C845">
        <v>4.6587999999999997E-2</v>
      </c>
      <c r="D845">
        <v>-1.478</v>
      </c>
      <c r="E845">
        <v>0.13966700000000001</v>
      </c>
    </row>
    <row r="846" spans="1:6" x14ac:dyDescent="0.25">
      <c r="A846" s="102" t="s">
        <v>450</v>
      </c>
      <c r="B846">
        <v>-0.29331099999999999</v>
      </c>
      <c r="C846">
        <v>0.123039</v>
      </c>
      <c r="D846">
        <v>-2.3839999999999999</v>
      </c>
      <c r="E846">
        <v>1.7245E-2</v>
      </c>
      <c r="F846" t="s">
        <v>158</v>
      </c>
    </row>
    <row r="847" spans="1:6" x14ac:dyDescent="0.25">
      <c r="A847" s="102" t="s">
        <v>451</v>
      </c>
      <c r="B847">
        <v>7.6189000000000007E-2</v>
      </c>
      <c r="C847">
        <v>4.9894000000000001E-2</v>
      </c>
      <c r="D847">
        <v>1.5269999999999999</v>
      </c>
      <c r="E847">
        <v>0.12695600000000001</v>
      </c>
    </row>
    <row r="848" spans="1:6" x14ac:dyDescent="0.25">
      <c r="A848" s="102" t="s">
        <v>452</v>
      </c>
      <c r="B848">
        <v>0.148645</v>
      </c>
      <c r="C848">
        <v>0.101078</v>
      </c>
      <c r="D848">
        <v>1.4710000000000001</v>
      </c>
      <c r="E848">
        <v>0.141595</v>
      </c>
    </row>
    <row r="849" spans="1:6" x14ac:dyDescent="0.25">
      <c r="A849" s="102" t="s">
        <v>453</v>
      </c>
      <c r="B849">
        <v>1.1641E-2</v>
      </c>
      <c r="C849">
        <v>5.2430000000000003E-3</v>
      </c>
      <c r="D849">
        <v>2.2200000000000002</v>
      </c>
      <c r="E849">
        <v>2.6529E-2</v>
      </c>
      <c r="F849" t="s">
        <v>158</v>
      </c>
    </row>
    <row r="850" spans="1:6" x14ac:dyDescent="0.25">
      <c r="A850" s="102" t="s">
        <v>163</v>
      </c>
      <c r="B850">
        <v>3.4916000000000003E-2</v>
      </c>
      <c r="C850">
        <v>0.109653</v>
      </c>
      <c r="D850">
        <v>0.318</v>
      </c>
      <c r="E850">
        <v>0.75020900000000001</v>
      </c>
    </row>
    <row r="851" spans="1:6" x14ac:dyDescent="0.25">
      <c r="A851" s="102" t="s">
        <v>251</v>
      </c>
      <c r="B851">
        <v>4.993E-3</v>
      </c>
      <c r="C851">
        <v>3.1879999999999999E-2</v>
      </c>
      <c r="D851">
        <v>0.157</v>
      </c>
      <c r="E851">
        <v>0.87556100000000003</v>
      </c>
    </row>
    <row r="852" spans="1:6" x14ac:dyDescent="0.25">
      <c r="A852" s="102" t="s">
        <v>252</v>
      </c>
      <c r="B852">
        <v>2.6568999999999999E-2</v>
      </c>
      <c r="C852">
        <v>2.6332999999999999E-2</v>
      </c>
      <c r="D852">
        <v>1.0089999999999999</v>
      </c>
      <c r="E852">
        <v>0.313139</v>
      </c>
    </row>
    <row r="853" spans="1:6" x14ac:dyDescent="0.25">
      <c r="A853" s="102" t="s">
        <v>164</v>
      </c>
    </row>
    <row r="854" spans="1:6" x14ac:dyDescent="0.25">
      <c r="A854" s="102" t="s">
        <v>165</v>
      </c>
    </row>
    <row r="855" spans="1:6" x14ac:dyDescent="0.25">
      <c r="A855" s="154"/>
    </row>
    <row r="856" spans="1:6" x14ac:dyDescent="0.25">
      <c r="A856" s="102" t="s">
        <v>447</v>
      </c>
    </row>
    <row r="857" spans="1:6" x14ac:dyDescent="0.25">
      <c r="A857" s="102" t="s">
        <v>219</v>
      </c>
    </row>
    <row r="858" spans="1:6" x14ac:dyDescent="0.25">
      <c r="A858" s="102" t="s">
        <v>448</v>
      </c>
    </row>
    <row r="859" spans="1:6" x14ac:dyDescent="0.25">
      <c r="A859" s="102" t="s">
        <v>449</v>
      </c>
    </row>
    <row r="860" spans="1:6" x14ac:dyDescent="0.25">
      <c r="A860" s="103"/>
    </row>
    <row r="861" spans="1:6" x14ac:dyDescent="0.25">
      <c r="A861" s="103"/>
    </row>
    <row r="862" spans="1:6" x14ac:dyDescent="0.25">
      <c r="A862" s="104" t="s">
        <v>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3F063-ACC6-4FE5-AEEC-4038C9BC7B72}">
  <sheetPr codeName="Sheet7"/>
  <dimension ref="B2:X30"/>
  <sheetViews>
    <sheetView workbookViewId="0"/>
  </sheetViews>
  <sheetFormatPr defaultRowHeight="15" x14ac:dyDescent="0.25"/>
  <cols>
    <col min="1" max="1" width="3.7109375" customWidth="1"/>
    <col min="2" max="2" width="36.7109375" customWidth="1"/>
    <col min="3" max="4" width="5.7109375" style="12" customWidth="1"/>
    <col min="5" max="6" width="5.7109375" style="13" customWidth="1"/>
    <col min="7" max="8" width="5.7109375" customWidth="1"/>
    <col min="9" max="10" width="5.7109375" style="12" customWidth="1"/>
    <col min="11" max="12" width="5.7109375" style="13" customWidth="1"/>
    <col min="13" max="14" width="5.7109375" customWidth="1"/>
    <col min="15" max="16" width="5.7109375" style="12" customWidth="1"/>
    <col min="17" max="18" width="5.7109375" style="13" customWidth="1"/>
    <col min="19" max="20" width="5.7109375" customWidth="1"/>
    <col min="21" max="22" width="5.7109375" style="12" customWidth="1"/>
  </cols>
  <sheetData>
    <row r="2" spans="2:24" x14ac:dyDescent="0.25">
      <c r="B2" s="2" t="s">
        <v>278</v>
      </c>
      <c r="C2" s="86" t="s">
        <v>57</v>
      </c>
      <c r="D2" s="87" t="s">
        <v>58</v>
      </c>
    </row>
    <row r="3" spans="2:24" x14ac:dyDescent="0.25">
      <c r="C3" s="16" t="str">
        <f>Mods1!D3</f>
        <v>Stayed at home</v>
      </c>
      <c r="D3" s="16" t="str">
        <f>Mods1!D28</f>
        <v>Activities (#): Total out-of-home</v>
      </c>
      <c r="E3" s="17" t="str">
        <f>Mods1!J28</f>
        <v>Mandatory</v>
      </c>
      <c r="F3" s="17" t="str">
        <f>Mods1!P28</f>
        <v>Semi-mandatory/discretionary</v>
      </c>
      <c r="G3" s="18" t="str">
        <f>Mods1!V28</f>
        <v>Discretionary</v>
      </c>
      <c r="H3" s="18" t="str">
        <f>Mods1!J3</f>
        <v>Number of trips (#)</v>
      </c>
      <c r="I3" s="16" t="str">
        <f>Mods1!P3</f>
        <v>Distance traveled (miles)</v>
      </c>
      <c r="J3" s="16" t="str">
        <f>Mods1!V3</f>
        <v>Travel time (minutes)</v>
      </c>
      <c r="K3" s="17" t="str">
        <f>Mods1!D53</f>
        <v>Active mode user</v>
      </c>
      <c r="L3" s="17" t="str">
        <f>Mods1!J53</f>
        <v>Number of trips (#)</v>
      </c>
      <c r="M3" s="18" t="str">
        <f>Mods1!P53</f>
        <v>Distance traveled (miles)</v>
      </c>
      <c r="N3" s="18" t="str">
        <f>Mods1!V53</f>
        <v>Travel time (minutes)</v>
      </c>
      <c r="O3" s="16" t="str">
        <f>Mods1!D78</f>
        <v>Public mode user</v>
      </c>
      <c r="P3" s="16" t="str">
        <f>Mods1!J78</f>
        <v>Number of trips (#)</v>
      </c>
      <c r="Q3" s="17" t="str">
        <f>Mods1!P78</f>
        <v>Distance traveled (miles)</v>
      </c>
      <c r="R3" s="17" t="str">
        <f>Mods1!V78</f>
        <v>Travel time (minutes)</v>
      </c>
      <c r="S3" s="18" t="str">
        <f>Mods1!D103</f>
        <v>Private mode user</v>
      </c>
      <c r="T3" s="18" t="str">
        <f>Mods1!J103</f>
        <v>Number of trips (#)</v>
      </c>
      <c r="U3" s="16" t="str">
        <f>Mods1!P103</f>
        <v>Distance traveled (miles)</v>
      </c>
      <c r="V3" s="16" t="str">
        <f>Mods1!V103</f>
        <v>Travel time (minutes)</v>
      </c>
      <c r="X3" t="s">
        <v>14</v>
      </c>
    </row>
    <row r="4" spans="2:24" x14ac:dyDescent="0.25">
      <c r="B4" s="4"/>
      <c r="C4" s="105"/>
      <c r="D4" s="109" t="s">
        <v>59</v>
      </c>
      <c r="E4" s="110"/>
      <c r="F4" s="110"/>
      <c r="G4" s="111"/>
      <c r="H4" s="121" t="s">
        <v>60</v>
      </c>
      <c r="I4" s="122"/>
      <c r="J4" s="122"/>
      <c r="K4" s="129" t="s">
        <v>61</v>
      </c>
      <c r="L4" s="129"/>
      <c r="M4" s="130"/>
      <c r="N4" s="130"/>
      <c r="O4" s="137" t="s">
        <v>62</v>
      </c>
      <c r="P4" s="137"/>
      <c r="Q4" s="138"/>
      <c r="R4" s="138"/>
      <c r="S4" s="145" t="s">
        <v>63</v>
      </c>
      <c r="T4" s="145"/>
      <c r="U4" s="146"/>
      <c r="V4" s="146"/>
    </row>
    <row r="5" spans="2:24" x14ac:dyDescent="0.25">
      <c r="B5" s="8" t="s">
        <v>9</v>
      </c>
      <c r="C5" s="106" t="s">
        <v>64</v>
      </c>
      <c r="D5" s="112" t="s">
        <v>65</v>
      </c>
      <c r="E5" s="113" t="s">
        <v>66</v>
      </c>
      <c r="F5" s="113" t="s">
        <v>67</v>
      </c>
      <c r="G5" s="114" t="s">
        <v>68</v>
      </c>
      <c r="H5" s="123" t="s">
        <v>69</v>
      </c>
      <c r="I5" s="124" t="s">
        <v>70</v>
      </c>
      <c r="J5" s="124" t="s">
        <v>71</v>
      </c>
      <c r="K5" s="131" t="s">
        <v>72</v>
      </c>
      <c r="L5" s="131" t="s">
        <v>69</v>
      </c>
      <c r="M5" s="132" t="s">
        <v>70</v>
      </c>
      <c r="N5" s="132" t="s">
        <v>71</v>
      </c>
      <c r="O5" s="139" t="s">
        <v>72</v>
      </c>
      <c r="P5" s="139" t="s">
        <v>69</v>
      </c>
      <c r="Q5" s="140" t="s">
        <v>70</v>
      </c>
      <c r="R5" s="140" t="s">
        <v>71</v>
      </c>
      <c r="S5" s="147" t="s">
        <v>72</v>
      </c>
      <c r="T5" s="147" t="s">
        <v>69</v>
      </c>
      <c r="U5" s="148" t="s">
        <v>70</v>
      </c>
      <c r="V5" s="148" t="s">
        <v>71</v>
      </c>
    </row>
    <row r="6" spans="2:24" x14ac:dyDescent="0.25">
      <c r="B6" t="str">
        <f>Mods1!B6</f>
        <v>Housing type: Multi-family</v>
      </c>
      <c r="C6" s="107" t="str">
        <f>IF(NOT(Mods1!H6=""),IF(Mods1!D6&gt;0,$C$2,IF(Mods1!D6&lt;0,$D$2,"")),"")</f>
        <v/>
      </c>
      <c r="D6" s="115" t="str">
        <f>IF(NOT(Mods1!H31=""),IF(Mods1!D31&gt;0,$C$2,IF(Mods1!D31&lt;0,$D$2,"")),"")</f>
        <v>+</v>
      </c>
      <c r="E6" s="116" t="str">
        <f>IF(NOT(Mods1!N31=""),IF(Mods1!J31&gt;0,$C$2,IF(Mods1!J31&lt;0,$D$2,"")),"")</f>
        <v/>
      </c>
      <c r="F6" s="116" t="str">
        <f>IF(NOT(Mods1!T31=""),IF(Mods1!P31&gt;0,$C$2,IF(Mods1!P31&lt;0,$D$2,"")),"")</f>
        <v/>
      </c>
      <c r="G6" s="117" t="str">
        <f>IF(NOT(Mods1!Z31=""),IF(Mods1!V31&gt;0,$C$2,IF(Mods1!V31&lt;0,$D$2,"")),"")</f>
        <v>+</v>
      </c>
      <c r="H6" s="125" t="str">
        <f>IF(NOT(Mods1!N6=""),IF(Mods1!J6&gt;0,$C$2,IF(Mods1!J6&lt;0,$D$2,"")),"")</f>
        <v/>
      </c>
      <c r="I6" s="126" t="str">
        <f>IF(NOT(Mods1!T6=""),IF(Mods1!P6&gt;0,$C$2,IF(Mods1!P6&lt;0,$D$2,"")),"")</f>
        <v>+</v>
      </c>
      <c r="J6" s="126" t="str">
        <f>IF(NOT(Mods1!Z6=""),IF(Mods1!V6&gt;0,$C$2,IF(Mods1!V6&lt;0,$D$2,"")),"")</f>
        <v>+</v>
      </c>
      <c r="K6" s="133" t="str">
        <f>IF(NOT(Mods1!H56=""),IF(Mods1!D56&gt;0,$C$2,IF(Mods1!D56&lt;0,$D$2,"")),"")</f>
        <v>+</v>
      </c>
      <c r="L6" s="133" t="str">
        <f>IF(NOT(Mods1!N56=""),IF(Mods1!J56&gt;0,$C$2,IF(Mods1!J56&lt;0,$D$2,"")),"")</f>
        <v/>
      </c>
      <c r="M6" s="133" t="str">
        <f>IF(NOT(Mods1!T56=""),IF(Mods1!P56&gt;0,$C$2,IF(Mods1!P56&lt;0,$D$2,"")),"")</f>
        <v/>
      </c>
      <c r="N6" s="133" t="str">
        <f>IF(NOT(Mods1!Z56=""),IF(Mods1!V56&gt;0,$C$2,IF(Mods1!V56&lt;0,$D$2,"")),"")</f>
        <v/>
      </c>
      <c r="O6" s="141" t="str">
        <f>IF(NOT(Mods1!H81=""),IF(Mods1!D81&gt;0,$C$2,IF(Mods1!D81&lt;0,$D$2,"")),"")</f>
        <v>−</v>
      </c>
      <c r="P6" s="141" t="str">
        <f>IF(NOT(Mods1!N81=""),IF(Mods1!J81&gt;0,$C$2,IF(Mods1!J81&lt;0,$D$2,"")),"")</f>
        <v/>
      </c>
      <c r="Q6" s="141" t="str">
        <f>IF(NOT(Mods1!T81=""),IF(Mods1!P81&gt;0,$C$2,IF(Mods1!P81&lt;0,$D$2,"")),"")</f>
        <v>+</v>
      </c>
      <c r="R6" s="141" t="str">
        <f>IF(NOT(Mods1!Z81=""),IF(Mods1!V81&gt;0,$C$2,IF(Mods1!V81&lt;0,$D$2,"")),"")</f>
        <v>+</v>
      </c>
      <c r="S6" s="149" t="str">
        <f>IF(NOT(Mods1!H106=""),IF(Mods1!D106&gt;0,$C$2,IF(Mods1!D106&lt;0,$D$2,"")),"")</f>
        <v>+</v>
      </c>
      <c r="T6" s="149" t="str">
        <f>IF(NOT(Mods1!N106=""),IF(Mods1!J106&gt;0,$C$2,IF(Mods1!J106&lt;0,$D$2,"")),"")</f>
        <v>+</v>
      </c>
      <c r="U6" s="149" t="str">
        <f>IF(NOT(Mods1!T106=""),IF(Mods1!P106&gt;0,$C$2,IF(Mods1!P106&lt;0,$D$2,"")),"")</f>
        <v>+</v>
      </c>
      <c r="V6" s="149" t="str">
        <f>IF(NOT(Mods1!Z106=""),IF(Mods1!V106&gt;0,$C$2,IF(Mods1!V106&lt;0,$D$2,"")),"")</f>
        <v>+</v>
      </c>
      <c r="X6" t="s">
        <v>17</v>
      </c>
    </row>
    <row r="7" spans="2:24" x14ac:dyDescent="0.25">
      <c r="B7" t="str">
        <f>Mods1!B7</f>
        <v>Household income: &lt; $35,000</v>
      </c>
      <c r="C7" s="107" t="str">
        <f>IF(NOT(Mods1!H7=""),IF(Mods1!D7&gt;0,$C$2,IF(Mods1!D7&lt;0,$D$2,"")),"")</f>
        <v>+</v>
      </c>
      <c r="D7" s="115" t="str">
        <f>IF(NOT(Mods1!H32=""),IF(Mods1!D32&gt;0,$C$2,IF(Mods1!D32&lt;0,$D$2,"")),"")</f>
        <v/>
      </c>
      <c r="E7" s="116" t="str">
        <f>IF(NOT(Mods1!N32=""),IF(Mods1!J32&gt;0,$C$2,IF(Mods1!J32&lt;0,$D$2,"")),"")</f>
        <v/>
      </c>
      <c r="F7" s="116" t="str">
        <f>IF(NOT(Mods1!T32=""),IF(Mods1!P32&gt;0,$C$2,IF(Mods1!P32&lt;0,$D$2,"")),"")</f>
        <v/>
      </c>
      <c r="G7" s="117" t="str">
        <f>IF(NOT(Mods1!Z32=""),IF(Mods1!V32&gt;0,$C$2,IF(Mods1!V32&lt;0,$D$2,"")),"")</f>
        <v/>
      </c>
      <c r="H7" s="125" t="str">
        <f>IF(NOT(Mods1!N7=""),IF(Mods1!J7&gt;0,$C$2,IF(Mods1!J7&lt;0,$D$2,"")),"")</f>
        <v/>
      </c>
      <c r="I7" s="126" t="str">
        <f>IF(NOT(Mods1!T7=""),IF(Mods1!P7&gt;0,$C$2,IF(Mods1!P7&lt;0,$D$2,"")),"")</f>
        <v/>
      </c>
      <c r="J7" s="126" t="str">
        <f>IF(NOT(Mods1!Z7=""),IF(Mods1!V7&gt;0,$C$2,IF(Mods1!V7&lt;0,$D$2,"")),"")</f>
        <v/>
      </c>
      <c r="K7" s="133" t="str">
        <f>IF(NOT(Mods1!H57=""),IF(Mods1!D57&gt;0,$C$2,IF(Mods1!D57&lt;0,$D$2,"")),"")</f>
        <v/>
      </c>
      <c r="L7" s="133" t="str">
        <f>IF(NOT(Mods1!N57=""),IF(Mods1!J57&gt;0,$C$2,IF(Mods1!J57&lt;0,$D$2,"")),"")</f>
        <v/>
      </c>
      <c r="M7" s="134" t="str">
        <f>IF(NOT(Mods1!T57=""),IF(Mods1!P57&gt;0,$C$2,IF(Mods1!P57&lt;0,$D$2,"")),"")</f>
        <v>−</v>
      </c>
      <c r="N7" s="134" t="str">
        <f>IF(NOT(Mods1!Z57=""),IF(Mods1!V57&gt;0,$C$2,IF(Mods1!V57&lt;0,$D$2,"")),"")</f>
        <v>−</v>
      </c>
      <c r="O7" s="142" t="str">
        <f>IF(NOT(Mods1!H82=""),IF(Mods1!D82&gt;0,$C$2,IF(Mods1!D82&lt;0,$D$2,"")),"")</f>
        <v>+</v>
      </c>
      <c r="P7" s="142" t="str">
        <f>IF(NOT(Mods1!N82=""),IF(Mods1!J82&gt;0,$C$2,IF(Mods1!J82&lt;0,$D$2,"")),"")</f>
        <v>+</v>
      </c>
      <c r="Q7" s="141" t="str">
        <f>IF(NOT(Mods1!T82=""),IF(Mods1!P82&gt;0,$C$2,IF(Mods1!P82&lt;0,$D$2,"")),"")</f>
        <v/>
      </c>
      <c r="R7" s="141" t="str">
        <f>IF(NOT(Mods1!Z82=""),IF(Mods1!V82&gt;0,$C$2,IF(Mods1!V82&lt;0,$D$2,"")),"")</f>
        <v/>
      </c>
      <c r="S7" s="150" t="str">
        <f>IF(NOT(Mods1!H107=""),IF(Mods1!D107&gt;0,$C$2,IF(Mods1!D107&lt;0,$D$2,"")),"")</f>
        <v>+</v>
      </c>
      <c r="T7" s="150" t="str">
        <f>IF(NOT(Mods1!N107=""),IF(Mods1!J107&gt;0,$C$2,IF(Mods1!J107&lt;0,$D$2,"")),"")</f>
        <v>−</v>
      </c>
      <c r="U7" s="151" t="str">
        <f>IF(NOT(Mods1!T107=""),IF(Mods1!P107&gt;0,$C$2,IF(Mods1!P107&lt;0,$D$2,"")),"")</f>
        <v>−</v>
      </c>
      <c r="V7" s="151" t="str">
        <f>IF(NOT(Mods1!Z107=""),IF(Mods1!V107&gt;0,$C$2,IF(Mods1!V107&lt;0,$D$2,"")),"")</f>
        <v>−</v>
      </c>
      <c r="X7" t="s">
        <v>19</v>
      </c>
    </row>
    <row r="8" spans="2:24" x14ac:dyDescent="0.25">
      <c r="B8" t="str">
        <f>Mods1!B8</f>
        <v xml:space="preserve">     ≥ $75,000</v>
      </c>
      <c r="C8" s="107" t="str">
        <f>IF(NOT(Mods1!H8=""),IF(Mods1!D8&gt;0,$C$2,IF(Mods1!D8&lt;0,$D$2,"")),"")</f>
        <v/>
      </c>
      <c r="D8" s="115" t="str">
        <f>IF(NOT(Mods1!H33=""),IF(Mods1!D33&gt;0,$C$2,IF(Mods1!D33&lt;0,$D$2,"")),"")</f>
        <v/>
      </c>
      <c r="E8" s="116" t="str">
        <f>IF(NOT(Mods1!N33=""),IF(Mods1!J33&gt;0,$C$2,IF(Mods1!J33&lt;0,$D$2,"")),"")</f>
        <v/>
      </c>
      <c r="F8" s="116" t="str">
        <f>IF(NOT(Mods1!T33=""),IF(Mods1!P33&gt;0,$C$2,IF(Mods1!P33&lt;0,$D$2,"")),"")</f>
        <v/>
      </c>
      <c r="G8" s="117" t="str">
        <f>IF(NOT(Mods1!Z33=""),IF(Mods1!V33&gt;0,$C$2,IF(Mods1!V33&lt;0,$D$2,"")),"")</f>
        <v/>
      </c>
      <c r="H8" s="125" t="str">
        <f>IF(NOT(Mods1!N8=""),IF(Mods1!J8&gt;0,$C$2,IF(Mods1!J8&lt;0,$D$2,"")),"")</f>
        <v/>
      </c>
      <c r="I8" s="126" t="str">
        <f>IF(NOT(Mods1!T8=""),IF(Mods1!P8&gt;0,$C$2,IF(Mods1!P8&lt;0,$D$2,"")),"")</f>
        <v>+</v>
      </c>
      <c r="J8" s="126" t="str">
        <f>IF(NOT(Mods1!Z8=""),IF(Mods1!V8&gt;0,$C$2,IF(Mods1!V8&lt;0,$D$2,"")),"")</f>
        <v/>
      </c>
      <c r="K8" s="133" t="str">
        <f>IF(NOT(Mods1!H58=""),IF(Mods1!D58&gt;0,$C$2,IF(Mods1!D58&lt;0,$D$2,"")),"")</f>
        <v>−</v>
      </c>
      <c r="L8" s="133" t="str">
        <f>IF(NOT(Mods1!N58=""),IF(Mods1!J58&gt;0,$C$2,IF(Mods1!J58&lt;0,$D$2,"")),"")</f>
        <v/>
      </c>
      <c r="M8" s="134" t="str">
        <f>IF(NOT(Mods1!T58=""),IF(Mods1!P58&gt;0,$C$2,IF(Mods1!P58&lt;0,$D$2,"")),"")</f>
        <v/>
      </c>
      <c r="N8" s="134" t="str">
        <f>IF(NOT(Mods1!Z58=""),IF(Mods1!V58&gt;0,$C$2,IF(Mods1!V58&lt;0,$D$2,"")),"")</f>
        <v/>
      </c>
      <c r="O8" s="142" t="str">
        <f>IF(NOT(Mods1!H83=""),IF(Mods1!D83&gt;0,$C$2,IF(Mods1!D83&lt;0,$D$2,"")),"")</f>
        <v/>
      </c>
      <c r="P8" s="142" t="str">
        <f>IF(NOT(Mods1!N83=""),IF(Mods1!J83&gt;0,$C$2,IF(Mods1!J83&lt;0,$D$2,"")),"")</f>
        <v>−</v>
      </c>
      <c r="Q8" s="141" t="str">
        <f>IF(NOT(Mods1!T83=""),IF(Mods1!P83&gt;0,$C$2,IF(Mods1!P83&lt;0,$D$2,"")),"")</f>
        <v>−</v>
      </c>
      <c r="R8" s="141" t="str">
        <f>IF(NOT(Mods1!Z83=""),IF(Mods1!V83&gt;0,$C$2,IF(Mods1!V83&lt;0,$D$2,"")),"")</f>
        <v/>
      </c>
      <c r="S8" s="150" t="str">
        <f>IF(NOT(Mods1!H108=""),IF(Mods1!D108&gt;0,$C$2,IF(Mods1!D108&lt;0,$D$2,"")),"")</f>
        <v>+</v>
      </c>
      <c r="T8" s="150" t="str">
        <f>IF(NOT(Mods1!N108=""),IF(Mods1!J108&gt;0,$C$2,IF(Mods1!J108&lt;0,$D$2,"")),"")</f>
        <v/>
      </c>
      <c r="U8" s="151" t="str">
        <f>IF(NOT(Mods1!T108=""),IF(Mods1!P108&gt;0,$C$2,IF(Mods1!P108&lt;0,$D$2,"")),"")</f>
        <v>+</v>
      </c>
      <c r="V8" s="151" t="str">
        <f>IF(NOT(Mods1!Z108=""),IF(Mods1!V108&gt;0,$C$2,IF(Mods1!V108&lt;0,$D$2,"")),"")</f>
        <v/>
      </c>
    </row>
    <row r="9" spans="2:24" x14ac:dyDescent="0.25">
      <c r="B9" t="str">
        <f>Mods1!B9</f>
        <v xml:space="preserve">     Unknown</v>
      </c>
      <c r="C9" s="107" t="str">
        <f>IF(NOT(Mods1!H9=""),IF(Mods1!D9&gt;0,$C$2,IF(Mods1!D9&lt;0,$D$2,"")),"")</f>
        <v>+</v>
      </c>
      <c r="D9" s="115" t="str">
        <f>IF(NOT(Mods1!H34=""),IF(Mods1!D34&gt;0,$C$2,IF(Mods1!D34&lt;0,$D$2,"")),"")</f>
        <v>+</v>
      </c>
      <c r="E9" s="116" t="str">
        <f>IF(NOT(Mods1!N34=""),IF(Mods1!J34&gt;0,$C$2,IF(Mods1!J34&lt;0,$D$2,"")),"")</f>
        <v>+</v>
      </c>
      <c r="F9" s="116" t="str">
        <f>IF(NOT(Mods1!T34=""),IF(Mods1!P34&gt;0,$C$2,IF(Mods1!P34&lt;0,$D$2,"")),"")</f>
        <v/>
      </c>
      <c r="G9" s="117" t="str">
        <f>IF(NOT(Mods1!Z34=""),IF(Mods1!V34&gt;0,$C$2,IF(Mods1!V34&lt;0,$D$2,"")),"")</f>
        <v/>
      </c>
      <c r="H9" s="125" t="str">
        <f>IF(NOT(Mods1!N9=""),IF(Mods1!J9&gt;0,$C$2,IF(Mods1!J9&lt;0,$D$2,"")),"")</f>
        <v>+</v>
      </c>
      <c r="I9" s="126" t="str">
        <f>IF(NOT(Mods1!T9=""),IF(Mods1!P9&gt;0,$C$2,IF(Mods1!P9&lt;0,$D$2,"")),"")</f>
        <v>+</v>
      </c>
      <c r="J9" s="126" t="str">
        <f>IF(NOT(Mods1!Z9=""),IF(Mods1!V9&gt;0,$C$2,IF(Mods1!V9&lt;0,$D$2,"")),"")</f>
        <v>+</v>
      </c>
      <c r="K9" s="133" t="str">
        <f>IF(NOT(Mods1!H59=""),IF(Mods1!D59&gt;0,$C$2,IF(Mods1!D59&lt;0,$D$2,"")),"")</f>
        <v/>
      </c>
      <c r="L9" s="133" t="str">
        <f>IF(NOT(Mods1!N59=""),IF(Mods1!J59&gt;0,$C$2,IF(Mods1!J59&lt;0,$D$2,"")),"")</f>
        <v/>
      </c>
      <c r="M9" s="134" t="str">
        <f>IF(NOT(Mods1!T59=""),IF(Mods1!P59&gt;0,$C$2,IF(Mods1!P59&lt;0,$D$2,"")),"")</f>
        <v/>
      </c>
      <c r="N9" s="134" t="str">
        <f>IF(NOT(Mods1!Z59=""),IF(Mods1!V59&gt;0,$C$2,IF(Mods1!V59&lt;0,$D$2,"")),"")</f>
        <v/>
      </c>
      <c r="O9" s="142" t="str">
        <f>IF(NOT(Mods1!H84=""),IF(Mods1!D84&gt;0,$C$2,IF(Mods1!D84&lt;0,$D$2,"")),"")</f>
        <v/>
      </c>
      <c r="P9" s="142" t="str">
        <f>IF(NOT(Mods1!N84=""),IF(Mods1!J84&gt;0,$C$2,IF(Mods1!J84&lt;0,$D$2,"")),"")</f>
        <v/>
      </c>
      <c r="Q9" s="141" t="str">
        <f>IF(NOT(Mods1!T84=""),IF(Mods1!P84&gt;0,$C$2,IF(Mods1!P84&lt;0,$D$2,"")),"")</f>
        <v>−</v>
      </c>
      <c r="R9" s="141" t="str">
        <f>IF(NOT(Mods1!Z84=""),IF(Mods1!V84&gt;0,$C$2,IF(Mods1!V84&lt;0,$D$2,"")),"")</f>
        <v>−</v>
      </c>
      <c r="S9" s="150" t="str">
        <f>IF(NOT(Mods1!H109=""),IF(Mods1!D109&gt;0,$C$2,IF(Mods1!D109&lt;0,$D$2,"")),"")</f>
        <v/>
      </c>
      <c r="T9" s="150" t="str">
        <f>IF(NOT(Mods1!N109=""),IF(Mods1!J109&gt;0,$C$2,IF(Mods1!J109&lt;0,$D$2,"")),"")</f>
        <v>+</v>
      </c>
      <c r="U9" s="151" t="str">
        <f>IF(NOT(Mods1!T109=""),IF(Mods1!P109&gt;0,$C$2,IF(Mods1!P109&lt;0,$D$2,"")),"")</f>
        <v>+</v>
      </c>
      <c r="V9" s="151" t="str">
        <f>IF(NOT(Mods1!Z109=""),IF(Mods1!V109&gt;0,$C$2,IF(Mods1!V109&lt;0,$D$2,"")),"")</f>
        <v>+</v>
      </c>
    </row>
    <row r="10" spans="2:24" x14ac:dyDescent="0.25">
      <c r="B10" t="str">
        <f>Mods1!B10</f>
        <v>Number of children</v>
      </c>
      <c r="C10" s="107" t="str">
        <f>IF(NOT(Mods1!H10=""),IF(Mods1!D10&gt;0,$C$2,IF(Mods1!D10&lt;0,$D$2,"")),"")</f>
        <v/>
      </c>
      <c r="D10" s="115" t="str">
        <f>IF(NOT(Mods1!H35=""),IF(Mods1!D35&gt;0,$C$2,IF(Mods1!D35&lt;0,$D$2,"")),"")</f>
        <v>+</v>
      </c>
      <c r="E10" s="116" t="str">
        <f>IF(NOT(Mods1!N35=""),IF(Mods1!J35&gt;0,$C$2,IF(Mods1!J35&lt;0,$D$2,"")),"")</f>
        <v>−</v>
      </c>
      <c r="F10" s="116" t="str">
        <f>IF(NOT(Mods1!T35=""),IF(Mods1!P35&gt;0,$C$2,IF(Mods1!P35&lt;0,$D$2,"")),"")</f>
        <v>+</v>
      </c>
      <c r="G10" s="117" t="str">
        <f>IF(NOT(Mods1!Z35=""),IF(Mods1!V35&gt;0,$C$2,IF(Mods1!V35&lt;0,$D$2,"")),"")</f>
        <v/>
      </c>
      <c r="H10" s="125" t="str">
        <f>IF(NOT(Mods1!N10=""),IF(Mods1!J10&gt;0,$C$2,IF(Mods1!J10&lt;0,$D$2,"")),"")</f>
        <v>+</v>
      </c>
      <c r="I10" s="126" t="str">
        <f>IF(NOT(Mods1!T10=""),IF(Mods1!P10&gt;0,$C$2,IF(Mods1!P10&lt;0,$D$2,"")),"")</f>
        <v>+</v>
      </c>
      <c r="J10" s="126" t="str">
        <f>IF(NOT(Mods1!Z10=""),IF(Mods1!V10&gt;0,$C$2,IF(Mods1!V10&lt;0,$D$2,"")),"")</f>
        <v>+</v>
      </c>
      <c r="K10" s="133" t="str">
        <f>IF(NOT(Mods1!H60=""),IF(Mods1!D60&gt;0,$C$2,IF(Mods1!D60&lt;0,$D$2,"")),"")</f>
        <v>−</v>
      </c>
      <c r="L10" s="133" t="str">
        <f>IF(NOT(Mods1!N60=""),IF(Mods1!J60&gt;0,$C$2,IF(Mods1!J60&lt;0,$D$2,"")),"")</f>
        <v>−</v>
      </c>
      <c r="M10" s="134" t="str">
        <f>IF(NOT(Mods1!T60=""),IF(Mods1!P60&gt;0,$C$2,IF(Mods1!P60&lt;0,$D$2,"")),"")</f>
        <v/>
      </c>
      <c r="N10" s="134" t="str">
        <f>IF(NOT(Mods1!Z60=""),IF(Mods1!V60&gt;0,$C$2,IF(Mods1!V60&lt;0,$D$2,"")),"")</f>
        <v/>
      </c>
      <c r="O10" s="142" t="str">
        <f>IF(NOT(Mods1!H85=""),IF(Mods1!D85&gt;0,$C$2,IF(Mods1!D85&lt;0,$D$2,"")),"")</f>
        <v/>
      </c>
      <c r="P10" s="142" t="str">
        <f>IF(NOT(Mods1!N85=""),IF(Mods1!J85&gt;0,$C$2,IF(Mods1!J85&lt;0,$D$2,"")),"")</f>
        <v/>
      </c>
      <c r="Q10" s="141" t="str">
        <f>IF(NOT(Mods1!T85=""),IF(Mods1!P85&gt;0,$C$2,IF(Mods1!P85&lt;0,$D$2,"")),"")</f>
        <v/>
      </c>
      <c r="R10" s="141" t="str">
        <f>IF(NOT(Mods1!Z85=""),IF(Mods1!V85&gt;0,$C$2,IF(Mods1!V85&lt;0,$D$2,"")),"")</f>
        <v/>
      </c>
      <c r="S10" s="150" t="str">
        <f>IF(NOT(Mods1!H110=""),IF(Mods1!D110&gt;0,$C$2,IF(Mods1!D110&lt;0,$D$2,"")),"")</f>
        <v>+</v>
      </c>
      <c r="T10" s="150" t="str">
        <f>IF(NOT(Mods1!N110=""),IF(Mods1!J110&gt;0,$C$2,IF(Mods1!J110&lt;0,$D$2,"")),"")</f>
        <v>+</v>
      </c>
      <c r="U10" s="151" t="str">
        <f>IF(NOT(Mods1!T110=""),IF(Mods1!P110&gt;0,$C$2,IF(Mods1!P110&lt;0,$D$2,"")),"")</f>
        <v>+</v>
      </c>
      <c r="V10" s="151" t="str">
        <f>IF(NOT(Mods1!Z110=""),IF(Mods1!V110&gt;0,$C$2,IF(Mods1!V110&lt;0,$D$2,"")),"")</f>
        <v>+</v>
      </c>
    </row>
    <row r="11" spans="2:24" x14ac:dyDescent="0.25">
      <c r="B11" t="str">
        <f>Mods1!B11</f>
        <v>Number of adults</v>
      </c>
      <c r="C11" s="107" t="str">
        <f>IF(NOT(Mods1!H11=""),IF(Mods1!D11&gt;0,$C$2,IF(Mods1!D11&lt;0,$D$2,"")),"")</f>
        <v>+</v>
      </c>
      <c r="D11" s="115" t="str">
        <f>IF(NOT(Mods1!H36=""),IF(Mods1!D36&gt;0,$C$2,IF(Mods1!D36&lt;0,$D$2,"")),"")</f>
        <v>−</v>
      </c>
      <c r="E11" s="116" t="str">
        <f>IF(NOT(Mods1!N36=""),IF(Mods1!J36&gt;0,$C$2,IF(Mods1!J36&lt;0,$D$2,"")),"")</f>
        <v>−</v>
      </c>
      <c r="F11" s="116" t="str">
        <f>IF(NOT(Mods1!T36=""),IF(Mods1!P36&gt;0,$C$2,IF(Mods1!P36&lt;0,$D$2,"")),"")</f>
        <v/>
      </c>
      <c r="G11" s="117" t="str">
        <f>IF(NOT(Mods1!Z36=""),IF(Mods1!V36&gt;0,$C$2,IF(Mods1!V36&lt;0,$D$2,"")),"")</f>
        <v>−</v>
      </c>
      <c r="H11" s="125" t="str">
        <f>IF(NOT(Mods1!N11=""),IF(Mods1!J11&gt;0,$C$2,IF(Mods1!J11&lt;0,$D$2,"")),"")</f>
        <v/>
      </c>
      <c r="I11" s="126" t="str">
        <f>IF(NOT(Mods1!T11=""),IF(Mods1!P11&gt;0,$C$2,IF(Mods1!P11&lt;0,$D$2,"")),"")</f>
        <v>−</v>
      </c>
      <c r="J11" s="126" t="str">
        <f>IF(NOT(Mods1!Z11=""),IF(Mods1!V11&gt;0,$C$2,IF(Mods1!V11&lt;0,$D$2,"")),"")</f>
        <v>−</v>
      </c>
      <c r="K11" s="133" t="str">
        <f>IF(NOT(Mods1!H61=""),IF(Mods1!D61&gt;0,$C$2,IF(Mods1!D61&lt;0,$D$2,"")),"")</f>
        <v/>
      </c>
      <c r="L11" s="133" t="str">
        <f>IF(NOT(Mods1!N61=""),IF(Mods1!J61&gt;0,$C$2,IF(Mods1!J61&lt;0,$D$2,"")),"")</f>
        <v/>
      </c>
      <c r="M11" s="134" t="str">
        <f>IF(NOT(Mods1!T61=""),IF(Mods1!P61&gt;0,$C$2,IF(Mods1!P61&lt;0,$D$2,"")),"")</f>
        <v/>
      </c>
      <c r="N11" s="134" t="str">
        <f>IF(NOT(Mods1!Z61=""),IF(Mods1!V61&gt;0,$C$2,IF(Mods1!V61&lt;0,$D$2,"")),"")</f>
        <v/>
      </c>
      <c r="O11" s="142" t="str">
        <f>IF(NOT(Mods1!H86=""),IF(Mods1!D86&gt;0,$C$2,IF(Mods1!D86&lt;0,$D$2,"")),"")</f>
        <v>+</v>
      </c>
      <c r="P11" s="142" t="str">
        <f>IF(NOT(Mods1!N86=""),IF(Mods1!J86&gt;0,$C$2,IF(Mods1!J86&lt;0,$D$2,"")),"")</f>
        <v>+</v>
      </c>
      <c r="Q11" s="141" t="str">
        <f>IF(NOT(Mods1!T86=""),IF(Mods1!P86&gt;0,$C$2,IF(Mods1!P86&lt;0,$D$2,"")),"")</f>
        <v/>
      </c>
      <c r="R11" s="141" t="str">
        <f>IF(NOT(Mods1!Z86=""),IF(Mods1!V86&gt;0,$C$2,IF(Mods1!V86&lt;0,$D$2,"")),"")</f>
        <v/>
      </c>
      <c r="S11" s="150" t="str">
        <f>IF(NOT(Mods1!H111=""),IF(Mods1!D111&gt;0,$C$2,IF(Mods1!D111&lt;0,$D$2,"")),"")</f>
        <v/>
      </c>
      <c r="T11" s="150" t="str">
        <f>IF(NOT(Mods1!N111=""),IF(Mods1!J111&gt;0,$C$2,IF(Mods1!J111&lt;0,$D$2,"")),"")</f>
        <v/>
      </c>
      <c r="U11" s="151" t="str">
        <f>IF(NOT(Mods1!T111=""),IF(Mods1!P111&gt;0,$C$2,IF(Mods1!P111&lt;0,$D$2,"")),"")</f>
        <v>−</v>
      </c>
      <c r="V11" s="151" t="str">
        <f>IF(NOT(Mods1!Z111=""),IF(Mods1!V111&gt;0,$C$2,IF(Mods1!V111&lt;0,$D$2,"")),"")</f>
        <v>−</v>
      </c>
    </row>
    <row r="12" spans="2:24" x14ac:dyDescent="0.25">
      <c r="B12" t="str">
        <f>Mods1!B12</f>
        <v>Number of bicycles</v>
      </c>
      <c r="C12" s="107" t="str">
        <f>IF(NOT(Mods1!H12=""),IF(Mods1!D12&gt;0,$C$2,IF(Mods1!D12&lt;0,$D$2,"")),"")</f>
        <v>−</v>
      </c>
      <c r="D12" s="115" t="str">
        <f>IF(NOT(Mods1!H37=""),IF(Mods1!D37&gt;0,$C$2,IF(Mods1!D37&lt;0,$D$2,"")),"")</f>
        <v/>
      </c>
      <c r="E12" s="116" t="str">
        <f>IF(NOT(Mods1!N37=""),IF(Mods1!J37&gt;0,$C$2,IF(Mods1!J37&lt;0,$D$2,"")),"")</f>
        <v/>
      </c>
      <c r="F12" s="116" t="str">
        <f>IF(NOT(Mods1!T37=""),IF(Mods1!P37&gt;0,$C$2,IF(Mods1!P37&lt;0,$D$2,"")),"")</f>
        <v/>
      </c>
      <c r="G12" s="117" t="str">
        <f>IF(NOT(Mods1!Z37=""),IF(Mods1!V37&gt;0,$C$2,IF(Mods1!V37&lt;0,$D$2,"")),"")</f>
        <v/>
      </c>
      <c r="H12" s="125" t="str">
        <f>IF(NOT(Mods1!N12=""),IF(Mods1!J12&gt;0,$C$2,IF(Mods1!J12&lt;0,$D$2,"")),"")</f>
        <v/>
      </c>
      <c r="I12" s="126" t="str">
        <f>IF(NOT(Mods1!T12=""),IF(Mods1!P12&gt;0,$C$2,IF(Mods1!P12&lt;0,$D$2,"")),"")</f>
        <v/>
      </c>
      <c r="J12" s="126" t="str">
        <f>IF(NOT(Mods1!Z12=""),IF(Mods1!V12&gt;0,$C$2,IF(Mods1!V12&lt;0,$D$2,"")),"")</f>
        <v>+</v>
      </c>
      <c r="K12" s="133" t="str">
        <f>IF(NOT(Mods1!H62=""),IF(Mods1!D62&gt;0,$C$2,IF(Mods1!D62&lt;0,$D$2,"")),"")</f>
        <v>+</v>
      </c>
      <c r="L12" s="133" t="str">
        <f>IF(NOT(Mods1!N62=""),IF(Mods1!J62&gt;0,$C$2,IF(Mods1!J62&lt;0,$D$2,"")),"")</f>
        <v>+</v>
      </c>
      <c r="M12" s="134" t="str">
        <f>IF(NOT(Mods1!T62=""),IF(Mods1!P62&gt;0,$C$2,IF(Mods1!P62&lt;0,$D$2,"")),"")</f>
        <v/>
      </c>
      <c r="N12" s="134" t="str">
        <f>IF(NOT(Mods1!Z62=""),IF(Mods1!V62&gt;0,$C$2,IF(Mods1!V62&lt;0,$D$2,"")),"")</f>
        <v/>
      </c>
      <c r="O12" s="142" t="str">
        <f>IF(NOT(Mods1!H87=""),IF(Mods1!D87&gt;0,$C$2,IF(Mods1!D87&lt;0,$D$2,"")),"")</f>
        <v>+</v>
      </c>
      <c r="P12" s="142" t="str">
        <f>IF(NOT(Mods1!N87=""),IF(Mods1!J87&gt;0,$C$2,IF(Mods1!J87&lt;0,$D$2,"")),"")</f>
        <v/>
      </c>
      <c r="Q12" s="141" t="str">
        <f>IF(NOT(Mods1!T87=""),IF(Mods1!P87&gt;0,$C$2,IF(Mods1!P87&lt;0,$D$2,"")),"")</f>
        <v/>
      </c>
      <c r="R12" s="141" t="str">
        <f>IF(NOT(Mods1!Z87=""),IF(Mods1!V87&gt;0,$C$2,IF(Mods1!V87&lt;0,$D$2,"")),"")</f>
        <v>+</v>
      </c>
      <c r="S12" s="150" t="str">
        <f>IF(NOT(Mods1!H112=""),IF(Mods1!D112&gt;0,$C$2,IF(Mods1!D112&lt;0,$D$2,"")),"")</f>
        <v>−</v>
      </c>
      <c r="T12" s="150" t="str">
        <f>IF(NOT(Mods1!N112=""),IF(Mods1!J112&gt;0,$C$2,IF(Mods1!J112&lt;0,$D$2,"")),"")</f>
        <v/>
      </c>
      <c r="U12" s="151" t="str">
        <f>IF(NOT(Mods1!T112=""),IF(Mods1!P112&gt;0,$C$2,IF(Mods1!P112&lt;0,$D$2,"")),"")</f>
        <v/>
      </c>
      <c r="V12" s="151" t="str">
        <f>IF(NOT(Mods1!Z112=""),IF(Mods1!V112&gt;0,$C$2,IF(Mods1!V112&lt;0,$D$2,"")),"")</f>
        <v/>
      </c>
    </row>
    <row r="13" spans="2:24" x14ac:dyDescent="0.25">
      <c r="B13" t="str">
        <f>Mods1!B13</f>
        <v>Number of motor vehicles</v>
      </c>
      <c r="C13" s="107" t="str">
        <f>IF(NOT(Mods1!H13=""),IF(Mods1!D13&gt;0,$C$2,IF(Mods1!D13&lt;0,$D$2,"")),"")</f>
        <v/>
      </c>
      <c r="D13" s="115" t="str">
        <f>IF(NOT(Mods1!H38=""),IF(Mods1!D38&gt;0,$C$2,IF(Mods1!D38&lt;0,$D$2,"")),"")</f>
        <v/>
      </c>
      <c r="E13" s="116" t="str">
        <f>IF(NOT(Mods1!N38=""),IF(Mods1!J38&gt;0,$C$2,IF(Mods1!J38&lt;0,$D$2,"")),"")</f>
        <v/>
      </c>
      <c r="F13" s="116" t="str">
        <f>IF(NOT(Mods1!T38=""),IF(Mods1!P38&gt;0,$C$2,IF(Mods1!P38&lt;0,$D$2,"")),"")</f>
        <v>−</v>
      </c>
      <c r="G13" s="117" t="str">
        <f>IF(NOT(Mods1!Z38=""),IF(Mods1!V38&gt;0,$C$2,IF(Mods1!V38&lt;0,$D$2,"")),"")</f>
        <v>+</v>
      </c>
      <c r="H13" s="125" t="str">
        <f>IF(NOT(Mods1!N13=""),IF(Mods1!J13&gt;0,$C$2,IF(Mods1!J13&lt;0,$D$2,"")),"")</f>
        <v/>
      </c>
      <c r="I13" s="126" t="str">
        <f>IF(NOT(Mods1!T13=""),IF(Mods1!P13&gt;0,$C$2,IF(Mods1!P13&lt;0,$D$2,"")),"")</f>
        <v>+</v>
      </c>
      <c r="J13" s="126" t="str">
        <f>IF(NOT(Mods1!Z13=""),IF(Mods1!V13&gt;0,$C$2,IF(Mods1!V13&lt;0,$D$2,"")),"")</f>
        <v/>
      </c>
      <c r="K13" s="133" t="str">
        <f>IF(NOT(Mods1!H63=""),IF(Mods1!D63&gt;0,$C$2,IF(Mods1!D63&lt;0,$D$2,"")),"")</f>
        <v>−</v>
      </c>
      <c r="L13" s="133" t="str">
        <f>IF(NOT(Mods1!N63=""),IF(Mods1!J63&gt;0,$C$2,IF(Mods1!J63&lt;0,$D$2,"")),"")</f>
        <v/>
      </c>
      <c r="M13" s="134" t="str">
        <f>IF(NOT(Mods1!T63=""),IF(Mods1!P63&gt;0,$C$2,IF(Mods1!P63&lt;0,$D$2,"")),"")</f>
        <v/>
      </c>
      <c r="N13" s="134" t="str">
        <f>IF(NOT(Mods1!Z63=""),IF(Mods1!V63&gt;0,$C$2,IF(Mods1!V63&lt;0,$D$2,"")),"")</f>
        <v/>
      </c>
      <c r="O13" s="142" t="str">
        <f>IF(NOT(Mods1!H88=""),IF(Mods1!D88&gt;0,$C$2,IF(Mods1!D88&lt;0,$D$2,"")),"")</f>
        <v>−</v>
      </c>
      <c r="P13" s="142" t="str">
        <f>IF(NOT(Mods1!N88=""),IF(Mods1!J88&gt;0,$C$2,IF(Mods1!J88&lt;0,$D$2,"")),"")</f>
        <v/>
      </c>
      <c r="Q13" s="141" t="str">
        <f>IF(NOT(Mods1!T88=""),IF(Mods1!P88&gt;0,$C$2,IF(Mods1!P88&lt;0,$D$2,"")),"")</f>
        <v/>
      </c>
      <c r="R13" s="141" t="str">
        <f>IF(NOT(Mods1!Z88=""),IF(Mods1!V88&gt;0,$C$2,IF(Mods1!V88&lt;0,$D$2,"")),"")</f>
        <v/>
      </c>
      <c r="S13" s="150" t="str">
        <f>IF(NOT(Mods1!H113=""),IF(Mods1!D113&gt;0,$C$2,IF(Mods1!D113&lt;0,$D$2,"")),"")</f>
        <v>+</v>
      </c>
      <c r="T13" s="150" t="str">
        <f>IF(NOT(Mods1!N113=""),IF(Mods1!J113&gt;0,$C$2,IF(Mods1!J113&lt;0,$D$2,"")),"")</f>
        <v/>
      </c>
      <c r="U13" s="151" t="str">
        <f>IF(NOT(Mods1!T113=""),IF(Mods1!P113&gt;0,$C$2,IF(Mods1!P113&lt;0,$D$2,"")),"")</f>
        <v>+</v>
      </c>
      <c r="V13" s="151" t="str">
        <f>IF(NOT(Mods1!Z113=""),IF(Mods1!V113&gt;0,$C$2,IF(Mods1!V113&lt;0,$D$2,"")),"")</f>
        <v/>
      </c>
    </row>
    <row r="14" spans="2:24" x14ac:dyDescent="0.25">
      <c r="B14" t="str">
        <f>Mods1!B14</f>
        <v>Age: 35 to 54 years</v>
      </c>
      <c r="C14" s="107" t="str">
        <f>IF(NOT(Mods1!H14=""),IF(Mods1!D14&gt;0,$C$2,IF(Mods1!D14&lt;0,$D$2,"")),"")</f>
        <v/>
      </c>
      <c r="D14" s="115" t="str">
        <f>IF(NOT(Mods1!H39=""),IF(Mods1!D39&gt;0,$C$2,IF(Mods1!D39&lt;0,$D$2,"")),"")</f>
        <v>+</v>
      </c>
      <c r="E14" s="116" t="str">
        <f>IF(NOT(Mods1!N39=""),IF(Mods1!J39&gt;0,$C$2,IF(Mods1!J39&lt;0,$D$2,"")),"")</f>
        <v>−</v>
      </c>
      <c r="F14" s="116" t="str">
        <f>IF(NOT(Mods1!T39=""),IF(Mods1!P39&gt;0,$C$2,IF(Mods1!P39&lt;0,$D$2,"")),"")</f>
        <v>+</v>
      </c>
      <c r="G14" s="117" t="str">
        <f>IF(NOT(Mods1!Z39=""),IF(Mods1!V39&gt;0,$C$2,IF(Mods1!V39&lt;0,$D$2,"")),"")</f>
        <v/>
      </c>
      <c r="H14" s="125" t="str">
        <f>IF(NOT(Mods1!N14=""),IF(Mods1!J14&gt;0,$C$2,IF(Mods1!J14&lt;0,$D$2,"")),"")</f>
        <v>+</v>
      </c>
      <c r="I14" s="126" t="str">
        <f>IF(NOT(Mods1!T14=""),IF(Mods1!P14&gt;0,$C$2,IF(Mods1!P14&lt;0,$D$2,"")),"")</f>
        <v/>
      </c>
      <c r="J14" s="126" t="str">
        <f>IF(NOT(Mods1!Z14=""),IF(Mods1!V14&gt;0,$C$2,IF(Mods1!V14&lt;0,$D$2,"")),"")</f>
        <v>+</v>
      </c>
      <c r="K14" s="133" t="str">
        <f>IF(NOT(Mods1!H64=""),IF(Mods1!D64&gt;0,$C$2,IF(Mods1!D64&lt;0,$D$2,"")),"")</f>
        <v/>
      </c>
      <c r="L14" s="133" t="str">
        <f>IF(NOT(Mods1!N64=""),IF(Mods1!J64&gt;0,$C$2,IF(Mods1!J64&lt;0,$D$2,"")),"")</f>
        <v>−</v>
      </c>
      <c r="M14" s="134" t="str">
        <f>IF(NOT(Mods1!T64=""),IF(Mods1!P64&gt;0,$C$2,IF(Mods1!P64&lt;0,$D$2,"")),"")</f>
        <v/>
      </c>
      <c r="N14" s="134" t="str">
        <f>IF(NOT(Mods1!Z64=""),IF(Mods1!V64&gt;0,$C$2,IF(Mods1!V64&lt;0,$D$2,"")),"")</f>
        <v>−</v>
      </c>
      <c r="O14" s="142" t="str">
        <f>IF(NOT(Mods1!H89=""),IF(Mods1!D89&gt;0,$C$2,IF(Mods1!D89&lt;0,$D$2,"")),"")</f>
        <v>−</v>
      </c>
      <c r="P14" s="142" t="str">
        <f>IF(NOT(Mods1!N89=""),IF(Mods1!J89&gt;0,$C$2,IF(Mods1!J89&lt;0,$D$2,"")),"")</f>
        <v>−</v>
      </c>
      <c r="Q14" s="141" t="str">
        <f>IF(NOT(Mods1!T89=""),IF(Mods1!P89&gt;0,$C$2,IF(Mods1!P89&lt;0,$D$2,"")),"")</f>
        <v>−</v>
      </c>
      <c r="R14" s="141" t="str">
        <f>IF(NOT(Mods1!Z89=""),IF(Mods1!V89&gt;0,$C$2,IF(Mods1!V89&lt;0,$D$2,"")),"")</f>
        <v/>
      </c>
      <c r="S14" s="150" t="str">
        <f>IF(NOT(Mods1!H114=""),IF(Mods1!D114&gt;0,$C$2,IF(Mods1!D114&lt;0,$D$2,"")),"")</f>
        <v>+</v>
      </c>
      <c r="T14" s="150" t="str">
        <f>IF(NOT(Mods1!N114=""),IF(Mods1!J114&gt;0,$C$2,IF(Mods1!J114&lt;0,$D$2,"")),"")</f>
        <v>+</v>
      </c>
      <c r="U14" s="151" t="str">
        <f>IF(NOT(Mods1!T114=""),IF(Mods1!P114&gt;0,$C$2,IF(Mods1!P114&lt;0,$D$2,"")),"")</f>
        <v/>
      </c>
      <c r="V14" s="151" t="str">
        <f>IF(NOT(Mods1!Z114=""),IF(Mods1!V114&gt;0,$C$2,IF(Mods1!V114&lt;0,$D$2,"")),"")</f>
        <v>+</v>
      </c>
    </row>
    <row r="15" spans="2:24" x14ac:dyDescent="0.25">
      <c r="B15" t="str">
        <f>Mods1!B15</f>
        <v xml:space="preserve">     ≥ 55 years</v>
      </c>
      <c r="C15" s="107" t="str">
        <f>IF(NOT(Mods1!H15=""),IF(Mods1!D15&gt;0,$C$2,IF(Mods1!D15&lt;0,$D$2,"")),"")</f>
        <v/>
      </c>
      <c r="D15" s="115" t="str">
        <f>IF(NOT(Mods1!H40=""),IF(Mods1!D40&gt;0,$C$2,IF(Mods1!D40&lt;0,$D$2,"")),"")</f>
        <v>+</v>
      </c>
      <c r="E15" s="116" t="str">
        <f>IF(NOT(Mods1!N40=""),IF(Mods1!J40&gt;0,$C$2,IF(Mods1!J40&lt;0,$D$2,"")),"")</f>
        <v>−</v>
      </c>
      <c r="F15" s="116" t="str">
        <f>IF(NOT(Mods1!T40=""),IF(Mods1!P40&gt;0,$C$2,IF(Mods1!P40&lt;0,$D$2,"")),"")</f>
        <v>+</v>
      </c>
      <c r="G15" s="117" t="str">
        <f>IF(NOT(Mods1!Z40=""),IF(Mods1!V40&gt;0,$C$2,IF(Mods1!V40&lt;0,$D$2,"")),"")</f>
        <v>+</v>
      </c>
      <c r="H15" s="125" t="str">
        <f>IF(NOT(Mods1!N15=""),IF(Mods1!J15&gt;0,$C$2,IF(Mods1!J15&lt;0,$D$2,"")),"")</f>
        <v>+</v>
      </c>
      <c r="I15" s="126" t="str">
        <f>IF(NOT(Mods1!T15=""),IF(Mods1!P15&gt;0,$C$2,IF(Mods1!P15&lt;0,$D$2,"")),"")</f>
        <v>+</v>
      </c>
      <c r="J15" s="126" t="str">
        <f>IF(NOT(Mods1!Z15=""),IF(Mods1!V15&gt;0,$C$2,IF(Mods1!V15&lt;0,$D$2,"")),"")</f>
        <v>+</v>
      </c>
      <c r="K15" s="133" t="str">
        <f>IF(NOT(Mods1!H65=""),IF(Mods1!D65&gt;0,$C$2,IF(Mods1!D65&lt;0,$D$2,"")),"")</f>
        <v/>
      </c>
      <c r="L15" s="133" t="str">
        <f>IF(NOT(Mods1!N65=""),IF(Mods1!J65&gt;0,$C$2,IF(Mods1!J65&lt;0,$D$2,"")),"")</f>
        <v>−</v>
      </c>
      <c r="M15" s="134" t="str">
        <f>IF(NOT(Mods1!T65=""),IF(Mods1!P65&gt;0,$C$2,IF(Mods1!P65&lt;0,$D$2,"")),"")</f>
        <v/>
      </c>
      <c r="N15" s="134" t="str">
        <f>IF(NOT(Mods1!Z65=""),IF(Mods1!V65&gt;0,$C$2,IF(Mods1!V65&lt;0,$D$2,"")),"")</f>
        <v/>
      </c>
      <c r="O15" s="142" t="str">
        <f>IF(NOT(Mods1!H90=""),IF(Mods1!D90&gt;0,$C$2,IF(Mods1!D90&lt;0,$D$2,"")),"")</f>
        <v>−</v>
      </c>
      <c r="P15" s="142" t="str">
        <f>IF(NOT(Mods1!N90=""),IF(Mods1!J90&gt;0,$C$2,IF(Mods1!J90&lt;0,$D$2,"")),"")</f>
        <v>−</v>
      </c>
      <c r="Q15" s="141" t="str">
        <f>IF(NOT(Mods1!T90=""),IF(Mods1!P90&gt;0,$C$2,IF(Mods1!P90&lt;0,$D$2,"")),"")</f>
        <v>−</v>
      </c>
      <c r="R15" s="141" t="str">
        <f>IF(NOT(Mods1!Z90=""),IF(Mods1!V90&gt;0,$C$2,IF(Mods1!V90&lt;0,$D$2,"")),"")</f>
        <v>−</v>
      </c>
      <c r="S15" s="150" t="str">
        <f>IF(NOT(Mods1!H115=""),IF(Mods1!D115&gt;0,$C$2,IF(Mods1!D115&lt;0,$D$2,"")),"")</f>
        <v>+</v>
      </c>
      <c r="T15" s="150" t="str">
        <f>IF(NOT(Mods1!N115=""),IF(Mods1!J115&gt;0,$C$2,IF(Mods1!J115&lt;0,$D$2,"")),"")</f>
        <v>+</v>
      </c>
      <c r="U15" s="151" t="str">
        <f>IF(NOT(Mods1!T115=""),IF(Mods1!P115&gt;0,$C$2,IF(Mods1!P115&lt;0,$D$2,"")),"")</f>
        <v>+</v>
      </c>
      <c r="V15" s="151" t="str">
        <f>IF(NOT(Mods1!Z115=""),IF(Mods1!V115&gt;0,$C$2,IF(Mods1!V115&lt;0,$D$2,"")),"")</f>
        <v>+</v>
      </c>
    </row>
    <row r="16" spans="2:24" x14ac:dyDescent="0.25">
      <c r="B16" t="str">
        <f>Mods1!B16</f>
        <v>Race/ethnicity: Non-white or multiple</v>
      </c>
      <c r="C16" s="107" t="str">
        <f>IF(NOT(Mods1!H16=""),IF(Mods1!D16&gt;0,$C$2,IF(Mods1!D16&lt;0,$D$2,"")),"")</f>
        <v>−</v>
      </c>
      <c r="D16" s="115" t="str">
        <f>IF(NOT(Mods1!H41=""),IF(Mods1!D41&gt;0,$C$2,IF(Mods1!D41&lt;0,$D$2,"")),"")</f>
        <v/>
      </c>
      <c r="E16" s="116" t="str">
        <f>IF(NOT(Mods1!N41=""),IF(Mods1!J41&gt;0,$C$2,IF(Mods1!J41&lt;0,$D$2,"")),"")</f>
        <v>−</v>
      </c>
      <c r="F16" s="116" t="str">
        <f>IF(NOT(Mods1!T41=""),IF(Mods1!P41&gt;0,$C$2,IF(Mods1!P41&lt;0,$D$2,"")),"")</f>
        <v/>
      </c>
      <c r="G16" s="117" t="str">
        <f>IF(NOT(Mods1!Z41=""),IF(Mods1!V41&gt;0,$C$2,IF(Mods1!V41&lt;0,$D$2,"")),"")</f>
        <v/>
      </c>
      <c r="H16" s="125" t="str">
        <f>IF(NOT(Mods1!N16=""),IF(Mods1!J16&gt;0,$C$2,IF(Mods1!J16&lt;0,$D$2,"")),"")</f>
        <v/>
      </c>
      <c r="I16" s="126" t="str">
        <f>IF(NOT(Mods1!T16=""),IF(Mods1!P16&gt;0,$C$2,IF(Mods1!P16&lt;0,$D$2,"")),"")</f>
        <v/>
      </c>
      <c r="J16" s="126" t="str">
        <f>IF(NOT(Mods1!Z16=""),IF(Mods1!V16&gt;0,$C$2,IF(Mods1!V16&lt;0,$D$2,"")),"")</f>
        <v/>
      </c>
      <c r="K16" s="133" t="str">
        <f>IF(NOT(Mods1!H66=""),IF(Mods1!D66&gt;0,$C$2,IF(Mods1!D66&lt;0,$D$2,"")),"")</f>
        <v>−</v>
      </c>
      <c r="L16" s="133" t="str">
        <f>IF(NOT(Mods1!N66=""),IF(Mods1!J66&gt;0,$C$2,IF(Mods1!J66&lt;0,$D$2,"")),"")</f>
        <v/>
      </c>
      <c r="M16" s="134" t="str">
        <f>IF(NOT(Mods1!T66=""),IF(Mods1!P66&gt;0,$C$2,IF(Mods1!P66&lt;0,$D$2,"")),"")</f>
        <v/>
      </c>
      <c r="N16" s="134" t="str">
        <f>IF(NOT(Mods1!Z66=""),IF(Mods1!V66&gt;0,$C$2,IF(Mods1!V66&lt;0,$D$2,"")),"")</f>
        <v>+</v>
      </c>
      <c r="O16" s="142" t="str">
        <f>IF(NOT(Mods1!H91=""),IF(Mods1!D91&gt;0,$C$2,IF(Mods1!D91&lt;0,$D$2,"")),"")</f>
        <v/>
      </c>
      <c r="P16" s="142" t="str">
        <f>IF(NOT(Mods1!N91=""),IF(Mods1!J91&gt;0,$C$2,IF(Mods1!J91&lt;0,$D$2,"")),"")</f>
        <v>+</v>
      </c>
      <c r="Q16" s="141" t="str">
        <f>IF(NOT(Mods1!T91=""),IF(Mods1!P91&gt;0,$C$2,IF(Mods1!P91&lt;0,$D$2,"")),"")</f>
        <v/>
      </c>
      <c r="R16" s="141" t="str">
        <f>IF(NOT(Mods1!Z91=""),IF(Mods1!V91&gt;0,$C$2,IF(Mods1!V91&lt;0,$D$2,"")),"")</f>
        <v>+</v>
      </c>
      <c r="S16" s="150" t="str">
        <f>IF(NOT(Mods1!H116=""),IF(Mods1!D116&gt;0,$C$2,IF(Mods1!D116&lt;0,$D$2,"")),"")</f>
        <v/>
      </c>
      <c r="T16" s="150" t="str">
        <f>IF(NOT(Mods1!N116=""),IF(Mods1!J116&gt;0,$C$2,IF(Mods1!J116&lt;0,$D$2,"")),"")</f>
        <v>+</v>
      </c>
      <c r="U16" s="151" t="str">
        <f>IF(NOT(Mods1!T116=""),IF(Mods1!P116&gt;0,$C$2,IF(Mods1!P116&lt;0,$D$2,"")),"")</f>
        <v/>
      </c>
      <c r="V16" s="151" t="str">
        <f>IF(NOT(Mods1!Z116=""),IF(Mods1!V116&gt;0,$C$2,IF(Mods1!V116&lt;0,$D$2,"")),"")</f>
        <v/>
      </c>
    </row>
    <row r="17" spans="2:22" x14ac:dyDescent="0.25">
      <c r="B17" t="str">
        <f>Mods1!B17</f>
        <v>Gender: Female</v>
      </c>
      <c r="C17" s="107" t="str">
        <f>IF(NOT(Mods1!H17=""),IF(Mods1!D17&gt;0,$C$2,IF(Mods1!D17&lt;0,$D$2,"")),"")</f>
        <v/>
      </c>
      <c r="D17" s="115" t="str">
        <f>IF(NOT(Mods1!H42=""),IF(Mods1!D42&gt;0,$C$2,IF(Mods1!D42&lt;0,$D$2,"")),"")</f>
        <v>+</v>
      </c>
      <c r="E17" s="116" t="str">
        <f>IF(NOT(Mods1!N42=""),IF(Mods1!J42&gt;0,$C$2,IF(Mods1!J42&lt;0,$D$2,"")),"")</f>
        <v>−</v>
      </c>
      <c r="F17" s="116" t="str">
        <f>IF(NOT(Mods1!T42=""),IF(Mods1!P42&gt;0,$C$2,IF(Mods1!P42&lt;0,$D$2,"")),"")</f>
        <v>+</v>
      </c>
      <c r="G17" s="117" t="str">
        <f>IF(NOT(Mods1!Z42=""),IF(Mods1!V42&gt;0,$C$2,IF(Mods1!V42&lt;0,$D$2,"")),"")</f>
        <v>+</v>
      </c>
      <c r="H17" s="125" t="str">
        <f>IF(NOT(Mods1!N17=""),IF(Mods1!J17&gt;0,$C$2,IF(Mods1!J17&lt;0,$D$2,"")),"")</f>
        <v>+</v>
      </c>
      <c r="I17" s="126" t="str">
        <f>IF(NOT(Mods1!T17=""),IF(Mods1!P17&gt;0,$C$2,IF(Mods1!P17&lt;0,$D$2,"")),"")</f>
        <v>−</v>
      </c>
      <c r="J17" s="126" t="str">
        <f>IF(NOT(Mods1!Z17=""),IF(Mods1!V17&gt;0,$C$2,IF(Mods1!V17&lt;0,$D$2,"")),"")</f>
        <v/>
      </c>
      <c r="K17" s="133" t="str">
        <f>IF(NOT(Mods1!H67=""),IF(Mods1!D67&gt;0,$C$2,IF(Mods1!D67&lt;0,$D$2,"")),"")</f>
        <v>+</v>
      </c>
      <c r="L17" s="133" t="str">
        <f>IF(NOT(Mods1!N67=""),IF(Mods1!J67&gt;0,$C$2,IF(Mods1!J67&lt;0,$D$2,"")),"")</f>
        <v/>
      </c>
      <c r="M17" s="134" t="str">
        <f>IF(NOT(Mods1!T67=""),IF(Mods1!P67&gt;0,$C$2,IF(Mods1!P67&lt;0,$D$2,"")),"")</f>
        <v/>
      </c>
      <c r="N17" s="134" t="str">
        <f>IF(NOT(Mods1!Z67=""),IF(Mods1!V67&gt;0,$C$2,IF(Mods1!V67&lt;0,$D$2,"")),"")</f>
        <v>−</v>
      </c>
      <c r="O17" s="142" t="str">
        <f>IF(NOT(Mods1!H92=""),IF(Mods1!D92&gt;0,$C$2,IF(Mods1!D92&lt;0,$D$2,"")),"")</f>
        <v/>
      </c>
      <c r="P17" s="142" t="str">
        <f>IF(NOT(Mods1!N92=""),IF(Mods1!J92&gt;0,$C$2,IF(Mods1!J92&lt;0,$D$2,"")),"")</f>
        <v/>
      </c>
      <c r="Q17" s="141" t="str">
        <f>IF(NOT(Mods1!T92=""),IF(Mods1!P92&gt;0,$C$2,IF(Mods1!P92&lt;0,$D$2,"")),"")</f>
        <v>−</v>
      </c>
      <c r="R17" s="141" t="str">
        <f>IF(NOT(Mods1!Z92=""),IF(Mods1!V92&gt;0,$C$2,IF(Mods1!V92&lt;0,$D$2,"")),"")</f>
        <v>−</v>
      </c>
      <c r="S17" s="150" t="str">
        <f>IF(NOT(Mods1!H117=""),IF(Mods1!D117&gt;0,$C$2,IF(Mods1!D117&lt;0,$D$2,"")),"")</f>
        <v/>
      </c>
      <c r="T17" s="150" t="str">
        <f>IF(NOT(Mods1!N117=""),IF(Mods1!J117&gt;0,$C$2,IF(Mods1!J117&lt;0,$D$2,"")),"")</f>
        <v>+</v>
      </c>
      <c r="U17" s="151" t="str">
        <f>IF(NOT(Mods1!T117=""),IF(Mods1!P117&gt;0,$C$2,IF(Mods1!P117&lt;0,$D$2,"")),"")</f>
        <v>−</v>
      </c>
      <c r="V17" s="151" t="str">
        <f>IF(NOT(Mods1!Z117=""),IF(Mods1!V117&gt;0,$C$2,IF(Mods1!V117&lt;0,$D$2,"")),"")</f>
        <v/>
      </c>
    </row>
    <row r="18" spans="2:22" x14ac:dyDescent="0.25">
      <c r="B18" t="str">
        <f>Mods1!B18</f>
        <v>Education: Less than bachelor</v>
      </c>
      <c r="C18" s="107" t="str">
        <f>IF(NOT(Mods1!H18=""),IF(Mods1!D18&gt;0,$C$2,IF(Mods1!D18&lt;0,$D$2,"")),"")</f>
        <v>+</v>
      </c>
      <c r="D18" s="115" t="str">
        <f>IF(NOT(Mods1!H43=""),IF(Mods1!D43&gt;0,$C$2,IF(Mods1!D43&lt;0,$D$2,"")),"")</f>
        <v>−</v>
      </c>
      <c r="E18" s="116" t="str">
        <f>IF(NOT(Mods1!N43=""),IF(Mods1!J43&gt;0,$C$2,IF(Mods1!J43&lt;0,$D$2,"")),"")</f>
        <v/>
      </c>
      <c r="F18" s="116" t="str">
        <f>IF(NOT(Mods1!T43=""),IF(Mods1!P43&gt;0,$C$2,IF(Mods1!P43&lt;0,$D$2,"")),"")</f>
        <v>−</v>
      </c>
      <c r="G18" s="117" t="str">
        <f>IF(NOT(Mods1!Z43=""),IF(Mods1!V43&gt;0,$C$2,IF(Mods1!V43&lt;0,$D$2,"")),"")</f>
        <v>−</v>
      </c>
      <c r="H18" s="125" t="str">
        <f>IF(NOT(Mods1!N18=""),IF(Mods1!J18&gt;0,$C$2,IF(Mods1!J18&lt;0,$D$2,"")),"")</f>
        <v>−</v>
      </c>
      <c r="I18" s="126" t="str">
        <f>IF(NOT(Mods1!T18=""),IF(Mods1!P18&gt;0,$C$2,IF(Mods1!P18&lt;0,$D$2,"")),"")</f>
        <v>−</v>
      </c>
      <c r="J18" s="126" t="str">
        <f>IF(NOT(Mods1!Z18=""),IF(Mods1!V18&gt;0,$C$2,IF(Mods1!V18&lt;0,$D$2,"")),"")</f>
        <v/>
      </c>
      <c r="K18" s="133" t="str">
        <f>IF(NOT(Mods1!H68=""),IF(Mods1!D68&gt;0,$C$2,IF(Mods1!D68&lt;0,$D$2,"")),"")</f>
        <v>−</v>
      </c>
      <c r="L18" s="133" t="str">
        <f>IF(NOT(Mods1!N68=""),IF(Mods1!J68&gt;0,$C$2,IF(Mods1!J68&lt;0,$D$2,"")),"")</f>
        <v>+</v>
      </c>
      <c r="M18" s="134" t="str">
        <f>IF(NOT(Mods1!T68=""),IF(Mods1!P68&gt;0,$C$2,IF(Mods1!P68&lt;0,$D$2,"")),"")</f>
        <v/>
      </c>
      <c r="N18" s="134" t="str">
        <f>IF(NOT(Mods1!Z68=""),IF(Mods1!V68&gt;0,$C$2,IF(Mods1!V68&lt;0,$D$2,"")),"")</f>
        <v>+</v>
      </c>
      <c r="O18" s="142" t="str">
        <f>IF(NOT(Mods1!H93=""),IF(Mods1!D93&gt;0,$C$2,IF(Mods1!D93&lt;0,$D$2,"")),"")</f>
        <v/>
      </c>
      <c r="P18" s="142" t="str">
        <f>IF(NOT(Mods1!N93=""),IF(Mods1!J93&gt;0,$C$2,IF(Mods1!J93&lt;0,$D$2,"")),"")</f>
        <v/>
      </c>
      <c r="Q18" s="141" t="str">
        <f>IF(NOT(Mods1!T93=""),IF(Mods1!P93&gt;0,$C$2,IF(Mods1!P93&lt;0,$D$2,"")),"")</f>
        <v>−</v>
      </c>
      <c r="R18" s="141" t="str">
        <f>IF(NOT(Mods1!Z93=""),IF(Mods1!V93&gt;0,$C$2,IF(Mods1!V93&lt;0,$D$2,"")),"")</f>
        <v>+</v>
      </c>
      <c r="S18" s="150" t="str">
        <f>IF(NOT(Mods1!H118=""),IF(Mods1!D118&gt;0,$C$2,IF(Mods1!D118&lt;0,$D$2,"")),"")</f>
        <v/>
      </c>
      <c r="T18" s="150" t="str">
        <f>IF(NOT(Mods1!N118=""),IF(Mods1!J118&gt;0,$C$2,IF(Mods1!J118&lt;0,$D$2,"")),"")</f>
        <v>−</v>
      </c>
      <c r="U18" s="151" t="str">
        <f>IF(NOT(Mods1!T118=""),IF(Mods1!P118&gt;0,$C$2,IF(Mods1!P118&lt;0,$D$2,"")),"")</f>
        <v>−</v>
      </c>
      <c r="V18" s="151" t="str">
        <f>IF(NOT(Mods1!Z118=""),IF(Mods1!V118&gt;0,$C$2,IF(Mods1!V118&lt;0,$D$2,"")),"")</f>
        <v/>
      </c>
    </row>
    <row r="19" spans="2:22" x14ac:dyDescent="0.25">
      <c r="B19" t="str">
        <f>Mods1!B19</f>
        <v>Student: Yes</v>
      </c>
      <c r="C19" s="107" t="str">
        <f>IF(NOT(Mods1!H19=""),IF(Mods1!D19&gt;0,$C$2,IF(Mods1!D19&lt;0,$D$2,"")),"")</f>
        <v>−</v>
      </c>
      <c r="D19" s="115" t="str">
        <f>IF(NOT(Mods1!H44=""),IF(Mods1!D44&gt;0,$C$2,IF(Mods1!D44&lt;0,$D$2,"")),"")</f>
        <v>+</v>
      </c>
      <c r="E19" s="116" t="str">
        <f>IF(NOT(Mods1!N44=""),IF(Mods1!J44&gt;0,$C$2,IF(Mods1!J44&lt;0,$D$2,"")),"")</f>
        <v>+</v>
      </c>
      <c r="F19" s="116" t="str">
        <f>IF(NOT(Mods1!T44=""),IF(Mods1!P44&gt;0,$C$2,IF(Mods1!P44&lt;0,$D$2,"")),"")</f>
        <v>−</v>
      </c>
      <c r="G19" s="117" t="str">
        <f>IF(NOT(Mods1!Z44=""),IF(Mods1!V44&gt;0,$C$2,IF(Mods1!V44&lt;0,$D$2,"")),"")</f>
        <v/>
      </c>
      <c r="H19" s="125" t="str">
        <f>IF(NOT(Mods1!N19=""),IF(Mods1!J19&gt;0,$C$2,IF(Mods1!J19&lt;0,$D$2,"")),"")</f>
        <v>+</v>
      </c>
      <c r="I19" s="126" t="str">
        <f>IF(NOT(Mods1!T19=""),IF(Mods1!P19&gt;0,$C$2,IF(Mods1!P19&lt;0,$D$2,"")),"")</f>
        <v/>
      </c>
      <c r="J19" s="126" t="str">
        <f>IF(NOT(Mods1!Z19=""),IF(Mods1!V19&gt;0,$C$2,IF(Mods1!V19&lt;0,$D$2,"")),"")</f>
        <v>+</v>
      </c>
      <c r="K19" s="133" t="str">
        <f>IF(NOT(Mods1!H69=""),IF(Mods1!D69&gt;0,$C$2,IF(Mods1!D69&lt;0,$D$2,"")),"")</f>
        <v>+</v>
      </c>
      <c r="L19" s="133" t="str">
        <f>IF(NOT(Mods1!N69=""),IF(Mods1!J69&gt;0,$C$2,IF(Mods1!J69&lt;0,$D$2,"")),"")</f>
        <v>−</v>
      </c>
      <c r="M19" s="134" t="str">
        <f>IF(NOT(Mods1!T69=""),IF(Mods1!P69&gt;0,$C$2,IF(Mods1!P69&lt;0,$D$2,"")),"")</f>
        <v/>
      </c>
      <c r="N19" s="134" t="str">
        <f>IF(NOT(Mods1!Z69=""),IF(Mods1!V69&gt;0,$C$2,IF(Mods1!V69&lt;0,$D$2,"")),"")</f>
        <v/>
      </c>
      <c r="O19" s="142" t="str">
        <f>IF(NOT(Mods1!H94=""),IF(Mods1!D94&gt;0,$C$2,IF(Mods1!D94&lt;0,$D$2,"")),"")</f>
        <v>+</v>
      </c>
      <c r="P19" s="142" t="str">
        <f>IF(NOT(Mods1!N94=""),IF(Mods1!J94&gt;0,$C$2,IF(Mods1!J94&lt;0,$D$2,"")),"")</f>
        <v>−</v>
      </c>
      <c r="Q19" s="141" t="str">
        <f>IF(NOT(Mods1!T94=""),IF(Mods1!P94&gt;0,$C$2,IF(Mods1!P94&lt;0,$D$2,"")),"")</f>
        <v>−</v>
      </c>
      <c r="R19" s="141" t="str">
        <f>IF(NOT(Mods1!Z94=""),IF(Mods1!V94&gt;0,$C$2,IF(Mods1!V94&lt;0,$D$2,"")),"")</f>
        <v/>
      </c>
      <c r="S19" s="150" t="str">
        <f>IF(NOT(Mods1!H119=""),IF(Mods1!D119&gt;0,$C$2,IF(Mods1!D119&lt;0,$D$2,"")),"")</f>
        <v>−</v>
      </c>
      <c r="T19" s="150" t="str">
        <f>IF(NOT(Mods1!N119=""),IF(Mods1!J119&gt;0,$C$2,IF(Mods1!J119&lt;0,$D$2,"")),"")</f>
        <v>+</v>
      </c>
      <c r="U19" s="151" t="str">
        <f>IF(NOT(Mods1!T119=""),IF(Mods1!P119&gt;0,$C$2,IF(Mods1!P119&lt;0,$D$2,"")),"")</f>
        <v/>
      </c>
      <c r="V19" s="151" t="str">
        <f>IF(NOT(Mods1!Z119=""),IF(Mods1!V119&gt;0,$C$2,IF(Mods1!V119&lt;0,$D$2,"")),"")</f>
        <v/>
      </c>
    </row>
    <row r="20" spans="2:22" x14ac:dyDescent="0.25">
      <c r="B20" t="str">
        <f>Mods1!B20</f>
        <v>Worker: No</v>
      </c>
      <c r="C20" s="107" t="str">
        <f>IF(NOT(Mods1!H20=""),IF(Mods1!D20&gt;0,$C$2,IF(Mods1!D20&lt;0,$D$2,"")),"")</f>
        <v>+</v>
      </c>
      <c r="D20" s="115" t="str">
        <f>IF(NOT(Mods1!H45=""),IF(Mods1!D45&gt;0,$C$2,IF(Mods1!D45&lt;0,$D$2,"")),"")</f>
        <v>+</v>
      </c>
      <c r="E20" s="116" t="str">
        <f>IF(NOT(Mods1!N45=""),IF(Mods1!J45&gt;0,$C$2,IF(Mods1!J45&lt;0,$D$2,"")),"")</f>
        <v>−</v>
      </c>
      <c r="F20" s="116" t="str">
        <f>IF(NOT(Mods1!T45=""),IF(Mods1!P45&gt;0,$C$2,IF(Mods1!P45&lt;0,$D$2,"")),"")</f>
        <v>+</v>
      </c>
      <c r="G20" s="117" t="str">
        <f>IF(NOT(Mods1!Z45=""),IF(Mods1!V45&gt;0,$C$2,IF(Mods1!V45&lt;0,$D$2,"")),"")</f>
        <v>+</v>
      </c>
      <c r="H20" s="125" t="str">
        <f>IF(NOT(Mods1!N20=""),IF(Mods1!J20&gt;0,$C$2,IF(Mods1!J20&lt;0,$D$2,"")),"")</f>
        <v>+</v>
      </c>
      <c r="I20" s="126" t="str">
        <f>IF(NOT(Mods1!T20=""),IF(Mods1!P20&gt;0,$C$2,IF(Mods1!P20&lt;0,$D$2,"")),"")</f>
        <v>−</v>
      </c>
      <c r="J20" s="126" t="str">
        <f>IF(NOT(Mods1!Z20=""),IF(Mods1!V20&gt;0,$C$2,IF(Mods1!V20&lt;0,$D$2,"")),"")</f>
        <v>−</v>
      </c>
      <c r="K20" s="133" t="str">
        <f>IF(NOT(Mods1!H70=""),IF(Mods1!D70&gt;0,$C$2,IF(Mods1!D70&lt;0,$D$2,"")),"")</f>
        <v>−</v>
      </c>
      <c r="L20" s="133" t="str">
        <f>IF(NOT(Mods1!N70=""),IF(Mods1!J70&gt;0,$C$2,IF(Mods1!J70&lt;0,$D$2,"")),"")</f>
        <v>−</v>
      </c>
      <c r="M20" s="134" t="str">
        <f>IF(NOT(Mods1!T70=""),IF(Mods1!P70&gt;0,$C$2,IF(Mods1!P70&lt;0,$D$2,"")),"")</f>
        <v>−</v>
      </c>
      <c r="N20" s="134" t="str">
        <f>IF(NOT(Mods1!Z70=""),IF(Mods1!V70&gt;0,$C$2,IF(Mods1!V70&lt;0,$D$2,"")),"")</f>
        <v/>
      </c>
      <c r="O20" s="142" t="str">
        <f>IF(NOT(Mods1!H95=""),IF(Mods1!D95&gt;0,$C$2,IF(Mods1!D95&lt;0,$D$2,"")),"")</f>
        <v/>
      </c>
      <c r="P20" s="142" t="str">
        <f>IF(NOT(Mods1!N95=""),IF(Mods1!J95&gt;0,$C$2,IF(Mods1!J95&lt;0,$D$2,"")),"")</f>
        <v/>
      </c>
      <c r="Q20" s="141" t="str">
        <f>IF(NOT(Mods1!T95=""),IF(Mods1!P95&gt;0,$C$2,IF(Mods1!P95&lt;0,$D$2,"")),"")</f>
        <v/>
      </c>
      <c r="R20" s="141" t="str">
        <f>IF(NOT(Mods1!Z95=""),IF(Mods1!V95&gt;0,$C$2,IF(Mods1!V95&lt;0,$D$2,"")),"")</f>
        <v>+</v>
      </c>
      <c r="S20" s="150" t="str">
        <f>IF(NOT(Mods1!H120=""),IF(Mods1!D120&gt;0,$C$2,IF(Mods1!D120&lt;0,$D$2,"")),"")</f>
        <v>−</v>
      </c>
      <c r="T20" s="150" t="str">
        <f>IF(NOT(Mods1!N120=""),IF(Mods1!J120&gt;0,$C$2,IF(Mods1!J120&lt;0,$D$2,"")),"")</f>
        <v>+</v>
      </c>
      <c r="U20" s="151" t="str">
        <f>IF(NOT(Mods1!T120=""),IF(Mods1!P120&gt;0,$C$2,IF(Mods1!P120&lt;0,$D$2,"")),"")</f>
        <v/>
      </c>
      <c r="V20" s="151" t="str">
        <f>IF(NOT(Mods1!Z120=""),IF(Mods1!V120&gt;0,$C$2,IF(Mods1!V120&lt;0,$D$2,"")),"")</f>
        <v/>
      </c>
    </row>
    <row r="21" spans="2:22" x14ac:dyDescent="0.25">
      <c r="B21" t="str">
        <f>Mods1!B21</f>
        <v>Precipitation: Light rain</v>
      </c>
      <c r="C21" s="107" t="str">
        <f>IF(NOT(Mods1!H21=""),IF(Mods1!D21&gt;0,$C$2,IF(Mods1!D21&lt;0,$D$2,"")),"")</f>
        <v>+</v>
      </c>
      <c r="D21" s="115" t="str">
        <f>IF(NOT(Mods1!H46=""),IF(Mods1!D46&gt;0,$C$2,IF(Mods1!D46&lt;0,$D$2,"")),"")</f>
        <v/>
      </c>
      <c r="E21" s="116" t="str">
        <f>IF(NOT(Mods1!N46=""),IF(Mods1!J46&gt;0,$C$2,IF(Mods1!J46&lt;0,$D$2,"")),"")</f>
        <v/>
      </c>
      <c r="F21" s="116" t="str">
        <f>IF(NOT(Mods1!T46=""),IF(Mods1!P46&gt;0,$C$2,IF(Mods1!P46&lt;0,$D$2,"")),"")</f>
        <v/>
      </c>
      <c r="G21" s="117" t="str">
        <f>IF(NOT(Mods1!Z46=""),IF(Mods1!V46&gt;0,$C$2,IF(Mods1!V46&lt;0,$D$2,"")),"")</f>
        <v/>
      </c>
      <c r="H21" s="125" t="str">
        <f>IF(NOT(Mods1!N21=""),IF(Mods1!J21&gt;0,$C$2,IF(Mods1!J21&lt;0,$D$2,"")),"")</f>
        <v/>
      </c>
      <c r="I21" s="126" t="str">
        <f>IF(NOT(Mods1!T21=""),IF(Mods1!P21&gt;0,$C$2,IF(Mods1!P21&lt;0,$D$2,"")),"")</f>
        <v>−</v>
      </c>
      <c r="J21" s="126" t="str">
        <f>IF(NOT(Mods1!Z21=""),IF(Mods1!V21&gt;0,$C$2,IF(Mods1!V21&lt;0,$D$2,"")),"")</f>
        <v/>
      </c>
      <c r="K21" s="133" t="str">
        <f>IF(NOT(Mods1!H71=""),IF(Mods1!D71&gt;0,$C$2,IF(Mods1!D71&lt;0,$D$2,"")),"")</f>
        <v/>
      </c>
      <c r="L21" s="133" t="str">
        <f>IF(NOT(Mods1!N71=""),IF(Mods1!J71&gt;0,$C$2,IF(Mods1!J71&lt;0,$D$2,"")),"")</f>
        <v/>
      </c>
      <c r="M21" s="134" t="str">
        <f>IF(NOT(Mods1!T71=""),IF(Mods1!P71&gt;0,$C$2,IF(Mods1!P71&lt;0,$D$2,"")),"")</f>
        <v>−</v>
      </c>
      <c r="N21" s="134" t="str">
        <f>IF(NOT(Mods1!Z71=""),IF(Mods1!V71&gt;0,$C$2,IF(Mods1!V71&lt;0,$D$2,"")),"")</f>
        <v/>
      </c>
      <c r="O21" s="142" t="str">
        <f>IF(NOT(Mods1!H96=""),IF(Mods1!D96&gt;0,$C$2,IF(Mods1!D96&lt;0,$D$2,"")),"")</f>
        <v/>
      </c>
      <c r="P21" s="142" t="str">
        <f>IF(NOT(Mods1!N96=""),IF(Mods1!J96&gt;0,$C$2,IF(Mods1!J96&lt;0,$D$2,"")),"")</f>
        <v/>
      </c>
      <c r="Q21" s="141" t="str">
        <f>IF(NOT(Mods1!T96=""),IF(Mods1!P96&gt;0,$C$2,IF(Mods1!P96&lt;0,$D$2,"")),"")</f>
        <v/>
      </c>
      <c r="R21" s="141" t="str">
        <f>IF(NOT(Mods1!Z96=""),IF(Mods1!V96&gt;0,$C$2,IF(Mods1!V96&lt;0,$D$2,"")),"")</f>
        <v>−</v>
      </c>
      <c r="S21" s="150" t="str">
        <f>IF(NOT(Mods1!H121=""),IF(Mods1!D121&gt;0,$C$2,IF(Mods1!D121&lt;0,$D$2,"")),"")</f>
        <v/>
      </c>
      <c r="T21" s="150" t="str">
        <f>IF(NOT(Mods1!N121=""),IF(Mods1!J121&gt;0,$C$2,IF(Mods1!J121&lt;0,$D$2,"")),"")</f>
        <v/>
      </c>
      <c r="U21" s="151" t="str">
        <f>IF(NOT(Mods1!T121=""),IF(Mods1!P121&gt;0,$C$2,IF(Mods1!P121&lt;0,$D$2,"")),"")</f>
        <v>−</v>
      </c>
      <c r="V21" s="151" t="str">
        <f>IF(NOT(Mods1!Z121=""),IF(Mods1!V121&gt;0,$C$2,IF(Mods1!V121&lt;0,$D$2,"")),"")</f>
        <v>−</v>
      </c>
    </row>
    <row r="22" spans="2:22" x14ac:dyDescent="0.25">
      <c r="B22" t="str">
        <f>Mods1!B22</f>
        <v xml:space="preserve">      Light snow</v>
      </c>
      <c r="C22" s="107" t="str">
        <f>IF(NOT(Mods1!H22=""),IF(Mods1!D22&gt;0,$C$2,IF(Mods1!D22&lt;0,$D$2,"")),"")</f>
        <v/>
      </c>
      <c r="D22" s="115" t="str">
        <f>IF(NOT(Mods1!H47=""),IF(Mods1!D47&gt;0,$C$2,IF(Mods1!D47&lt;0,$D$2,"")),"")</f>
        <v/>
      </c>
      <c r="E22" s="116" t="str">
        <f>IF(NOT(Mods1!N47=""),IF(Mods1!J47&gt;0,$C$2,IF(Mods1!J47&lt;0,$D$2,"")),"")</f>
        <v/>
      </c>
      <c r="F22" s="116" t="str">
        <f>IF(NOT(Mods1!T47=""),IF(Mods1!P47&gt;0,$C$2,IF(Mods1!P47&lt;0,$D$2,"")),"")</f>
        <v/>
      </c>
      <c r="G22" s="117" t="str">
        <f>IF(NOT(Mods1!Z47=""),IF(Mods1!V47&gt;0,$C$2,IF(Mods1!V47&lt;0,$D$2,"")),"")</f>
        <v>+</v>
      </c>
      <c r="H22" s="125" t="str">
        <f>IF(NOT(Mods1!N22=""),IF(Mods1!J22&gt;0,$C$2,IF(Mods1!J22&lt;0,$D$2,"")),"")</f>
        <v/>
      </c>
      <c r="I22" s="126" t="str">
        <f>IF(NOT(Mods1!T22=""),IF(Mods1!P22&gt;0,$C$2,IF(Mods1!P22&lt;0,$D$2,"")),"")</f>
        <v/>
      </c>
      <c r="J22" s="126" t="str">
        <f>IF(NOT(Mods1!Z22=""),IF(Mods1!V22&gt;0,$C$2,IF(Mods1!V22&lt;0,$D$2,"")),"")</f>
        <v/>
      </c>
      <c r="K22" s="133" t="str">
        <f>IF(NOT(Mods1!H72=""),IF(Mods1!D72&gt;0,$C$2,IF(Mods1!D72&lt;0,$D$2,"")),"")</f>
        <v>+</v>
      </c>
      <c r="L22" s="133" t="str">
        <f>IF(NOT(Mods1!N72=""),IF(Mods1!J72&gt;0,$C$2,IF(Mods1!J72&lt;0,$D$2,"")),"")</f>
        <v/>
      </c>
      <c r="M22" s="134" t="str">
        <f>IF(NOT(Mods1!T72=""),IF(Mods1!P72&gt;0,$C$2,IF(Mods1!P72&lt;0,$D$2,"")),"")</f>
        <v/>
      </c>
      <c r="N22" s="134" t="str">
        <f>IF(NOT(Mods1!Z72=""),IF(Mods1!V72&gt;0,$C$2,IF(Mods1!V72&lt;0,$D$2,"")),"")</f>
        <v>−</v>
      </c>
      <c r="O22" s="142" t="str">
        <f>IF(NOT(Mods1!H97=""),IF(Mods1!D97&gt;0,$C$2,IF(Mods1!D97&lt;0,$D$2,"")),"")</f>
        <v/>
      </c>
      <c r="P22" s="142" t="str">
        <f>IF(NOT(Mods1!N97=""),IF(Mods1!J97&gt;0,$C$2,IF(Mods1!J97&lt;0,$D$2,"")),"")</f>
        <v/>
      </c>
      <c r="Q22" s="141" t="str">
        <f>IF(NOT(Mods1!T97=""),IF(Mods1!P97&gt;0,$C$2,IF(Mods1!P97&lt;0,$D$2,"")),"")</f>
        <v/>
      </c>
      <c r="R22" s="141" t="str">
        <f>IF(NOT(Mods1!Z97=""),IF(Mods1!V97&gt;0,$C$2,IF(Mods1!V97&lt;0,$D$2,"")),"")</f>
        <v/>
      </c>
      <c r="S22" s="150" t="str">
        <f>IF(NOT(Mods1!H122=""),IF(Mods1!D122&gt;0,$C$2,IF(Mods1!D122&lt;0,$D$2,"")),"")</f>
        <v>−</v>
      </c>
      <c r="T22" s="150" t="str">
        <f>IF(NOT(Mods1!N122=""),IF(Mods1!J122&gt;0,$C$2,IF(Mods1!J122&lt;0,$D$2,"")),"")</f>
        <v/>
      </c>
      <c r="U22" s="151" t="str">
        <f>IF(NOT(Mods1!T122=""),IF(Mods1!P122&gt;0,$C$2,IF(Mods1!P122&lt;0,$D$2,"")),"")</f>
        <v>+</v>
      </c>
      <c r="V22" s="151" t="str">
        <f>IF(NOT(Mods1!Z122=""),IF(Mods1!V122&gt;0,$C$2,IF(Mods1!V122&lt;0,$D$2,"")),"")</f>
        <v>+</v>
      </c>
    </row>
    <row r="23" spans="2:22" x14ac:dyDescent="0.25">
      <c r="B23" t="str">
        <f>Mods1!B23</f>
        <v xml:space="preserve">      Heavy snow</v>
      </c>
      <c r="C23" s="107" t="str">
        <f>IF(NOT(Mods1!H23=""),IF(Mods1!D23&gt;0,$C$2,IF(Mods1!D23&lt;0,$D$2,"")),"")</f>
        <v>+</v>
      </c>
      <c r="D23" s="115" t="str">
        <f>IF(NOT(Mods1!H48=""),IF(Mods1!D48&gt;0,$C$2,IF(Mods1!D48&lt;0,$D$2,"")),"")</f>
        <v/>
      </c>
      <c r="E23" s="116" t="str">
        <f>IF(NOT(Mods1!N48=""),IF(Mods1!J48&gt;0,$C$2,IF(Mods1!J48&lt;0,$D$2,"")),"")</f>
        <v/>
      </c>
      <c r="F23" s="116" t="str">
        <f>IF(NOT(Mods1!T48=""),IF(Mods1!P48&gt;0,$C$2,IF(Mods1!P48&lt;0,$D$2,"")),"")</f>
        <v>−</v>
      </c>
      <c r="G23" s="117" t="str">
        <f>IF(NOT(Mods1!Z48=""),IF(Mods1!V48&gt;0,$C$2,IF(Mods1!V48&lt;0,$D$2,"")),"")</f>
        <v/>
      </c>
      <c r="H23" s="125" t="str">
        <f>IF(NOT(Mods1!N23=""),IF(Mods1!J23&gt;0,$C$2,IF(Mods1!J23&lt;0,$D$2,"")),"")</f>
        <v/>
      </c>
      <c r="I23" s="126" t="str">
        <f>IF(NOT(Mods1!T23=""),IF(Mods1!P23&gt;0,$C$2,IF(Mods1!P23&lt;0,$D$2,"")),"")</f>
        <v>+</v>
      </c>
      <c r="J23" s="126" t="str">
        <f>IF(NOT(Mods1!Z23=""),IF(Mods1!V23&gt;0,$C$2,IF(Mods1!V23&lt;0,$D$2,"")),"")</f>
        <v/>
      </c>
      <c r="K23" s="133" t="str">
        <f>IF(NOT(Mods1!H73=""),IF(Mods1!D73&gt;0,$C$2,IF(Mods1!D73&lt;0,$D$2,"")),"")</f>
        <v/>
      </c>
      <c r="L23" s="133" t="str">
        <f>IF(NOT(Mods1!N73=""),IF(Mods1!J73&gt;0,$C$2,IF(Mods1!J73&lt;0,$D$2,"")),"")</f>
        <v>+</v>
      </c>
      <c r="M23" s="134" t="str">
        <f>IF(NOT(Mods1!T73=""),IF(Mods1!P73&gt;0,$C$2,IF(Mods1!P73&lt;0,$D$2,"")),"")</f>
        <v/>
      </c>
      <c r="N23" s="134" t="str">
        <f>IF(NOT(Mods1!Z73=""),IF(Mods1!V73&gt;0,$C$2,IF(Mods1!V73&lt;0,$D$2,"")),"")</f>
        <v>+</v>
      </c>
      <c r="O23" s="142" t="str">
        <f>IF(NOT(Mods1!H98=""),IF(Mods1!D98&gt;0,$C$2,IF(Mods1!D98&lt;0,$D$2,"")),"")</f>
        <v/>
      </c>
      <c r="P23" s="142" t="str">
        <f>IF(NOT(Mods1!N98=""),IF(Mods1!J98&gt;0,$C$2,IF(Mods1!J98&lt;0,$D$2,"")),"")</f>
        <v/>
      </c>
      <c r="Q23" s="141" t="str">
        <f>IF(NOT(Mods1!T98=""),IF(Mods1!P98&gt;0,$C$2,IF(Mods1!P98&lt;0,$D$2,"")),"")</f>
        <v/>
      </c>
      <c r="R23" s="141" t="str">
        <f>IF(NOT(Mods1!Z98=""),IF(Mods1!V98&gt;0,$C$2,IF(Mods1!V98&lt;0,$D$2,"")),"")</f>
        <v>−</v>
      </c>
      <c r="S23" s="150" t="str">
        <f>IF(NOT(Mods1!H123=""),IF(Mods1!D123&gt;0,$C$2,IF(Mods1!D123&lt;0,$D$2,"")),"")</f>
        <v/>
      </c>
      <c r="T23" s="150" t="str">
        <f>IF(NOT(Mods1!N123=""),IF(Mods1!J123&gt;0,$C$2,IF(Mods1!J123&lt;0,$D$2,"")),"")</f>
        <v/>
      </c>
      <c r="U23" s="151" t="str">
        <f>IF(NOT(Mods1!T123=""),IF(Mods1!P123&gt;0,$C$2,IF(Mods1!P123&lt;0,$D$2,"")),"")</f>
        <v>+</v>
      </c>
      <c r="V23" s="151" t="str">
        <f>IF(NOT(Mods1!Z123=""),IF(Mods1!V123&gt;0,$C$2,IF(Mods1!V123&lt;0,$D$2,"")),"")</f>
        <v/>
      </c>
    </row>
    <row r="24" spans="2:22" x14ac:dyDescent="0.25">
      <c r="B24" t="str">
        <f>Mods1!B24</f>
        <v>Max temperature difference from avg.</v>
      </c>
      <c r="C24" s="107" t="str">
        <f>IF(NOT(Mods1!H24=""),IF(Mods1!D24&gt;0,$C$2,IF(Mods1!D24&lt;0,$D$2,"")),"")</f>
        <v/>
      </c>
      <c r="D24" s="115" t="str">
        <f>IF(NOT(Mods1!H49=""),IF(Mods1!D49&gt;0,$C$2,IF(Mods1!D49&lt;0,$D$2,"")),"")</f>
        <v/>
      </c>
      <c r="E24" s="116" t="str">
        <f>IF(NOT(Mods1!N49=""),IF(Mods1!J49&gt;0,$C$2,IF(Mods1!J49&lt;0,$D$2,"")),"")</f>
        <v/>
      </c>
      <c r="F24" s="116" t="str">
        <f>IF(NOT(Mods1!T49=""),IF(Mods1!P49&gt;0,$C$2,IF(Mods1!P49&lt;0,$D$2,"")),"")</f>
        <v>+</v>
      </c>
      <c r="G24" s="117" t="str">
        <f>IF(NOT(Mods1!Z49=""),IF(Mods1!V49&gt;0,$C$2,IF(Mods1!V49&lt;0,$D$2,"")),"")</f>
        <v/>
      </c>
      <c r="H24" s="125" t="str">
        <f>IF(NOT(Mods1!N24=""),IF(Mods1!J24&gt;0,$C$2,IF(Mods1!J24&lt;0,$D$2,"")),"")</f>
        <v>+</v>
      </c>
      <c r="I24" s="126" t="str">
        <f>IF(NOT(Mods1!T24=""),IF(Mods1!P24&gt;0,$C$2,IF(Mods1!P24&lt;0,$D$2,"")),"")</f>
        <v/>
      </c>
      <c r="J24" s="126" t="str">
        <f>IF(NOT(Mods1!Z24=""),IF(Mods1!V24&gt;0,$C$2,IF(Mods1!V24&lt;0,$D$2,"")),"")</f>
        <v>+</v>
      </c>
      <c r="K24" s="133" t="str">
        <f>IF(NOT(Mods1!H74=""),IF(Mods1!D74&gt;0,$C$2,IF(Mods1!D74&lt;0,$D$2,"")),"")</f>
        <v/>
      </c>
      <c r="L24" s="133" t="str">
        <f>IF(NOT(Mods1!N74=""),IF(Mods1!J74&gt;0,$C$2,IF(Mods1!J74&lt;0,$D$2,"")),"")</f>
        <v/>
      </c>
      <c r="M24" s="134" t="str">
        <f>IF(NOT(Mods1!T74=""),IF(Mods1!P74&gt;0,$C$2,IF(Mods1!P74&lt;0,$D$2,"")),"")</f>
        <v/>
      </c>
      <c r="N24" s="134" t="str">
        <f>IF(NOT(Mods1!Z74=""),IF(Mods1!V74&gt;0,$C$2,IF(Mods1!V74&lt;0,$D$2,"")),"")</f>
        <v/>
      </c>
      <c r="O24" s="142" t="str">
        <f>IF(NOT(Mods1!H99=""),IF(Mods1!D99&gt;0,$C$2,IF(Mods1!D99&lt;0,$D$2,"")),"")</f>
        <v/>
      </c>
      <c r="P24" s="142" t="str">
        <f>IF(NOT(Mods1!N99=""),IF(Mods1!J99&gt;0,$C$2,IF(Mods1!J99&lt;0,$D$2,"")),"")</f>
        <v/>
      </c>
      <c r="Q24" s="141" t="str">
        <f>IF(NOT(Mods1!T99=""),IF(Mods1!P99&gt;0,$C$2,IF(Mods1!P99&lt;0,$D$2,"")),"")</f>
        <v/>
      </c>
      <c r="R24" s="141" t="str">
        <f>IF(NOT(Mods1!Z99=""),IF(Mods1!V99&gt;0,$C$2,IF(Mods1!V99&lt;0,$D$2,"")),"")</f>
        <v/>
      </c>
      <c r="S24" s="150" t="str">
        <f>IF(NOT(Mods1!H124=""),IF(Mods1!D124&gt;0,$C$2,IF(Mods1!D124&lt;0,$D$2,"")),"")</f>
        <v/>
      </c>
      <c r="T24" s="150" t="str">
        <f>IF(NOT(Mods1!N124=""),IF(Mods1!J124&gt;0,$C$2,IF(Mods1!J124&lt;0,$D$2,"")),"")</f>
        <v>+</v>
      </c>
      <c r="U24" s="151" t="str">
        <f>IF(NOT(Mods1!T124=""),IF(Mods1!P124&gt;0,$C$2,IF(Mods1!P124&lt;0,$D$2,"")),"")</f>
        <v/>
      </c>
      <c r="V24" s="151" t="str">
        <f>IF(NOT(Mods1!Z124=""),IF(Mods1!V124&gt;0,$C$2,IF(Mods1!V124&lt;0,$D$2,"")),"")</f>
        <v>+</v>
      </c>
    </row>
    <row r="25" spans="2:22" x14ac:dyDescent="0.25">
      <c r="B25" t="str">
        <f>Mods1!B25</f>
        <v>Neighborhood type: Suburban or rural</v>
      </c>
      <c r="C25" s="107" t="str">
        <f>IF(NOT(Mods1!H25=""),IF(Mods1!D25&gt;0,$C$2,IF(Mods1!D25&lt;0,$D$2,"")),"")</f>
        <v/>
      </c>
      <c r="D25" s="115" t="str">
        <f>IF(NOT(Mods1!H50=""),IF(Mods1!D50&gt;0,$C$2,IF(Mods1!D50&lt;0,$D$2,"")),"")</f>
        <v/>
      </c>
      <c r="E25" s="116" t="str">
        <f>IF(NOT(Mods1!N50=""),IF(Mods1!J50&gt;0,$C$2,IF(Mods1!J50&lt;0,$D$2,"")),"")</f>
        <v/>
      </c>
      <c r="F25" s="116" t="str">
        <f>IF(NOT(Mods1!T50=""),IF(Mods1!P50&gt;0,$C$2,IF(Mods1!P50&lt;0,$D$2,"")),"")</f>
        <v/>
      </c>
      <c r="G25" s="117" t="str">
        <f>IF(NOT(Mods1!Z50=""),IF(Mods1!V50&gt;0,$C$2,IF(Mods1!V50&lt;0,$D$2,"")),"")</f>
        <v/>
      </c>
      <c r="H25" s="125" t="str">
        <f>IF(NOT(Mods1!N25=""),IF(Mods1!J25&gt;0,$C$2,IF(Mods1!J25&lt;0,$D$2,"")),"")</f>
        <v/>
      </c>
      <c r="I25" s="126" t="str">
        <f>IF(NOT(Mods1!T25=""),IF(Mods1!P25&gt;0,$C$2,IF(Mods1!P25&lt;0,$D$2,"")),"")</f>
        <v>+</v>
      </c>
      <c r="J25" s="126" t="str">
        <f>IF(NOT(Mods1!Z25=""),IF(Mods1!V25&gt;0,$C$2,IF(Mods1!V25&lt;0,$D$2,"")),"")</f>
        <v>+</v>
      </c>
      <c r="K25" s="133" t="str">
        <f>IF(NOT(Mods1!H75=""),IF(Mods1!D75&gt;0,$C$2,IF(Mods1!D75&lt;0,$D$2,"")),"")</f>
        <v>−</v>
      </c>
      <c r="L25" s="133" t="str">
        <f>IF(NOT(Mods1!N75=""),IF(Mods1!J75&gt;0,$C$2,IF(Mods1!J75&lt;0,$D$2,"")),"")</f>
        <v/>
      </c>
      <c r="M25" s="134" t="str">
        <f>IF(NOT(Mods1!T75=""),IF(Mods1!P75&gt;0,$C$2,IF(Mods1!P75&lt;0,$D$2,"")),"")</f>
        <v>−</v>
      </c>
      <c r="N25" s="134" t="str">
        <f>IF(NOT(Mods1!Z75=""),IF(Mods1!V75&gt;0,$C$2,IF(Mods1!V75&lt;0,$D$2,"")),"")</f>
        <v>−</v>
      </c>
      <c r="O25" s="142" t="str">
        <f>IF(NOT(Mods1!H100=""),IF(Mods1!D100&gt;0,$C$2,IF(Mods1!D100&lt;0,$D$2,"")),"")</f>
        <v>−</v>
      </c>
      <c r="P25" s="142" t="str">
        <f>IF(NOT(Mods1!N100=""),IF(Mods1!J100&gt;0,$C$2,IF(Mods1!J100&lt;0,$D$2,"")),"")</f>
        <v/>
      </c>
      <c r="Q25" s="141" t="str">
        <f>IF(NOT(Mods1!T100=""),IF(Mods1!P100&gt;0,$C$2,IF(Mods1!P100&lt;0,$D$2,"")),"")</f>
        <v>−</v>
      </c>
      <c r="R25" s="141" t="str">
        <f>IF(NOT(Mods1!Z100=""),IF(Mods1!V100&gt;0,$C$2,IF(Mods1!V100&lt;0,$D$2,"")),"")</f>
        <v>+</v>
      </c>
      <c r="S25" s="150" t="str">
        <f>IF(NOT(Mods1!H125=""),IF(Mods1!D125&gt;0,$C$2,IF(Mods1!D125&lt;0,$D$2,"")),"")</f>
        <v>+</v>
      </c>
      <c r="T25" s="150" t="str">
        <f>IF(NOT(Mods1!N125=""),IF(Mods1!J125&gt;0,$C$2,IF(Mods1!J125&lt;0,$D$2,"")),"")</f>
        <v/>
      </c>
      <c r="U25" s="151" t="str">
        <f>IF(NOT(Mods1!T125=""),IF(Mods1!P125&gt;0,$C$2,IF(Mods1!P125&lt;0,$D$2,"")),"")</f>
        <v>+</v>
      </c>
      <c r="V25" s="151" t="str">
        <f>IF(NOT(Mods1!Z125=""),IF(Mods1!V125&gt;0,$C$2,IF(Mods1!V125&lt;0,$D$2,"")),"")</f>
        <v>+</v>
      </c>
    </row>
    <row r="26" spans="2:22" x14ac:dyDescent="0.25">
      <c r="B26" t="str">
        <f>Mods1!B26</f>
        <v>AQI: Urban</v>
      </c>
      <c r="C26" s="107" t="str">
        <f>IF(NOT(Mods1!H26=""),IF(Mods1!D26&gt;0,$C$2,IF(Mods1!D26&lt;0,$D$2,"")),"")</f>
        <v/>
      </c>
      <c r="D26" s="115" t="str">
        <f>IF(NOT(Mods1!H51=""),IF(Mods1!D51&gt;0,$C$2,IF(Mods1!D51&lt;0,$D$2,"")),"")</f>
        <v/>
      </c>
      <c r="E26" s="116" t="str">
        <f>IF(NOT(Mods1!N51=""),IF(Mods1!J51&gt;0,$C$2,IF(Mods1!J51&lt;0,$D$2,"")),"")</f>
        <v>+</v>
      </c>
      <c r="F26" s="116" t="str">
        <f>IF(NOT(Mods1!T51=""),IF(Mods1!P51&gt;0,$C$2,IF(Mods1!P51&lt;0,$D$2,"")),"")</f>
        <v/>
      </c>
      <c r="G26" s="117" t="str">
        <f>IF(NOT(Mods1!Z51=""),IF(Mods1!V51&gt;0,$C$2,IF(Mods1!V51&lt;0,$D$2,"")),"")</f>
        <v>−</v>
      </c>
      <c r="H26" s="125" t="str">
        <f>IF(NOT(Mods1!N26=""),IF(Mods1!J26&gt;0,$C$2,IF(Mods1!J26&lt;0,$D$2,"")),"")</f>
        <v/>
      </c>
      <c r="I26" s="126" t="str">
        <f>IF(NOT(Mods1!T26=""),IF(Mods1!P26&gt;0,$C$2,IF(Mods1!P26&lt;0,$D$2,"")),"")</f>
        <v/>
      </c>
      <c r="J26" s="126" t="str">
        <f>IF(NOT(Mods1!Z26=""),IF(Mods1!V26&gt;0,$C$2,IF(Mods1!V26&lt;0,$D$2,"")),"")</f>
        <v>+</v>
      </c>
      <c r="K26" s="133" t="str">
        <f>IF(NOT(Mods1!H76=""),IF(Mods1!D76&gt;0,$C$2,IF(Mods1!D76&lt;0,$D$2,"")),"")</f>
        <v/>
      </c>
      <c r="L26" s="133" t="str">
        <f>IF(NOT(Mods1!N76=""),IF(Mods1!J76&gt;0,$C$2,IF(Mods1!J76&lt;0,$D$2,"")),"")</f>
        <v/>
      </c>
      <c r="M26" s="134" t="str">
        <f>IF(NOT(Mods1!T76=""),IF(Mods1!P76&gt;0,$C$2,IF(Mods1!P76&lt;0,$D$2,"")),"")</f>
        <v/>
      </c>
      <c r="N26" s="134" t="str">
        <f>IF(NOT(Mods1!Z76=""),IF(Mods1!V76&gt;0,$C$2,IF(Mods1!V76&lt;0,$D$2,"")),"")</f>
        <v/>
      </c>
      <c r="O26" s="142" t="str">
        <f>IF(NOT(Mods1!H101=""),IF(Mods1!D101&gt;0,$C$2,IF(Mods1!D101&lt;0,$D$2,"")),"")</f>
        <v/>
      </c>
      <c r="P26" s="142" t="str">
        <f>IF(NOT(Mods1!N101=""),IF(Mods1!J101&gt;0,$C$2,IF(Mods1!J101&lt;0,$D$2,"")),"")</f>
        <v/>
      </c>
      <c r="Q26" s="141" t="str">
        <f>IF(NOT(Mods1!T101=""),IF(Mods1!P101&gt;0,$C$2,IF(Mods1!P101&lt;0,$D$2,"")),"")</f>
        <v/>
      </c>
      <c r="R26" s="141" t="str">
        <f>IF(NOT(Mods1!Z101=""),IF(Mods1!V101&gt;0,$C$2,IF(Mods1!V101&lt;0,$D$2,"")),"")</f>
        <v/>
      </c>
      <c r="S26" s="150" t="str">
        <f>IF(NOT(Mods1!H126=""),IF(Mods1!D126&gt;0,$C$2,IF(Mods1!D126&lt;0,$D$2,"")),"")</f>
        <v/>
      </c>
      <c r="T26" s="150" t="str">
        <f>IF(NOT(Mods1!N126=""),IF(Mods1!J126&gt;0,$C$2,IF(Mods1!J126&lt;0,$D$2,"")),"")</f>
        <v/>
      </c>
      <c r="U26" s="151" t="str">
        <f>IF(NOT(Mods1!T126=""),IF(Mods1!P126&gt;0,$C$2,IF(Mods1!P126&lt;0,$D$2,"")),"")</f>
        <v/>
      </c>
      <c r="V26" s="151" t="str">
        <f>IF(NOT(Mods1!Z126=""),IF(Mods1!V126&gt;0,$C$2,IF(Mods1!V126&lt;0,$D$2,"")),"")</f>
        <v>+</v>
      </c>
    </row>
    <row r="27" spans="2:22" x14ac:dyDescent="0.25">
      <c r="B27" s="9" t="str">
        <f>Mods1!B27</f>
        <v>AQI: Suburban or rural</v>
      </c>
      <c r="C27" s="108" t="str">
        <f>IF(NOT(Mods1!H27=""),IF(Mods1!D27&gt;0,$C$2,IF(Mods1!D27&lt;0,$D$2,"")),"")</f>
        <v/>
      </c>
      <c r="D27" s="118" t="str">
        <f>IF(NOT(Mods1!H52=""),IF(Mods1!D52&gt;0,$C$2,IF(Mods1!D52&lt;0,$D$2,"")),"")</f>
        <v/>
      </c>
      <c r="E27" s="119" t="str">
        <f>IF(NOT(Mods1!N52=""),IF(Mods1!J52&gt;0,$C$2,IF(Mods1!J52&lt;0,$D$2,"")),"")</f>
        <v/>
      </c>
      <c r="F27" s="119" t="str">
        <f>IF(NOT(Mods1!T52=""),IF(Mods1!P52&gt;0,$C$2,IF(Mods1!P52&lt;0,$D$2,"")),"")</f>
        <v/>
      </c>
      <c r="G27" s="120" t="str">
        <f>IF(NOT(Mods1!Z52=""),IF(Mods1!V52&gt;0,$C$2,IF(Mods1!V52&lt;0,$D$2,"")),"")</f>
        <v/>
      </c>
      <c r="H27" s="127" t="str">
        <f>IF(NOT(Mods1!N27=""),IF(Mods1!J27&gt;0,$C$2,IF(Mods1!J27&lt;0,$D$2,"")),"")</f>
        <v/>
      </c>
      <c r="I27" s="128" t="str">
        <f>IF(NOT(Mods1!T27=""),IF(Mods1!P27&gt;0,$C$2,IF(Mods1!P27&lt;0,$D$2,"")),"")</f>
        <v>−</v>
      </c>
      <c r="J27" s="128" t="str">
        <f>IF(NOT(Mods1!Z27=""),IF(Mods1!V27&gt;0,$C$2,IF(Mods1!V27&lt;0,$D$2,"")),"")</f>
        <v>−</v>
      </c>
      <c r="K27" s="135" t="str">
        <f>IF(NOT(Mods1!H77=""),IF(Mods1!D77&gt;0,$C$2,IF(Mods1!D77&lt;0,$D$2,"")),"")</f>
        <v>+</v>
      </c>
      <c r="L27" s="135" t="str">
        <f>IF(NOT(Mods1!N77=""),IF(Mods1!J77&gt;0,$C$2,IF(Mods1!J77&lt;0,$D$2,"")),"")</f>
        <v>+</v>
      </c>
      <c r="M27" s="136" t="str">
        <f>IF(NOT(Mods1!T77=""),IF(Mods1!P77&gt;0,$C$2,IF(Mods1!P77&lt;0,$D$2,"")),"")</f>
        <v/>
      </c>
      <c r="N27" s="136" t="str">
        <f>IF(NOT(Mods1!Z77=""),IF(Mods1!V77&gt;0,$C$2,IF(Mods1!V77&lt;0,$D$2,"")),"")</f>
        <v>+</v>
      </c>
      <c r="O27" s="143" t="str">
        <f>IF(NOT(Mods1!H102=""),IF(Mods1!D102&gt;0,$C$2,IF(Mods1!D102&lt;0,$D$2,"")),"")</f>
        <v/>
      </c>
      <c r="P27" s="143" t="str">
        <f>IF(NOT(Mods1!N102=""),IF(Mods1!J102&gt;0,$C$2,IF(Mods1!J102&lt;0,$D$2,"")),"")</f>
        <v/>
      </c>
      <c r="Q27" s="144" t="str">
        <f>IF(NOT(Mods1!T102=""),IF(Mods1!P102&gt;0,$C$2,IF(Mods1!P102&lt;0,$D$2,"")),"")</f>
        <v>+</v>
      </c>
      <c r="R27" s="144" t="str">
        <f>IF(NOT(Mods1!Z102=""),IF(Mods1!V102&gt;0,$C$2,IF(Mods1!V102&lt;0,$D$2,"")),"")</f>
        <v/>
      </c>
      <c r="S27" s="152" t="str">
        <f>IF(NOT(Mods1!H127=""),IF(Mods1!D127&gt;0,$C$2,IF(Mods1!D127&lt;0,$D$2,"")),"")</f>
        <v/>
      </c>
      <c r="T27" s="152" t="str">
        <f>IF(NOT(Mods1!N127=""),IF(Mods1!J127&gt;0,$C$2,IF(Mods1!J127&lt;0,$D$2,"")),"")</f>
        <v/>
      </c>
      <c r="U27" s="153" t="str">
        <f>IF(NOT(Mods1!T127=""),IF(Mods1!P127&gt;0,$C$2,IF(Mods1!P127&lt;0,$D$2,"")),"")</f>
        <v>−</v>
      </c>
      <c r="V27" s="153" t="str">
        <f>IF(NOT(Mods1!Z127=""),IF(Mods1!V127&gt;0,$C$2,IF(Mods1!V127&lt;0,$D$2,"")),"")</f>
        <v>−</v>
      </c>
    </row>
    <row r="28" spans="2:22" x14ac:dyDescent="0.25">
      <c r="B28" t="s">
        <v>73</v>
      </c>
    </row>
    <row r="29" spans="2:22" x14ac:dyDescent="0.25">
      <c r="B29" t="s">
        <v>74</v>
      </c>
    </row>
    <row r="30" spans="2:22" x14ac:dyDescent="0.25">
      <c r="B30" t="s">
        <v>75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347D-968F-40C7-99E5-B0982AC4A76A}">
  <dimension ref="A2:CQ56"/>
  <sheetViews>
    <sheetView tabSelected="1" zoomScaleNormal="100" workbookViewId="0"/>
  </sheetViews>
  <sheetFormatPr defaultRowHeight="15" x14ac:dyDescent="0.25"/>
  <cols>
    <col min="1" max="1" width="3.7109375" style="19" customWidth="1"/>
    <col min="2" max="2" width="30.7109375" style="19" customWidth="1"/>
    <col min="3" max="3" width="8.7109375" style="19" customWidth="1"/>
    <col min="4" max="4" width="8.7109375" style="19" hidden="1" customWidth="1"/>
    <col min="5" max="5" width="30.140625" style="19" hidden="1" customWidth="1"/>
    <col min="6" max="6" width="8.7109375" style="19" customWidth="1"/>
    <col min="7" max="8" width="8.7109375" style="19" hidden="1" customWidth="1"/>
    <col min="9" max="10" width="8.7109375" style="19" customWidth="1"/>
    <col min="11" max="11" width="8.7109375" style="19" hidden="1" customWidth="1"/>
    <col min="12" max="12" width="29.140625" style="19" hidden="1" customWidth="1"/>
    <col min="13" max="13" width="8.7109375" style="19" customWidth="1"/>
    <col min="14" max="15" width="8.7109375" style="19" hidden="1" customWidth="1"/>
    <col min="16" max="17" width="8.7109375" style="19" customWidth="1"/>
    <col min="18" max="18" width="8.7109375" style="19" hidden="1" customWidth="1"/>
    <col min="19" max="19" width="29.140625" style="19" hidden="1" customWidth="1"/>
    <col min="20" max="20" width="8.7109375" style="19" customWidth="1"/>
    <col min="21" max="22" width="8.7109375" style="19" hidden="1" customWidth="1"/>
    <col min="23" max="24" width="8.7109375" style="19" customWidth="1"/>
    <col min="25" max="25" width="8.7109375" style="19" hidden="1" customWidth="1"/>
    <col min="26" max="26" width="42.140625" style="19" hidden="1" customWidth="1"/>
    <col min="27" max="27" width="8.7109375" style="19" customWidth="1"/>
    <col min="28" max="29" width="8.7109375" style="19" hidden="1" customWidth="1"/>
    <col min="30" max="31" width="8.7109375" style="19" customWidth="1"/>
    <col min="32" max="37" width="9.140625" style="19"/>
    <col min="38" max="38" width="9.5703125" style="19" bestFit="1" customWidth="1"/>
    <col min="39" max="16384" width="9.140625" style="19"/>
  </cols>
  <sheetData>
    <row r="2" spans="1:95" x14ac:dyDescent="0.25">
      <c r="B2" s="20" t="s">
        <v>237</v>
      </c>
    </row>
    <row r="3" spans="1:95" x14ac:dyDescent="0.25">
      <c r="B3" s="21"/>
      <c r="C3" s="21"/>
      <c r="D3" s="21" t="s">
        <v>76</v>
      </c>
      <c r="E3" s="21"/>
      <c r="F3" s="22" t="s">
        <v>34</v>
      </c>
      <c r="G3" s="22"/>
      <c r="H3" s="23"/>
      <c r="I3" s="23"/>
      <c r="J3" s="24"/>
      <c r="K3" s="24" t="s">
        <v>77</v>
      </c>
      <c r="L3" s="24"/>
      <c r="M3" s="22" t="s">
        <v>78</v>
      </c>
      <c r="N3" s="22"/>
      <c r="O3" s="23"/>
      <c r="P3" s="23"/>
      <c r="Q3" s="24"/>
      <c r="R3" s="24" t="s">
        <v>77</v>
      </c>
      <c r="S3" s="24"/>
      <c r="T3" s="22" t="s">
        <v>79</v>
      </c>
      <c r="U3" s="22"/>
      <c r="V3" s="23"/>
      <c r="W3" s="23"/>
      <c r="X3" s="24"/>
      <c r="Y3" s="24" t="s">
        <v>80</v>
      </c>
      <c r="Z3" s="24"/>
      <c r="AA3" s="22" t="s">
        <v>81</v>
      </c>
      <c r="AB3" s="22"/>
      <c r="AC3" s="23"/>
      <c r="AD3" s="23"/>
      <c r="AE3" s="24"/>
    </row>
    <row r="4" spans="1:95" ht="17.25" x14ac:dyDescent="0.25">
      <c r="B4" s="25" t="s">
        <v>82</v>
      </c>
      <c r="C4" s="25" t="s">
        <v>238</v>
      </c>
      <c r="D4" s="25" t="s">
        <v>83</v>
      </c>
      <c r="E4" s="25" t="s">
        <v>9</v>
      </c>
      <c r="F4" s="26" t="s">
        <v>10</v>
      </c>
      <c r="G4" s="26" t="s">
        <v>11</v>
      </c>
      <c r="H4" s="27" t="s">
        <v>12</v>
      </c>
      <c r="I4" s="27" t="s">
        <v>13</v>
      </c>
      <c r="J4" s="25"/>
      <c r="K4" s="25" t="s">
        <v>83</v>
      </c>
      <c r="L4" s="25" t="s">
        <v>9</v>
      </c>
      <c r="M4" s="26" t="s">
        <v>10</v>
      </c>
      <c r="N4" s="26" t="s">
        <v>11</v>
      </c>
      <c r="O4" s="27" t="s">
        <v>12</v>
      </c>
      <c r="P4" s="27" t="s">
        <v>13</v>
      </c>
      <c r="Q4" s="25"/>
      <c r="R4" s="25" t="s">
        <v>83</v>
      </c>
      <c r="S4" s="25" t="s">
        <v>9</v>
      </c>
      <c r="T4" s="26" t="s">
        <v>10</v>
      </c>
      <c r="U4" s="26" t="s">
        <v>11</v>
      </c>
      <c r="V4" s="27" t="s">
        <v>12</v>
      </c>
      <c r="W4" s="27" t="s">
        <v>13</v>
      </c>
      <c r="X4" s="25"/>
      <c r="Y4" s="25" t="s">
        <v>83</v>
      </c>
      <c r="Z4" s="25" t="s">
        <v>9</v>
      </c>
      <c r="AA4" s="26" t="s">
        <v>10</v>
      </c>
      <c r="AB4" s="26" t="s">
        <v>11</v>
      </c>
      <c r="AC4" s="27" t="s">
        <v>12</v>
      </c>
      <c r="AD4" s="27" t="s">
        <v>13</v>
      </c>
      <c r="AE4" s="25"/>
      <c r="AG4" s="19" t="s">
        <v>84</v>
      </c>
      <c r="AH4" s="19" t="s">
        <v>85</v>
      </c>
      <c r="AI4" s="19" t="s">
        <v>86</v>
      </c>
      <c r="AJ4" s="19" t="s">
        <v>87</v>
      </c>
      <c r="AK4" s="19" t="s">
        <v>86</v>
      </c>
      <c r="AL4" s="19" t="s">
        <v>87</v>
      </c>
      <c r="AM4" s="19" t="s">
        <v>86</v>
      </c>
      <c r="AN4" s="19" t="s">
        <v>87</v>
      </c>
    </row>
    <row r="5" spans="1:95" x14ac:dyDescent="0.25">
      <c r="B5" s="28" t="s">
        <v>88</v>
      </c>
      <c r="C5" s="28" t="s">
        <v>89</v>
      </c>
      <c r="D5" s="28" t="s">
        <v>0</v>
      </c>
      <c r="E5" s="28" t="str">
        <f>M0a!A31</f>
        <v>NTYPE2URBAN0:AQI</v>
      </c>
      <c r="F5" s="29">
        <f>M0a!B31</f>
        <v>-3.6329999999999999E-3</v>
      </c>
      <c r="G5" s="29">
        <f>M0a!C31</f>
        <v>5.2339999999999999E-3</v>
      </c>
      <c r="H5" s="30">
        <f>M0a!D31</f>
        <v>-0.69399999999999995</v>
      </c>
      <c r="I5" s="30">
        <f>M0a!E31</f>
        <v>0.48757099999999998</v>
      </c>
      <c r="J5" s="28" t="str">
        <f>IF(I5&lt;0.05,"*",IF(I5&lt;0.1,"~",IF(I5&lt;0.15,"",IF(I5&lt;0.2,"",""))))</f>
        <v/>
      </c>
      <c r="K5" s="88" t="s">
        <v>0</v>
      </c>
      <c r="L5" s="88" t="str">
        <f>M0b!A31</f>
        <v>NTYPE2URBAN0:AQICATYellow</v>
      </c>
      <c r="M5" s="89">
        <f>M0b!B31</f>
        <v>-0.65044999999999997</v>
      </c>
      <c r="N5" s="89">
        <f>M0b!C31</f>
        <v>0.23947199999999999</v>
      </c>
      <c r="O5" s="90">
        <f>M0b!D31</f>
        <v>-2.7160000000000002</v>
      </c>
      <c r="P5" s="90">
        <f>M0b!E31</f>
        <v>6.6039999999999996E-3</v>
      </c>
      <c r="Q5" s="88" t="str">
        <f>IF(P5&lt;0.05,"*",IF(P5&lt;0.1,"~",IF(P5&lt;0.15,"",IF(P5&lt;0.2,"",""))))</f>
        <v>*</v>
      </c>
      <c r="R5" s="88" t="s">
        <v>0</v>
      </c>
      <c r="S5" s="88" t="str">
        <f>M0b!A33</f>
        <v>NTYPE2URBAN0:AQICATOrange</v>
      </c>
      <c r="T5" s="89">
        <f>M0b!B33</f>
        <v>2.5125130000000002</v>
      </c>
      <c r="U5" s="89">
        <f>M0b!C33</f>
        <v>1.094876</v>
      </c>
      <c r="V5" s="90">
        <f>M0b!D33</f>
        <v>2.2949999999999999</v>
      </c>
      <c r="W5" s="90">
        <f>M0b!E33</f>
        <v>2.1745E-2</v>
      </c>
      <c r="X5" s="88" t="str">
        <f>IF(W5&lt;0.05,"*",IF(W5&lt;0.1,"~",IF(W5&lt;0.15,"",IF(W5&lt;0.2,"",""))))</f>
        <v>*</v>
      </c>
      <c r="Y5" s="88" t="s">
        <v>0</v>
      </c>
      <c r="Z5" s="88" t="str">
        <f>M0c!A31</f>
        <v>NTYPE2URBAN0:I(as.integer(RATE_AIRQUAL))</v>
      </c>
      <c r="AA5" s="89">
        <f>M0c!B31</f>
        <v>-0.243423</v>
      </c>
      <c r="AB5" s="89">
        <f>M0c!C31</f>
        <v>0.12381</v>
      </c>
      <c r="AC5" s="90">
        <f>M0c!D31</f>
        <v>-1.966</v>
      </c>
      <c r="AD5" s="90">
        <f>M0c!E31</f>
        <v>4.9286999999999997E-2</v>
      </c>
      <c r="AE5" s="88" t="str">
        <f>IF(AD5&lt;0.05,"*",IF(AD5&lt;0.1,"~",IF(AD5&lt;0.15,"",IF(AD5&lt;0.2,"",""))))</f>
        <v>*</v>
      </c>
      <c r="AF5" s="28"/>
      <c r="AG5" s="31"/>
      <c r="AH5" s="31">
        <f>EXP(10*F5)</f>
        <v>0.96432201470516032</v>
      </c>
      <c r="AI5" s="100">
        <f t="shared" ref="AI5:AI24" si="0">100*(EXP(M5)-1)</f>
        <v>-47.818909098931918</v>
      </c>
      <c r="AJ5" s="100">
        <f>EXP(M5)</f>
        <v>0.52181090901068083</v>
      </c>
      <c r="AK5" s="100">
        <f t="shared" ref="AK5:AK24" si="1">100*(EXP(T5)-1)</f>
        <v>1133.5891236175949</v>
      </c>
      <c r="AL5" s="100">
        <f>EXP(T5)</f>
        <v>12.335891236175948</v>
      </c>
      <c r="AM5" s="100">
        <f t="shared" ref="AM5:AM24" si="2">100*(EXP(AA5)-1)</f>
        <v>-21.606016292420229</v>
      </c>
      <c r="AN5" s="100">
        <f>EXP(AA5)</f>
        <v>0.78393983707579773</v>
      </c>
    </row>
    <row r="6" spans="1:95" s="32" customFormat="1" x14ac:dyDescent="0.25">
      <c r="A6" s="19"/>
      <c r="B6" s="32" t="s">
        <v>280</v>
      </c>
      <c r="C6" s="32" t="s">
        <v>90</v>
      </c>
      <c r="D6" s="32" t="s">
        <v>35</v>
      </c>
      <c r="E6" s="32" t="str">
        <f>M0a!A73</f>
        <v>NTYPE2URBAN0:AQI</v>
      </c>
      <c r="F6" s="33">
        <f>M0a!B73</f>
        <v>1.4067000000000001E-3</v>
      </c>
      <c r="G6" s="33">
        <f>M0a!C73</f>
        <v>1.3556E-3</v>
      </c>
      <c r="H6" s="34">
        <f>M0a!D73</f>
        <v>1.038</v>
      </c>
      <c r="I6" s="34">
        <f>M0a!E73</f>
        <v>0.29959999999999998</v>
      </c>
      <c r="J6" s="32" t="str">
        <f t="shared" ref="J6:J24" si="3">IF(I6&lt;0.05,"*",IF(I6&lt;0.1,"~",IF(I6&lt;0.15,"",IF(I6&lt;0.2,"",""))))</f>
        <v/>
      </c>
      <c r="K6" s="32" t="s">
        <v>35</v>
      </c>
      <c r="L6" s="32" t="str">
        <f>M0b!A75</f>
        <v>NTYPE2URBAN0:AQICATYellow</v>
      </c>
      <c r="M6" s="33">
        <f>M0b!B75</f>
        <v>8.9473999999999998E-2</v>
      </c>
      <c r="N6" s="33">
        <f>M0b!C75</f>
        <v>5.4949999999999999E-2</v>
      </c>
      <c r="O6" s="34">
        <f>M0b!D75</f>
        <v>1.6279999999999999</v>
      </c>
      <c r="P6" s="34">
        <f>M0b!E75</f>
        <v>0.10364900000000001</v>
      </c>
      <c r="Q6" s="32" t="str">
        <f t="shared" ref="Q6:Q24" si="4">IF(P6&lt;0.05,"*",IF(P6&lt;0.1,"~",IF(P6&lt;0.15,"",IF(P6&lt;0.2,"",""))))</f>
        <v/>
      </c>
      <c r="R6" s="32" t="s">
        <v>35</v>
      </c>
      <c r="S6" s="32" t="str">
        <f>M0b!A77</f>
        <v>NTYPE2URBAN0:AQICATOrange</v>
      </c>
      <c r="T6" s="33">
        <f>M0b!B77</f>
        <v>-0.14698700000000001</v>
      </c>
      <c r="U6" s="33">
        <f>M0b!C77</f>
        <v>0.50246599999999997</v>
      </c>
      <c r="V6" s="34">
        <f>M0b!D77</f>
        <v>-0.29299999999999998</v>
      </c>
      <c r="W6" s="34">
        <f>M0b!E77</f>
        <v>0.76991600000000004</v>
      </c>
      <c r="X6" s="32" t="str">
        <f t="shared" ref="X6:X24" si="5">IF(W6&lt;0.05,"*",IF(W6&lt;0.1,"~",IF(W6&lt;0.15,"",IF(W6&lt;0.2,"",""))))</f>
        <v/>
      </c>
      <c r="Y6" s="32" t="s">
        <v>35</v>
      </c>
      <c r="Z6" s="32" t="str">
        <f>M0c!A73</f>
        <v>NTYPE2URBAN0:I(as.integer(RATE_AIRQUAL))</v>
      </c>
      <c r="AA6" s="33">
        <f>M0c!B73</f>
        <v>1.2489999999999999E-2</v>
      </c>
      <c r="AB6" s="33">
        <f>M0c!C73</f>
        <v>2.8261999999999999E-2</v>
      </c>
      <c r="AC6" s="34">
        <f>M0c!D73</f>
        <v>0.442</v>
      </c>
      <c r="AD6" s="34">
        <f>M0c!E73</f>
        <v>0.65860600000000002</v>
      </c>
      <c r="AE6" s="32" t="str">
        <f t="shared" ref="AE6:AE24" si="6">IF(AD6&lt;0.05,"*",IF(AD6&lt;0.1,"~",IF(AD6&lt;0.15,"",IF(AD6&lt;0.2,"",""))))</f>
        <v/>
      </c>
      <c r="AG6" s="35">
        <f t="shared" ref="AG6:AG24" si="7">100*(EXP(10*F6)-1)</f>
        <v>1.4166405811436134</v>
      </c>
      <c r="AH6" s="35"/>
      <c r="AI6" s="35">
        <f t="shared" si="0"/>
        <v>9.3598899371327491</v>
      </c>
      <c r="AJ6" s="35"/>
      <c r="AK6" s="35">
        <f t="shared" si="1"/>
        <v>-13.669479968902554</v>
      </c>
      <c r="AL6" s="35"/>
      <c r="AM6" s="35">
        <f t="shared" si="2"/>
        <v>1.2568325806747715</v>
      </c>
      <c r="AN6" s="35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</row>
    <row r="7" spans="1:95" s="32" customFormat="1" x14ac:dyDescent="0.25">
      <c r="A7" s="19"/>
      <c r="B7" s="32" t="s">
        <v>91</v>
      </c>
      <c r="C7" s="32" t="s">
        <v>90</v>
      </c>
      <c r="D7" s="36" t="s">
        <v>36</v>
      </c>
      <c r="E7" s="36" t="str">
        <f>M0a!A116</f>
        <v>NTYPE2URBAN0:AQI</v>
      </c>
      <c r="F7" s="37">
        <f>M0a!B116</f>
        <v>4.5779999999999996E-3</v>
      </c>
      <c r="G7" s="37">
        <f>M0a!C116</f>
        <v>1.722E-3</v>
      </c>
      <c r="H7" s="38">
        <f>M0a!D116</f>
        <v>2.6589999999999998</v>
      </c>
      <c r="I7" s="38">
        <f>M0a!E116</f>
        <v>7.9100000000000004E-3</v>
      </c>
      <c r="J7" s="36" t="str">
        <f t="shared" si="3"/>
        <v>*</v>
      </c>
      <c r="K7" s="36" t="s">
        <v>36</v>
      </c>
      <c r="L7" s="36" t="str">
        <f>M0b!A120</f>
        <v>NTYPE2URBAN0:AQICATYellow</v>
      </c>
      <c r="M7" s="37">
        <f>M0b!B120</f>
        <v>0.227912</v>
      </c>
      <c r="N7" s="37">
        <f>M0b!C120</f>
        <v>7.0452500000000001E-2</v>
      </c>
      <c r="O7" s="38">
        <f>M0b!D120</f>
        <v>3.2349999999999999</v>
      </c>
      <c r="P7" s="38">
        <f>M0b!E120</f>
        <v>1.24E-3</v>
      </c>
      <c r="Q7" s="36" t="str">
        <f t="shared" si="4"/>
        <v>*</v>
      </c>
      <c r="R7" s="32" t="s">
        <v>36</v>
      </c>
      <c r="S7" s="32" t="str">
        <f>M0b!A122</f>
        <v>NTYPE2URBAN0:AQICATOrange</v>
      </c>
      <c r="T7" s="33">
        <f>M0b!B122</f>
        <v>9.9713000000000006E-3</v>
      </c>
      <c r="U7" s="33">
        <f>M0b!C122</f>
        <v>0.66641950000000005</v>
      </c>
      <c r="V7" s="34">
        <f>M0b!D122</f>
        <v>1.4999999999999999E-2</v>
      </c>
      <c r="W7" s="34">
        <f>M0b!E122</f>
        <v>0.98806000000000005</v>
      </c>
      <c r="X7" s="32" t="str">
        <f t="shared" si="5"/>
        <v/>
      </c>
      <c r="Y7" s="32" t="s">
        <v>36</v>
      </c>
      <c r="Z7" s="32" t="str">
        <f>M0c!A116</f>
        <v>NTYPE2URBAN0:I(as.integer(RATE_AIRQUAL))</v>
      </c>
      <c r="AA7" s="33">
        <f>M0c!B116</f>
        <v>3.3869999999999997E-2</v>
      </c>
      <c r="AB7" s="33">
        <f>M0c!C116</f>
        <v>3.5970000000000002E-2</v>
      </c>
      <c r="AC7" s="34">
        <f>M0c!D116</f>
        <v>0.94199999999999995</v>
      </c>
      <c r="AD7" s="34">
        <f>M0c!E116</f>
        <v>0.34650999999999998</v>
      </c>
      <c r="AE7" s="32" t="str">
        <f t="shared" si="6"/>
        <v/>
      </c>
      <c r="AG7" s="39">
        <f t="shared" si="7"/>
        <v>4.6844079923869186</v>
      </c>
      <c r="AH7" s="39">
        <f t="shared" ref="AH7:AH9" si="8">EXP(10*F7)</f>
        <v>1.0468440799238692</v>
      </c>
      <c r="AI7" s="39">
        <f t="shared" si="0"/>
        <v>25.597479478712582</v>
      </c>
      <c r="AJ7" s="39">
        <f>EXP(M7)</f>
        <v>1.2559747947871258</v>
      </c>
      <c r="AK7" s="35">
        <f t="shared" si="1"/>
        <v>1.0021179060352825</v>
      </c>
      <c r="AL7" s="35"/>
      <c r="AM7" s="35">
        <f t="shared" si="2"/>
        <v>3.4450119471104435</v>
      </c>
      <c r="AN7" s="35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</row>
    <row r="8" spans="1:95" s="32" customFormat="1" x14ac:dyDescent="0.25">
      <c r="A8" s="19"/>
      <c r="B8" s="32" t="s">
        <v>92</v>
      </c>
      <c r="C8" s="32" t="s">
        <v>90</v>
      </c>
      <c r="D8" s="32" t="s">
        <v>38</v>
      </c>
      <c r="E8" s="32" t="str">
        <f>M0a!A159</f>
        <v>NTYPE2URBAN0:AQI</v>
      </c>
      <c r="F8" s="33">
        <f>M0a!B159</f>
        <v>4.5999999999999999E-3</v>
      </c>
      <c r="G8" s="33">
        <f>M0a!C159</f>
        <v>3.4030000000000002E-3</v>
      </c>
      <c r="H8" s="34">
        <f>M0a!D159</f>
        <v>1.3520000000000001</v>
      </c>
      <c r="I8" s="34">
        <f>M0a!E159</f>
        <v>0.17668400000000001</v>
      </c>
      <c r="J8" s="32" t="str">
        <f t="shared" si="3"/>
        <v/>
      </c>
      <c r="K8" s="32" t="s">
        <v>38</v>
      </c>
      <c r="L8" s="32" t="str">
        <f>M0b!A165</f>
        <v>NTYPE2URBAN0:AQICATYellow</v>
      </c>
      <c r="M8" s="33">
        <f>M0b!B165</f>
        <v>0.14532500000000001</v>
      </c>
      <c r="N8" s="33">
        <f>M0b!C165</f>
        <v>0.13839099999999999</v>
      </c>
      <c r="O8" s="34">
        <f>M0b!D165</f>
        <v>1.05</v>
      </c>
      <c r="P8" s="34">
        <f>M0b!E165</f>
        <v>0.29381499999999999</v>
      </c>
      <c r="Q8" s="32" t="str">
        <f t="shared" si="4"/>
        <v/>
      </c>
      <c r="R8" s="32" t="s">
        <v>38</v>
      </c>
      <c r="S8" s="32" t="str">
        <f>M0b!A167</f>
        <v>NTYPE2URBAN0:AQICATOrange</v>
      </c>
      <c r="T8" s="33">
        <f>M0b!B167</f>
        <v>0.25146000000000002</v>
      </c>
      <c r="U8" s="33">
        <f>M0b!C167</f>
        <v>0.95906499999999995</v>
      </c>
      <c r="V8" s="34">
        <f>M0b!D167</f>
        <v>0.26200000000000001</v>
      </c>
      <c r="W8" s="34">
        <f>M0b!E167</f>
        <v>0.79320400000000002</v>
      </c>
      <c r="X8" s="32" t="str">
        <f t="shared" si="5"/>
        <v/>
      </c>
      <c r="Y8" s="32" t="s">
        <v>38</v>
      </c>
      <c r="Z8" s="32" t="str">
        <f>M0c!A159</f>
        <v>NTYPE2URBAN0:I(as.integer(RATE_AIRQUAL))</v>
      </c>
      <c r="AA8" s="33">
        <f>M0c!B159</f>
        <v>3.8856000000000002E-2</v>
      </c>
      <c r="AB8" s="33">
        <f>M0c!C159</f>
        <v>7.0316000000000004E-2</v>
      </c>
      <c r="AC8" s="34">
        <f>M0c!D159</f>
        <v>0.55300000000000005</v>
      </c>
      <c r="AD8" s="34">
        <f>M0c!E159</f>
        <v>0.58060999999999996</v>
      </c>
      <c r="AE8" s="32" t="str">
        <f t="shared" si="6"/>
        <v/>
      </c>
      <c r="AG8" s="35">
        <f t="shared" si="7"/>
        <v>4.7074410956937207</v>
      </c>
      <c r="AH8" s="35"/>
      <c r="AI8" s="35">
        <f t="shared" si="0"/>
        <v>15.641534418831316</v>
      </c>
      <c r="AJ8" s="35"/>
      <c r="AK8" s="35">
        <f t="shared" si="1"/>
        <v>28.590146297664809</v>
      </c>
      <c r="AL8" s="35"/>
      <c r="AM8" s="35">
        <f t="shared" si="2"/>
        <v>3.9620767480335051</v>
      </c>
      <c r="AN8" s="35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</row>
    <row r="9" spans="1:95" s="32" customFormat="1" x14ac:dyDescent="0.25">
      <c r="A9" s="19"/>
      <c r="B9" s="32" t="s">
        <v>93</v>
      </c>
      <c r="C9" s="32" t="s">
        <v>90</v>
      </c>
      <c r="D9" s="36" t="s">
        <v>40</v>
      </c>
      <c r="E9" s="36" t="str">
        <f>M0a!A202</f>
        <v>NTYPE2URBAN0:AQI</v>
      </c>
      <c r="F9" s="37">
        <f>M0a!B202</f>
        <v>-5.8666999999999999E-3</v>
      </c>
      <c r="G9" s="37">
        <f>M0a!C202</f>
        <v>2.7233000000000001E-3</v>
      </c>
      <c r="H9" s="38">
        <f>M0a!D202</f>
        <v>-2.1539999999999999</v>
      </c>
      <c r="I9" s="38">
        <f>M0a!E202</f>
        <v>3.1350000000000003E-2</v>
      </c>
      <c r="J9" s="36" t="str">
        <f t="shared" si="3"/>
        <v>*</v>
      </c>
      <c r="K9" s="32" t="s">
        <v>40</v>
      </c>
      <c r="L9" s="32" t="str">
        <f>M0b!A210</f>
        <v>NTYPE2URBAN0:AQICATYellow</v>
      </c>
      <c r="M9" s="33">
        <f>M0b!B210</f>
        <v>-0.15712699999999999</v>
      </c>
      <c r="N9" s="33">
        <f>M0b!C210</f>
        <v>0.10884199999999999</v>
      </c>
      <c r="O9" s="34">
        <f>M0b!D210</f>
        <v>-1.444</v>
      </c>
      <c r="P9" s="34">
        <f>M0b!E210</f>
        <v>0.14902000000000001</v>
      </c>
      <c r="Q9" s="32" t="str">
        <f t="shared" si="4"/>
        <v/>
      </c>
      <c r="R9" s="32" t="s">
        <v>40</v>
      </c>
      <c r="S9" s="32" t="str">
        <f>M0b!A212</f>
        <v>NTYPE2URBAN0:AQICATOrange</v>
      </c>
      <c r="T9" s="33">
        <f>M0b!B212</f>
        <v>-0.69138500000000003</v>
      </c>
      <c r="U9" s="33">
        <f>M0b!C212</f>
        <v>1.3008649999999999</v>
      </c>
      <c r="V9" s="34">
        <f>M0b!D212</f>
        <v>-0.53100000000000003</v>
      </c>
      <c r="W9" s="34">
        <f>M0b!E212</f>
        <v>0.59514999999999996</v>
      </c>
      <c r="X9" s="32" t="str">
        <f t="shared" si="5"/>
        <v/>
      </c>
      <c r="Y9" s="32" t="s">
        <v>40</v>
      </c>
      <c r="Z9" s="32" t="str">
        <f>M0c!A202</f>
        <v>NTYPE2URBAN0:I(as.integer(RATE_AIRQUAL))</v>
      </c>
      <c r="AA9" s="33">
        <f>M0c!B202</f>
        <v>-6.5000000000000002E-2</v>
      </c>
      <c r="AB9" s="33">
        <f>M0c!C202</f>
        <v>5.7597000000000002E-2</v>
      </c>
      <c r="AC9" s="34">
        <f>M0c!D202</f>
        <v>-1.129</v>
      </c>
      <c r="AD9" s="34">
        <f>M0c!E202</f>
        <v>0.25924999999999998</v>
      </c>
      <c r="AE9" s="32" t="str">
        <f t="shared" si="6"/>
        <v/>
      </c>
      <c r="AG9" s="39">
        <f t="shared" si="7"/>
        <v>-5.6979257215063246</v>
      </c>
      <c r="AH9" s="39">
        <f t="shared" si="8"/>
        <v>0.94302074278493675</v>
      </c>
      <c r="AI9" s="35">
        <f t="shared" si="0"/>
        <v>-14.540448170531562</v>
      </c>
      <c r="AJ9" s="35"/>
      <c r="AK9" s="35">
        <f t="shared" si="1"/>
        <v>-49.91181329437395</v>
      </c>
      <c r="AL9" s="35"/>
      <c r="AM9" s="35">
        <f t="shared" si="2"/>
        <v>-6.2932536622596569</v>
      </c>
      <c r="AN9" s="35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</row>
    <row r="10" spans="1:95" s="40" customFormat="1" x14ac:dyDescent="0.25">
      <c r="A10" s="19"/>
      <c r="B10" s="40" t="s">
        <v>94</v>
      </c>
      <c r="C10" s="40" t="s">
        <v>90</v>
      </c>
      <c r="D10" s="40" t="s">
        <v>2</v>
      </c>
      <c r="E10" s="40" t="str">
        <f>M0a!A245</f>
        <v>NTYPE2URBAN0:AQI</v>
      </c>
      <c r="F10" s="41">
        <f>M0a!B245</f>
        <v>1.6865000000000001E-3</v>
      </c>
      <c r="G10" s="41">
        <f>M0a!C245</f>
        <v>1.1104000000000001E-3</v>
      </c>
      <c r="H10" s="42">
        <f>M0a!D245</f>
        <v>1.5189999999999999</v>
      </c>
      <c r="I10" s="42">
        <f>M0a!E245</f>
        <v>0.12898000000000001</v>
      </c>
      <c r="J10" s="40" t="str">
        <f t="shared" si="3"/>
        <v/>
      </c>
      <c r="K10" s="44" t="s">
        <v>2</v>
      </c>
      <c r="L10" s="44" t="str">
        <f>M0b!A255</f>
        <v>NTYPE2URBAN0:AQICATYellow</v>
      </c>
      <c r="M10" s="45">
        <f>M0b!B255</f>
        <v>9.3629799999999999E-2</v>
      </c>
      <c r="N10" s="45">
        <f>M0b!C255</f>
        <v>4.5059399999999999E-2</v>
      </c>
      <c r="O10" s="46">
        <f>M0b!D255</f>
        <v>2.0779999999999998</v>
      </c>
      <c r="P10" s="46">
        <f>M0b!E255</f>
        <v>3.7864000000000002E-2</v>
      </c>
      <c r="Q10" s="44" t="str">
        <f t="shared" si="4"/>
        <v>*</v>
      </c>
      <c r="R10" s="40" t="s">
        <v>2</v>
      </c>
      <c r="S10" s="40" t="str">
        <f>M0b!A257</f>
        <v>NTYPE2URBAN0:AQICATOrange</v>
      </c>
      <c r="T10" s="41">
        <f>M0b!B257</f>
        <v>6.1058000000000001E-2</v>
      </c>
      <c r="U10" s="41">
        <f>M0b!C257</f>
        <v>0.36626259999999999</v>
      </c>
      <c r="V10" s="42">
        <f>M0b!D257</f>
        <v>0.16700000000000001</v>
      </c>
      <c r="W10" s="42">
        <f>M0b!E257</f>
        <v>0.86762099999999998</v>
      </c>
      <c r="X10" s="40" t="str">
        <f t="shared" si="5"/>
        <v/>
      </c>
      <c r="Y10" s="40" t="s">
        <v>2</v>
      </c>
      <c r="Z10" s="40" t="str">
        <f>M0c!A245</f>
        <v>NTYPE2URBAN0:I(as.integer(RATE_AIRQUAL))</v>
      </c>
      <c r="AA10" s="41">
        <f>M0c!B245</f>
        <v>2.1047E-2</v>
      </c>
      <c r="AB10" s="41">
        <f>M0c!C245</f>
        <v>2.3081999999999998E-2</v>
      </c>
      <c r="AC10" s="42">
        <f>M0c!D245</f>
        <v>0.91200000000000003</v>
      </c>
      <c r="AD10" s="42">
        <f>M0c!E245</f>
        <v>0.36197800000000002</v>
      </c>
      <c r="AE10" s="40" t="str">
        <f t="shared" si="6"/>
        <v/>
      </c>
      <c r="AG10" s="43">
        <f t="shared" si="7"/>
        <v>1.7008016975046614</v>
      </c>
      <c r="AH10" s="43"/>
      <c r="AI10" s="47">
        <f t="shared" si="0"/>
        <v>9.8153134367676707</v>
      </c>
      <c r="AJ10" s="47">
        <f t="shared" ref="AJ10:AJ22" si="9">EXP(M10)</f>
        <v>1.0981531343676767</v>
      </c>
      <c r="AK10" s="43">
        <f t="shared" si="1"/>
        <v>6.2960564112048756</v>
      </c>
      <c r="AL10" s="43"/>
      <c r="AM10" s="43">
        <f t="shared" si="2"/>
        <v>2.1270050201912971</v>
      </c>
      <c r="AN10" s="43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</row>
    <row r="11" spans="1:95" s="40" customFormat="1" x14ac:dyDescent="0.25">
      <c r="A11" s="19"/>
      <c r="B11" s="40" t="s">
        <v>95</v>
      </c>
      <c r="C11" s="40" t="s">
        <v>96</v>
      </c>
      <c r="D11" s="40" t="s">
        <v>4</v>
      </c>
      <c r="E11" s="40" t="str">
        <f>M0a!A292</f>
        <v>NTYPE2URBAN0:AQI</v>
      </c>
      <c r="F11" s="41">
        <f>M0a!B292</f>
        <v>8.9079999999999997E-4</v>
      </c>
      <c r="G11" s="41">
        <f>M0a!C292</f>
        <v>1.8808E-3</v>
      </c>
      <c r="H11" s="42">
        <f>M0a!D292</f>
        <v>0.47399999999999998</v>
      </c>
      <c r="I11" s="42">
        <f>M0a!E292</f>
        <v>0.63583100000000004</v>
      </c>
      <c r="J11" s="40" t="str">
        <f t="shared" si="3"/>
        <v/>
      </c>
      <c r="K11" s="40" t="s">
        <v>4</v>
      </c>
      <c r="L11" s="40" t="str">
        <f>M0b!A304</f>
        <v>NTYPE2URBAN0:AQICATYellow</v>
      </c>
      <c r="M11" s="41">
        <f>M0b!B304</f>
        <v>3.0609999999999998E-2</v>
      </c>
      <c r="N11" s="41">
        <f>M0b!C304</f>
        <v>7.639E-2</v>
      </c>
      <c r="O11" s="42">
        <f>M0b!D304</f>
        <v>0.40100000000000002</v>
      </c>
      <c r="P11" s="42">
        <f>M0b!E304</f>
        <v>0.68869100000000005</v>
      </c>
      <c r="Q11" s="40" t="str">
        <f t="shared" si="4"/>
        <v/>
      </c>
      <c r="R11" s="40" t="s">
        <v>4</v>
      </c>
      <c r="S11" s="40" t="str">
        <f>M0b!A306</f>
        <v>NTYPE2URBAN0:AQICATOrange</v>
      </c>
      <c r="T11" s="41">
        <f>M0b!B306</f>
        <v>-0.37463999999999997</v>
      </c>
      <c r="U11" s="41">
        <f>M0b!C306</f>
        <v>0.66947999999999996</v>
      </c>
      <c r="V11" s="42">
        <f>M0b!D306</f>
        <v>-0.56000000000000005</v>
      </c>
      <c r="W11" s="42">
        <f>M0b!E306</f>
        <v>0.57582699999999998</v>
      </c>
      <c r="X11" s="40" t="str">
        <f t="shared" si="5"/>
        <v/>
      </c>
      <c r="Y11" s="91" t="s">
        <v>4</v>
      </c>
      <c r="Z11" s="91" t="str">
        <f>M0c!A292</f>
        <v>NTYPE2URBAN0:I(as.integer(RATE_AIRQUAL))</v>
      </c>
      <c r="AA11" s="92">
        <f>M0c!B292</f>
        <v>-7.7094999999999997E-2</v>
      </c>
      <c r="AB11" s="92">
        <f>M0c!C292</f>
        <v>3.9312E-2</v>
      </c>
      <c r="AC11" s="93">
        <f>M0c!D292</f>
        <v>-1.9610000000000001</v>
      </c>
      <c r="AD11" s="93">
        <f>M0c!E292</f>
        <v>5.0029999999999998E-2</v>
      </c>
      <c r="AE11" s="91" t="str">
        <f t="shared" si="6"/>
        <v>~</v>
      </c>
      <c r="AG11" s="43">
        <f t="shared" si="7"/>
        <v>0.89477943067934884</v>
      </c>
      <c r="AH11" s="43"/>
      <c r="AI11" s="43">
        <f t="shared" si="0"/>
        <v>3.1083302974282745</v>
      </c>
      <c r="AJ11" s="43"/>
      <c r="AK11" s="43">
        <f t="shared" si="1"/>
        <v>-31.246325252697293</v>
      </c>
      <c r="AL11" s="43"/>
      <c r="AM11" s="83">
        <f t="shared" si="2"/>
        <v>-7.4198101751651535</v>
      </c>
      <c r="AN11" s="83">
        <f t="shared" ref="AN11:AN23" si="10">EXP(AA11)</f>
        <v>0.92580189824834846</v>
      </c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</row>
    <row r="12" spans="1:95" s="40" customFormat="1" x14ac:dyDescent="0.25">
      <c r="A12" s="19"/>
      <c r="B12" s="40" t="s">
        <v>97</v>
      </c>
      <c r="C12" s="40" t="s">
        <v>96</v>
      </c>
      <c r="D12" s="44" t="s">
        <v>6</v>
      </c>
      <c r="E12" s="44" t="str">
        <f>M0a!A335</f>
        <v>NTYPE2URBAN0:AQI</v>
      </c>
      <c r="F12" s="45">
        <f>M0a!B335</f>
        <v>4.0619999999999996E-3</v>
      </c>
      <c r="G12" s="45">
        <f>M0a!C335</f>
        <v>1.4469999999999999E-3</v>
      </c>
      <c r="H12" s="46">
        <f>M0a!D335</f>
        <v>2.8069999999999999</v>
      </c>
      <c r="I12" s="46">
        <f>M0a!E335</f>
        <v>5.0540000000000003E-3</v>
      </c>
      <c r="J12" s="44" t="str">
        <f t="shared" si="3"/>
        <v>*</v>
      </c>
      <c r="K12" s="40" t="s">
        <v>6</v>
      </c>
      <c r="L12" s="40" t="str">
        <f>M0b!A349</f>
        <v>NTYPE2URBAN0:AQICATYellow</v>
      </c>
      <c r="M12" s="45">
        <f>M0b!B349</f>
        <v>0.152532</v>
      </c>
      <c r="N12" s="45">
        <f>M0b!C349</f>
        <v>5.8713000000000001E-2</v>
      </c>
      <c r="O12" s="46">
        <f>M0b!D349</f>
        <v>2.5979999999999999</v>
      </c>
      <c r="P12" s="46">
        <f>M0b!E349</f>
        <v>9.4579999999999994E-3</v>
      </c>
      <c r="Q12" s="44" t="str">
        <f t="shared" si="4"/>
        <v>*</v>
      </c>
      <c r="R12" s="40" t="s">
        <v>6</v>
      </c>
      <c r="S12" s="40" t="str">
        <f>M0b!A351</f>
        <v>NTYPE2URBAN0:AQICATOrange</v>
      </c>
      <c r="T12" s="41">
        <f>M0b!B351</f>
        <v>4.6306E-2</v>
      </c>
      <c r="U12" s="41">
        <f>M0b!C351</f>
        <v>0.51457699999999995</v>
      </c>
      <c r="V12" s="42">
        <f>M0b!D351</f>
        <v>0.09</v>
      </c>
      <c r="W12" s="42">
        <f>M0b!E351</f>
        <v>0.92830699999999999</v>
      </c>
      <c r="X12" s="40" t="str">
        <f t="shared" si="5"/>
        <v/>
      </c>
      <c r="Y12" s="40" t="s">
        <v>6</v>
      </c>
      <c r="Z12" s="40" t="str">
        <f>M0c!A335</f>
        <v>NTYPE2URBAN0:I(as.integer(RATE_AIRQUAL))</v>
      </c>
      <c r="AA12" s="41">
        <f>M0c!B335</f>
        <v>9.11E-3</v>
      </c>
      <c r="AB12" s="41">
        <f>M0c!C335</f>
        <v>3.0256999999999999E-2</v>
      </c>
      <c r="AC12" s="42">
        <f>M0c!D335</f>
        <v>0.30099999999999999</v>
      </c>
      <c r="AD12" s="42">
        <f>M0c!E335</f>
        <v>0.76338799999999996</v>
      </c>
      <c r="AE12" s="40" t="str">
        <f t="shared" si="6"/>
        <v/>
      </c>
      <c r="AG12" s="47">
        <f t="shared" si="7"/>
        <v>4.145627695756704</v>
      </c>
      <c r="AH12" s="47">
        <f t="shared" ref="AH12:AH21" si="11">EXP(10*F12)</f>
        <v>1.041456276957567</v>
      </c>
      <c r="AI12" s="47">
        <f t="shared" si="0"/>
        <v>16.477973444975589</v>
      </c>
      <c r="AJ12" s="47">
        <f t="shared" si="9"/>
        <v>1.1647797344497559</v>
      </c>
      <c r="AK12" s="43">
        <f>100*(EXP(T12)-1)</f>
        <v>4.7394864753620425</v>
      </c>
      <c r="AL12" s="43"/>
      <c r="AM12" s="43">
        <f t="shared" si="2"/>
        <v>0.91516223471825864</v>
      </c>
      <c r="AN12" s="43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</row>
    <row r="13" spans="1:95" s="48" customFormat="1" x14ac:dyDescent="0.25">
      <c r="A13" s="19"/>
      <c r="B13" s="48" t="s">
        <v>43</v>
      </c>
      <c r="C13" s="48" t="s">
        <v>89</v>
      </c>
      <c r="D13" s="48" t="s">
        <v>42</v>
      </c>
      <c r="E13" s="48" t="str">
        <f>M0a!A374</f>
        <v>NTYPE2URBAN0:AQI</v>
      </c>
      <c r="F13" s="49">
        <f>M0a!B374</f>
        <v>9.75E-3</v>
      </c>
      <c r="G13" s="49">
        <f>M0a!C374</f>
        <v>6.8209999999999998E-3</v>
      </c>
      <c r="H13" s="50">
        <f>M0a!D374</f>
        <v>1.429</v>
      </c>
      <c r="I13" s="50">
        <f>M0a!E374</f>
        <v>0.15290899999999999</v>
      </c>
      <c r="J13" s="48" t="str">
        <f t="shared" si="3"/>
        <v/>
      </c>
      <c r="K13" s="48" t="s">
        <v>42</v>
      </c>
      <c r="L13" s="48" t="str">
        <f>M0b!A390</f>
        <v>NTYPE2URBAN0:AQICATYellow</v>
      </c>
      <c r="M13" s="49">
        <f>M0b!B390</f>
        <v>0.19980999999999999</v>
      </c>
      <c r="N13" s="49">
        <f>M0b!C390</f>
        <v>0.26606000000000002</v>
      </c>
      <c r="O13" s="50">
        <f>M0b!D390</f>
        <v>0.751</v>
      </c>
      <c r="P13" s="50">
        <f>M0b!E390</f>
        <v>0.45266800000000001</v>
      </c>
      <c r="Q13" s="48" t="str">
        <f t="shared" si="4"/>
        <v/>
      </c>
      <c r="R13" s="48" t="s">
        <v>42</v>
      </c>
      <c r="S13" s="48" t="str">
        <f>M0b!A392</f>
        <v>NTYPE2URBAN0:AQICATOrange</v>
      </c>
      <c r="T13" s="49">
        <f>M0b!B392</f>
        <v>0.21379000000000001</v>
      </c>
      <c r="U13" s="49">
        <f>M0b!C392</f>
        <v>2.01092</v>
      </c>
      <c r="V13" s="50">
        <f>M0b!D392</f>
        <v>0.106</v>
      </c>
      <c r="W13" s="50">
        <f>M0b!E392</f>
        <v>0.91533200000000003</v>
      </c>
      <c r="X13" s="48" t="str">
        <f t="shared" si="5"/>
        <v/>
      </c>
      <c r="Y13" s="48" t="s">
        <v>42</v>
      </c>
      <c r="Z13" s="48" t="str">
        <f>M0c!A374</f>
        <v>NTYPE2URBAN0:I(as.integer(RATE_AIRQUAL))</v>
      </c>
      <c r="AA13" s="49">
        <f>M0c!B374</f>
        <v>-0.20125000000000001</v>
      </c>
      <c r="AB13" s="49">
        <f>M0c!C374</f>
        <v>0.13297</v>
      </c>
      <c r="AC13" s="50">
        <f>M0c!D374</f>
        <v>-1.514</v>
      </c>
      <c r="AD13" s="50">
        <f>M0c!E374</f>
        <v>0.13014999999999999</v>
      </c>
      <c r="AE13" s="48" t="str">
        <f t="shared" si="6"/>
        <v/>
      </c>
      <c r="AG13" s="51"/>
      <c r="AH13" s="51">
        <f t="shared" si="11"/>
        <v>1.1024114415633262</v>
      </c>
      <c r="AI13" s="51"/>
      <c r="AJ13" s="51">
        <f t="shared" si="9"/>
        <v>1.221170713681043</v>
      </c>
      <c r="AK13" s="51"/>
      <c r="AL13" s="51">
        <f>EXP(T13)</f>
        <v>1.2383625713456634</v>
      </c>
      <c r="AM13" s="51"/>
      <c r="AN13" s="51">
        <f t="shared" si="10"/>
        <v>0.81770797900360459</v>
      </c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</row>
    <row r="14" spans="1:95" s="48" customFormat="1" x14ac:dyDescent="0.25">
      <c r="A14" s="19"/>
      <c r="B14" s="48" t="s">
        <v>98</v>
      </c>
      <c r="C14" s="48" t="s">
        <v>90</v>
      </c>
      <c r="D14" s="48" t="s">
        <v>44</v>
      </c>
      <c r="E14" s="48" t="str">
        <f>M0a!A503</f>
        <v>NTYPE2URBAN0:AQI</v>
      </c>
      <c r="F14" s="49">
        <f>M0a!B503</f>
        <v>5.9250000000000004E-4</v>
      </c>
      <c r="G14" s="49">
        <f>M0a!C503</f>
        <v>2.1627E-3</v>
      </c>
      <c r="H14" s="50">
        <f>M0a!D503</f>
        <v>0.27400000000000002</v>
      </c>
      <c r="I14" s="50">
        <f>M0a!E503</f>
        <v>0.78434700000000002</v>
      </c>
      <c r="J14" s="48" t="str">
        <f t="shared" si="3"/>
        <v/>
      </c>
      <c r="K14" s="48" t="s">
        <v>44</v>
      </c>
      <c r="L14" s="48" t="str">
        <f>M0b!A525</f>
        <v>NTYPE2URBAN0:AQICATYellow</v>
      </c>
      <c r="M14" s="49">
        <f>M0b!B525</f>
        <v>2.845E-2</v>
      </c>
      <c r="N14" s="49">
        <f>M0b!C525</f>
        <v>8.7494000000000002E-2</v>
      </c>
      <c r="O14" s="50">
        <f>M0b!D525</f>
        <v>0.32500000000000001</v>
      </c>
      <c r="P14" s="50">
        <f>M0b!E525</f>
        <v>0.74531999999999998</v>
      </c>
      <c r="Q14" s="48" t="str">
        <f t="shared" si="4"/>
        <v/>
      </c>
      <c r="R14" s="52" t="s">
        <v>44</v>
      </c>
      <c r="S14" s="52" t="str">
        <f>M0b!A527</f>
        <v>NTYPE2URBAN0:AQICATOrange</v>
      </c>
      <c r="T14" s="53">
        <f>M0b!B527</f>
        <v>0.65068700000000002</v>
      </c>
      <c r="U14" s="53">
        <f>M0b!C527</f>
        <v>0.35928500000000002</v>
      </c>
      <c r="V14" s="54">
        <f>M0b!D527</f>
        <v>1.8109999999999999</v>
      </c>
      <c r="W14" s="54">
        <f>M0b!E527</f>
        <v>7.1304000000000006E-2</v>
      </c>
      <c r="X14" s="52" t="str">
        <f t="shared" si="5"/>
        <v>~</v>
      </c>
      <c r="Y14" s="48" t="s">
        <v>44</v>
      </c>
      <c r="Z14" s="48" t="str">
        <f>M0c!A503</f>
        <v>NTYPE2URBAN0:I(as.integer(RATE_AIRQUAL))</v>
      </c>
      <c r="AA14" s="49">
        <f>M0c!B503</f>
        <v>-4.0869000000000003E-2</v>
      </c>
      <c r="AB14" s="49">
        <f>M0c!C503</f>
        <v>4.5277999999999999E-2</v>
      </c>
      <c r="AC14" s="50">
        <f>M0c!D503</f>
        <v>-0.90300000000000002</v>
      </c>
      <c r="AD14" s="50">
        <f>M0c!E503</f>
        <v>0.36756800000000001</v>
      </c>
      <c r="AE14" s="48" t="str">
        <f t="shared" si="6"/>
        <v/>
      </c>
      <c r="AG14" s="51">
        <f t="shared" si="7"/>
        <v>0.59425875307157483</v>
      </c>
      <c r="AH14" s="51"/>
      <c r="AI14" s="51">
        <f t="shared" si="0"/>
        <v>2.8858566620098225</v>
      </c>
      <c r="AJ14" s="51"/>
      <c r="AK14" s="55">
        <f t="shared" si="1"/>
        <v>91.685725770490791</v>
      </c>
      <c r="AL14" s="55">
        <f t="shared" ref="AL14" si="12">EXP(T14)</f>
        <v>1.9168572577049079</v>
      </c>
      <c r="AM14" s="51">
        <f t="shared" si="2"/>
        <v>-4.0045124200004389</v>
      </c>
      <c r="AN14" s="51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</row>
    <row r="15" spans="1:95" s="48" customFormat="1" x14ac:dyDescent="0.25">
      <c r="A15" s="19"/>
      <c r="B15" s="48" t="s">
        <v>99</v>
      </c>
      <c r="C15" s="48" t="s">
        <v>96</v>
      </c>
      <c r="D15" s="48" t="s">
        <v>45</v>
      </c>
      <c r="E15" s="48" t="str">
        <f>M0a!A636</f>
        <v>NTYPE2URBAN0:AQI</v>
      </c>
      <c r="F15" s="49">
        <f>M0a!B636</f>
        <v>-3.1549999999999998E-3</v>
      </c>
      <c r="G15" s="49">
        <f>M0a!C636</f>
        <v>2.8440000000000002E-3</v>
      </c>
      <c r="H15" s="50">
        <f>M0a!D636</f>
        <v>-1.109</v>
      </c>
      <c r="I15" s="50">
        <f>M0a!E636</f>
        <v>0.26824999999999999</v>
      </c>
      <c r="J15" s="48" t="str">
        <f t="shared" si="3"/>
        <v/>
      </c>
      <c r="K15" s="48" t="s">
        <v>45</v>
      </c>
      <c r="L15" s="48" t="str">
        <f>M0b!A664</f>
        <v>NTYPE2URBAN0:AQICATYellow</v>
      </c>
      <c r="M15" s="49">
        <f>M0b!B664</f>
        <v>-0.135099</v>
      </c>
      <c r="N15" s="49">
        <f>M0b!C664</f>
        <v>0.113339</v>
      </c>
      <c r="O15" s="50">
        <f>M0b!D664</f>
        <v>-1.1919999999999999</v>
      </c>
      <c r="P15" s="50">
        <f>M0b!E664</f>
        <v>0.23436999999999999</v>
      </c>
      <c r="Q15" s="48" t="str">
        <f t="shared" si="4"/>
        <v/>
      </c>
      <c r="R15" s="48" t="s">
        <v>45</v>
      </c>
      <c r="S15" s="48" t="str">
        <f>M0b!A666</f>
        <v>NTYPE2URBAN0:AQICATOrange</v>
      </c>
      <c r="T15" s="49">
        <f>M0b!B666</f>
        <v>-2.4853E-2</v>
      </c>
      <c r="U15" s="49">
        <f>M0b!C666</f>
        <v>0.609954</v>
      </c>
      <c r="V15" s="50">
        <f>M0b!D666</f>
        <v>-4.1000000000000002E-2</v>
      </c>
      <c r="W15" s="50">
        <f>M0b!E666</f>
        <v>0.96753</v>
      </c>
      <c r="X15" s="48" t="str">
        <f t="shared" si="5"/>
        <v/>
      </c>
      <c r="Y15" s="48" t="s">
        <v>45</v>
      </c>
      <c r="Z15" s="48" t="str">
        <f>M0c!A636</f>
        <v>NTYPE2URBAN0:I(as.integer(RATE_AIRQUAL))</v>
      </c>
      <c r="AA15" s="49">
        <f>M0c!B636</f>
        <v>9.1861999999999999E-2</v>
      </c>
      <c r="AB15" s="49">
        <f>M0c!C636</f>
        <v>6.1184000000000002E-2</v>
      </c>
      <c r="AC15" s="50">
        <f>M0c!D636</f>
        <v>1.5009999999999999</v>
      </c>
      <c r="AD15" s="50">
        <f>M0c!E636</f>
        <v>0.13448199999999999</v>
      </c>
      <c r="AE15" s="48" t="str">
        <f t="shared" si="6"/>
        <v/>
      </c>
      <c r="AG15" s="51">
        <f t="shared" si="7"/>
        <v>-3.1057491882864441</v>
      </c>
      <c r="AH15" s="51"/>
      <c r="AI15" s="51">
        <f t="shared" si="0"/>
        <v>-12.637058190571915</v>
      </c>
      <c r="AJ15" s="51"/>
      <c r="AK15" s="51">
        <f t="shared" si="1"/>
        <v>-2.4546706876346858</v>
      </c>
      <c r="AL15" s="51"/>
      <c r="AM15" s="51">
        <f t="shared" si="2"/>
        <v>9.6213534174475424</v>
      </c>
      <c r="AN15" s="51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</row>
    <row r="16" spans="1:95" s="48" customFormat="1" x14ac:dyDescent="0.25">
      <c r="A16" s="19"/>
      <c r="B16" s="48" t="s">
        <v>100</v>
      </c>
      <c r="C16" s="48" t="s">
        <v>96</v>
      </c>
      <c r="D16" s="48" t="s">
        <v>46</v>
      </c>
      <c r="E16" s="48" t="str">
        <f>M0a!A765</f>
        <v>NTYPE2URBAN0:AQI</v>
      </c>
      <c r="F16" s="49">
        <f>M0a!B765</f>
        <v>-2.1099999999999999E-3</v>
      </c>
      <c r="G16" s="49">
        <f>M0a!C765</f>
        <v>4.1099999999999999E-3</v>
      </c>
      <c r="H16" s="50">
        <f>M0a!D765</f>
        <v>-0.51300000000000001</v>
      </c>
      <c r="I16" s="50">
        <f>M0a!E765</f>
        <v>0.60814000000000001</v>
      </c>
      <c r="J16" s="48" t="str">
        <f t="shared" si="3"/>
        <v/>
      </c>
      <c r="K16" s="48" t="s">
        <v>46</v>
      </c>
      <c r="L16" s="48" t="str">
        <f>M0b!A799</f>
        <v>NTYPE2URBAN0:AQICATYellow</v>
      </c>
      <c r="M16" s="49">
        <f>M0b!B799</f>
        <v>-7.0198999999999998E-2</v>
      </c>
      <c r="N16" s="49">
        <f>M0b!C799</f>
        <v>0.165127</v>
      </c>
      <c r="O16" s="50">
        <f>M0b!D799</f>
        <v>-0.42499999999999999</v>
      </c>
      <c r="P16" s="50">
        <f>M0b!E799</f>
        <v>0.67110999999999998</v>
      </c>
      <c r="Q16" s="48" t="str">
        <f t="shared" si="4"/>
        <v/>
      </c>
      <c r="R16" s="48" t="s">
        <v>46</v>
      </c>
      <c r="S16" s="48" t="str">
        <f>M0b!A801</f>
        <v>NTYPE2URBAN0:AQICATOrange</v>
      </c>
      <c r="T16" s="49">
        <f>M0b!B801</f>
        <v>0.84658800000000001</v>
      </c>
      <c r="U16" s="49">
        <f>M0b!C801</f>
        <v>0.88866100000000003</v>
      </c>
      <c r="V16" s="50">
        <f>M0b!D801</f>
        <v>0.95299999999999996</v>
      </c>
      <c r="W16" s="50">
        <f>M0b!E801</f>
        <v>0.34166000000000002</v>
      </c>
      <c r="X16" s="48" t="str">
        <f t="shared" si="5"/>
        <v/>
      </c>
      <c r="Y16" s="48" t="s">
        <v>46</v>
      </c>
      <c r="Z16" s="48" t="str">
        <f>M0c!A765</f>
        <v>NTYPE2URBAN0:I(as.integer(RATE_AIRQUAL))</v>
      </c>
      <c r="AA16" s="49">
        <f>M0c!B765</f>
        <v>-8.0504999999999993E-2</v>
      </c>
      <c r="AB16" s="49">
        <f>M0c!C765</f>
        <v>8.6777999999999994E-2</v>
      </c>
      <c r="AC16" s="50">
        <f>M0c!D765</f>
        <v>-0.92800000000000005</v>
      </c>
      <c r="AD16" s="50">
        <f>M0c!E765</f>
        <v>0.35443000000000002</v>
      </c>
      <c r="AE16" s="48" t="str">
        <f t="shared" si="6"/>
        <v/>
      </c>
      <c r="AG16" s="51">
        <f t="shared" si="7"/>
        <v>-2.0878952431065745</v>
      </c>
      <c r="AH16" s="51"/>
      <c r="AI16" s="51">
        <f t="shared" si="0"/>
        <v>-6.779170800357381</v>
      </c>
      <c r="AJ16" s="51"/>
      <c r="AK16" s="51">
        <f t="shared" si="1"/>
        <v>133.1677580176175</v>
      </c>
      <c r="AL16" s="51"/>
      <c r="AM16" s="51">
        <f t="shared" si="2"/>
        <v>-7.7349709679228162</v>
      </c>
      <c r="AN16" s="51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</row>
    <row r="17" spans="1:95" s="60" customFormat="1" x14ac:dyDescent="0.25">
      <c r="A17" s="19"/>
      <c r="B17" s="60" t="s">
        <v>48</v>
      </c>
      <c r="C17" s="60" t="s">
        <v>89</v>
      </c>
      <c r="D17" s="60" t="s">
        <v>47</v>
      </c>
      <c r="E17" s="60" t="str">
        <f>M0a!A417</f>
        <v>NTYPE2URBAN0:AQI</v>
      </c>
      <c r="F17" s="61">
        <f>M0a!B417</f>
        <v>-3.2200000000000002E-3</v>
      </c>
      <c r="G17" s="61">
        <f>M0a!C417</f>
        <v>1.0500000000000001E-2</v>
      </c>
      <c r="H17" s="62">
        <f>M0a!D417</f>
        <v>-0.307</v>
      </c>
      <c r="I17" s="62">
        <f>M0a!E417</f>
        <v>0.75905999999999996</v>
      </c>
      <c r="J17" s="60" t="str">
        <f t="shared" si="3"/>
        <v/>
      </c>
      <c r="K17" s="60" t="s">
        <v>47</v>
      </c>
      <c r="L17" s="60" t="str">
        <f>M0b!A435</f>
        <v>NTYPE2URBAN0:AQICATYellow</v>
      </c>
      <c r="M17" s="61">
        <f>M0b!B435</f>
        <v>-6.6430000000000003E-2</v>
      </c>
      <c r="N17" s="61">
        <f>M0b!C435</f>
        <v>0.43380000000000002</v>
      </c>
      <c r="O17" s="62">
        <f>M0b!D435</f>
        <v>-0.153</v>
      </c>
      <c r="P17" s="62">
        <f>M0b!E435</f>
        <v>0.87828799999999996</v>
      </c>
      <c r="Q17" s="60" t="str">
        <f t="shared" si="4"/>
        <v/>
      </c>
      <c r="R17" s="60" t="s">
        <v>47</v>
      </c>
      <c r="S17" s="60" t="str">
        <f>M0b!A437</f>
        <v>NTYPE2URBAN0:AQICATOrange</v>
      </c>
      <c r="T17" s="61">
        <f>M0b!B437</f>
        <v>0.59792999999999996</v>
      </c>
      <c r="U17" s="61">
        <f>M0b!C437</f>
        <v>2.8214399999999999</v>
      </c>
      <c r="V17" s="62">
        <f>M0b!D437</f>
        <v>0.21199999999999999</v>
      </c>
      <c r="W17" s="62">
        <f>M0b!E437</f>
        <v>0.83216800000000002</v>
      </c>
      <c r="X17" s="60" t="str">
        <f t="shared" si="5"/>
        <v/>
      </c>
      <c r="Y17" s="64" t="s">
        <v>47</v>
      </c>
      <c r="Z17" s="64" t="str">
        <f>M0c!A417</f>
        <v>NTYPE2URBAN0:I(as.integer(RATE_AIRQUAL))</v>
      </c>
      <c r="AA17" s="65">
        <f>M0c!B417</f>
        <v>0.44255</v>
      </c>
      <c r="AB17" s="65">
        <f>M0c!C417</f>
        <v>0.20695</v>
      </c>
      <c r="AC17" s="66">
        <f>M0c!D417</f>
        <v>2.1379999999999999</v>
      </c>
      <c r="AD17" s="66">
        <f>M0c!E417</f>
        <v>3.2480000000000002E-2</v>
      </c>
      <c r="AE17" s="64" t="str">
        <f t="shared" si="6"/>
        <v>*</v>
      </c>
      <c r="AG17" s="63"/>
      <c r="AH17" s="63">
        <f t="shared" si="11"/>
        <v>0.96831290013162208</v>
      </c>
      <c r="AI17" s="63"/>
      <c r="AJ17" s="63">
        <f t="shared" si="9"/>
        <v>0.93572841455286837</v>
      </c>
      <c r="AK17" s="63"/>
      <c r="AL17" s="63">
        <f t="shared" ref="AL17:AL21" si="13">EXP(T17)</f>
        <v>1.8183509155798969</v>
      </c>
      <c r="AM17" s="67">
        <f t="shared" si="2"/>
        <v>55.667167445162448</v>
      </c>
      <c r="AN17" s="67">
        <f t="shared" si="10"/>
        <v>1.5566716744516245</v>
      </c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</row>
    <row r="18" spans="1:95" s="60" customFormat="1" x14ac:dyDescent="0.25">
      <c r="A18" s="19"/>
      <c r="B18" s="60" t="s">
        <v>98</v>
      </c>
      <c r="C18" s="60" t="s">
        <v>90</v>
      </c>
      <c r="D18" s="60" t="s">
        <v>49</v>
      </c>
      <c r="E18" s="60" t="str">
        <f>M0a!A546</f>
        <v>NTYPE2URBAN0:AQI</v>
      </c>
      <c r="F18" s="61">
        <f>M0a!B546</f>
        <v>2.7380999999999998E-3</v>
      </c>
      <c r="G18" s="61">
        <f>M0a!C546</f>
        <v>1.8422E-3</v>
      </c>
      <c r="H18" s="62">
        <f>M0a!D546</f>
        <v>1.486</v>
      </c>
      <c r="I18" s="62">
        <f>M0a!E546</f>
        <v>0.13967599999999999</v>
      </c>
      <c r="J18" s="60" t="str">
        <f t="shared" si="3"/>
        <v/>
      </c>
      <c r="K18" s="60" t="s">
        <v>49</v>
      </c>
      <c r="L18" s="60" t="str">
        <f>M0b!A570</f>
        <v>NTYPE2URBAN0:AQICATYellow</v>
      </c>
      <c r="M18" s="61">
        <f>M0b!B570</f>
        <v>5.2693999999999998E-2</v>
      </c>
      <c r="N18" s="61">
        <f>M0b!C570</f>
        <v>7.6472999999999999E-2</v>
      </c>
      <c r="O18" s="62">
        <f>M0b!D570</f>
        <v>0.68899999999999995</v>
      </c>
      <c r="P18" s="62">
        <f>M0b!E570</f>
        <v>0.49207000000000001</v>
      </c>
      <c r="Q18" s="60" t="str">
        <f t="shared" si="4"/>
        <v/>
      </c>
      <c r="R18" s="64" t="s">
        <v>49</v>
      </c>
      <c r="S18" s="64" t="str">
        <f>M0b!A572</f>
        <v>NTYPE2URBAN0:AQICATOrange</v>
      </c>
      <c r="T18" s="65">
        <f>M0b!B572</f>
        <v>0.58275500000000002</v>
      </c>
      <c r="U18" s="65">
        <f>M0b!C572</f>
        <v>0.29068699999999997</v>
      </c>
      <c r="V18" s="66">
        <f>M0b!D572</f>
        <v>2.0049999999999999</v>
      </c>
      <c r="W18" s="66">
        <f>M0b!E572</f>
        <v>4.7149999999999997E-2</v>
      </c>
      <c r="X18" s="64" t="str">
        <f t="shared" si="5"/>
        <v>*</v>
      </c>
      <c r="Y18" s="60" t="s">
        <v>49</v>
      </c>
      <c r="Z18" s="60" t="str">
        <f>M0c!A546</f>
        <v>NTYPE2URBAN0:I(as.integer(RATE_AIRQUAL))</v>
      </c>
      <c r="AA18" s="61">
        <f>M0c!B546</f>
        <v>2.529E-2</v>
      </c>
      <c r="AB18" s="61">
        <f>M0c!C546</f>
        <v>3.9434999999999998E-2</v>
      </c>
      <c r="AC18" s="62">
        <f>M0c!D546</f>
        <v>0.64100000000000001</v>
      </c>
      <c r="AD18" s="62">
        <f>M0c!E546</f>
        <v>0.52248600000000001</v>
      </c>
      <c r="AE18" s="60" t="str">
        <f t="shared" si="6"/>
        <v/>
      </c>
      <c r="AG18" s="63">
        <f t="shared" si="7"/>
        <v>2.7759304472682045</v>
      </c>
      <c r="AH18" s="67"/>
      <c r="AI18" s="63">
        <f t="shared" si="0"/>
        <v>5.4107039009201552</v>
      </c>
      <c r="AJ18" s="63"/>
      <c r="AK18" s="67">
        <f t="shared" si="1"/>
        <v>79.096575089374795</v>
      </c>
      <c r="AL18" s="67">
        <f t="shared" si="13"/>
        <v>1.790965750893748</v>
      </c>
      <c r="AM18" s="63">
        <f t="shared" si="2"/>
        <v>2.5612505028049792</v>
      </c>
      <c r="AN18" s="63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</row>
    <row r="19" spans="1:95" s="60" customFormat="1" x14ac:dyDescent="0.25">
      <c r="A19" s="19"/>
      <c r="B19" s="60" t="s">
        <v>99</v>
      </c>
      <c r="C19" s="60" t="s">
        <v>96</v>
      </c>
      <c r="D19" s="60" t="s">
        <v>50</v>
      </c>
      <c r="E19" s="60" t="str">
        <f>M0a!A679</f>
        <v>NTYPE2URBAN0:AQI</v>
      </c>
      <c r="F19" s="61">
        <f>M0a!B679</f>
        <v>-7.1210000000000002E-4</v>
      </c>
      <c r="G19" s="61">
        <f>M0a!C679</f>
        <v>2.8237000000000002E-3</v>
      </c>
      <c r="H19" s="62">
        <f>M0a!D679</f>
        <v>-0.252</v>
      </c>
      <c r="I19" s="62">
        <f>M0a!E679</f>
        <v>0.80129899999999998</v>
      </c>
      <c r="J19" s="60" t="str">
        <f t="shared" si="3"/>
        <v/>
      </c>
      <c r="K19" s="60" t="s">
        <v>50</v>
      </c>
      <c r="L19" s="60" t="str">
        <f>M0b!A709</f>
        <v>NTYPE2URBAN0:AQICATYellow</v>
      </c>
      <c r="M19" s="61">
        <f>M0b!B709</f>
        <v>-2.5350000000000001E-2</v>
      </c>
      <c r="N19" s="61">
        <f>M0b!C709</f>
        <v>0.116464</v>
      </c>
      <c r="O19" s="62">
        <f>M0b!D709</f>
        <v>-0.218</v>
      </c>
      <c r="P19" s="62">
        <f>M0b!E709</f>
        <v>0.82804599999999995</v>
      </c>
      <c r="Q19" s="60" t="str">
        <f t="shared" si="4"/>
        <v/>
      </c>
      <c r="R19" s="60" t="s">
        <v>50</v>
      </c>
      <c r="S19" s="60" t="str">
        <f>M0b!A711</f>
        <v>NTYPE2URBAN0:AQICATOrange</v>
      </c>
      <c r="T19" s="61">
        <f>M0b!B711</f>
        <v>0.55233200000000005</v>
      </c>
      <c r="U19" s="61">
        <f>M0b!C711</f>
        <v>0.48264400000000002</v>
      </c>
      <c r="V19" s="62">
        <f>M0b!D711</f>
        <v>1.1439999999999999</v>
      </c>
      <c r="W19" s="62">
        <f>M0b!E711</f>
        <v>0.25464999999999999</v>
      </c>
      <c r="X19" s="60" t="str">
        <f t="shared" si="5"/>
        <v/>
      </c>
      <c r="Y19" s="97" t="s">
        <v>50</v>
      </c>
      <c r="Z19" s="97" t="str">
        <f>M0c!A679</f>
        <v>NTYPE2URBAN0:I(as.integer(RATE_AIRQUAL))</v>
      </c>
      <c r="AA19" s="98">
        <f>M0c!B679</f>
        <v>0.10741340000000001</v>
      </c>
      <c r="AB19" s="98">
        <f>M0c!C679</f>
        <v>5.6585900000000001E-2</v>
      </c>
      <c r="AC19" s="99">
        <f>M0c!D679</f>
        <v>1.8979999999999999</v>
      </c>
      <c r="AD19" s="99">
        <f>M0c!E679</f>
        <v>5.9950000000000003E-2</v>
      </c>
      <c r="AE19" s="97" t="str">
        <f t="shared" si="6"/>
        <v>~</v>
      </c>
      <c r="AG19" s="63">
        <f t="shared" si="7"/>
        <v>-0.70957057552175629</v>
      </c>
      <c r="AH19" s="63"/>
      <c r="AI19" s="63">
        <f t="shared" si="0"/>
        <v>-2.5031386710113956</v>
      </c>
      <c r="AJ19" s="63"/>
      <c r="AK19" s="63">
        <f t="shared" si="1"/>
        <v>73.729968047978019</v>
      </c>
      <c r="AL19" s="63"/>
      <c r="AM19" s="68">
        <f t="shared" si="2"/>
        <v>11.339443661322068</v>
      </c>
      <c r="AN19" s="68">
        <f t="shared" si="10"/>
        <v>1.1133944366132207</v>
      </c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</row>
    <row r="20" spans="1:95" s="60" customFormat="1" x14ac:dyDescent="0.25">
      <c r="A20" s="19"/>
      <c r="B20" s="60" t="s">
        <v>100</v>
      </c>
      <c r="C20" s="60" t="s">
        <v>96</v>
      </c>
      <c r="D20" s="60" t="s">
        <v>51</v>
      </c>
      <c r="E20" s="60" t="str">
        <f>M0a!A808</f>
        <v>NTYPE2URBAN0:AQI</v>
      </c>
      <c r="F20" s="61">
        <f>M0a!B808</f>
        <v>3.8300000000000001E-3</v>
      </c>
      <c r="G20" s="61">
        <f>M0a!C808</f>
        <v>3.5349999999999999E-3</v>
      </c>
      <c r="H20" s="62">
        <f>M0a!D808</f>
        <v>1.0840000000000001</v>
      </c>
      <c r="I20" s="62">
        <f>M0a!E808</f>
        <v>0.28061700000000001</v>
      </c>
      <c r="J20" s="60" t="str">
        <f t="shared" si="3"/>
        <v/>
      </c>
      <c r="K20" s="60" t="s">
        <v>51</v>
      </c>
      <c r="L20" s="60" t="str">
        <f>M0b!A844</f>
        <v>NTYPE2URBAN0:AQICATYellow</v>
      </c>
      <c r="M20" s="61">
        <f>M0b!B844</f>
        <v>0.10147</v>
      </c>
      <c r="N20" s="61">
        <f>M0b!C844</f>
        <v>0.14521999999999999</v>
      </c>
      <c r="O20" s="62">
        <f>M0b!D844</f>
        <v>0.69899999999999995</v>
      </c>
      <c r="P20" s="62">
        <f>M0b!E844</f>
        <v>0.48601</v>
      </c>
      <c r="Q20" s="60" t="str">
        <f t="shared" si="4"/>
        <v/>
      </c>
      <c r="R20" s="60" t="s">
        <v>51</v>
      </c>
      <c r="S20" s="60" t="str">
        <f>M0b!A846</f>
        <v>NTYPE2URBAN0:AQICATOrange</v>
      </c>
      <c r="T20" s="61">
        <f>M0b!B846</f>
        <v>0.94386999999999999</v>
      </c>
      <c r="U20" s="61">
        <f>M0b!C846</f>
        <v>0.60182000000000002</v>
      </c>
      <c r="V20" s="62">
        <f>M0b!D846</f>
        <v>1.5680000000000001</v>
      </c>
      <c r="W20" s="62">
        <f>M0b!E846</f>
        <v>0.11932</v>
      </c>
      <c r="X20" s="60" t="str">
        <f t="shared" si="5"/>
        <v/>
      </c>
      <c r="Y20" s="64" t="s">
        <v>51</v>
      </c>
      <c r="Z20" s="64" t="str">
        <f>M0c!A808</f>
        <v>NTYPE2URBAN0:I(as.integer(RATE_AIRQUAL))</v>
      </c>
      <c r="AA20" s="65">
        <f>M0c!B808</f>
        <v>0.15110999999999999</v>
      </c>
      <c r="AB20" s="65">
        <f>M0c!C808</f>
        <v>7.1620000000000003E-2</v>
      </c>
      <c r="AC20" s="66">
        <f>M0c!D808</f>
        <v>2.11</v>
      </c>
      <c r="AD20" s="66">
        <f>M0c!E808</f>
        <v>3.6857000000000001E-2</v>
      </c>
      <c r="AE20" s="64" t="str">
        <f t="shared" si="6"/>
        <v>*</v>
      </c>
      <c r="AG20" s="63">
        <f t="shared" si="7"/>
        <v>3.9042898995941488</v>
      </c>
      <c r="AH20" s="67"/>
      <c r="AI20" s="63">
        <f t="shared" si="0"/>
        <v>10.679671399245239</v>
      </c>
      <c r="AJ20" s="63"/>
      <c r="AK20" s="63">
        <f t="shared" si="1"/>
        <v>156.990774146468</v>
      </c>
      <c r="AL20" s="63"/>
      <c r="AM20" s="67">
        <f t="shared" si="2"/>
        <v>16.312459475059704</v>
      </c>
      <c r="AN20" s="67">
        <f t="shared" si="10"/>
        <v>1.163124594750597</v>
      </c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</row>
    <row r="21" spans="1:95" s="69" customFormat="1" x14ac:dyDescent="0.25">
      <c r="A21" s="19"/>
      <c r="B21" s="69" t="s">
        <v>53</v>
      </c>
      <c r="C21" s="69" t="s">
        <v>89</v>
      </c>
      <c r="D21" s="69" t="s">
        <v>52</v>
      </c>
      <c r="E21" s="69" t="str">
        <f>M0a!A460</f>
        <v>NTYPE2URBAN0:AQI</v>
      </c>
      <c r="F21" s="70">
        <f>M0a!B460</f>
        <v>-3.3430000000000001E-3</v>
      </c>
      <c r="G21" s="70">
        <f>M0a!C460</f>
        <v>1.061E-2</v>
      </c>
      <c r="H21" s="71">
        <f>M0a!D460</f>
        <v>-0.315</v>
      </c>
      <c r="I21" s="71">
        <f>M0a!E460</f>
        <v>0.75266999999999995</v>
      </c>
      <c r="J21" s="69" t="str">
        <f t="shared" si="3"/>
        <v/>
      </c>
      <c r="K21" s="69" t="s">
        <v>52</v>
      </c>
      <c r="L21" s="69" t="str">
        <f>M0b!A480</f>
        <v>NTYPE2URBAN0:AQICATYellow</v>
      </c>
      <c r="M21" s="70">
        <f>M0b!B480</f>
        <v>0.23830999999999999</v>
      </c>
      <c r="N21" s="70">
        <f>M0b!C480</f>
        <v>0.4128</v>
      </c>
      <c r="O21" s="71">
        <f>M0b!D480</f>
        <v>0.57699999999999996</v>
      </c>
      <c r="P21" s="71">
        <f>M0b!E480</f>
        <v>0.56374299999999999</v>
      </c>
      <c r="Q21" s="69" t="str">
        <f t="shared" si="4"/>
        <v/>
      </c>
      <c r="R21" s="69" t="s">
        <v>52</v>
      </c>
      <c r="S21" s="69" t="str">
        <f>M0b!A482</f>
        <v>NTYPE2URBAN0:AQICATOrange</v>
      </c>
      <c r="T21" s="70">
        <f>M0b!B482</f>
        <v>-3.0414699999999999</v>
      </c>
      <c r="U21" s="70">
        <f>M0b!C482</f>
        <v>2.4962399999999998</v>
      </c>
      <c r="V21" s="71">
        <f>M0b!D482</f>
        <v>-1.218</v>
      </c>
      <c r="W21" s="71">
        <f>M0b!E482</f>
        <v>0.22306300000000001</v>
      </c>
      <c r="X21" s="69" t="str">
        <f t="shared" si="5"/>
        <v/>
      </c>
      <c r="Y21" s="69" t="s">
        <v>52</v>
      </c>
      <c r="Z21" s="69" t="str">
        <f>M0c!A460</f>
        <v>NTYPE2URBAN0:I(as.integer(RATE_AIRQUAL))</v>
      </c>
      <c r="AA21" s="70">
        <f>M0c!B460</f>
        <v>0.10063</v>
      </c>
      <c r="AB21" s="70">
        <f>M0c!C460</f>
        <v>0.20036999999999999</v>
      </c>
      <c r="AC21" s="71">
        <f>M0c!D460</f>
        <v>0.502</v>
      </c>
      <c r="AD21" s="71">
        <f>M0c!E460</f>
        <v>0.61551</v>
      </c>
      <c r="AE21" s="69" t="str">
        <f t="shared" si="6"/>
        <v/>
      </c>
      <c r="AG21" s="75"/>
      <c r="AH21" s="75">
        <f t="shared" si="11"/>
        <v>0.96712260744452894</v>
      </c>
      <c r="AI21" s="75"/>
      <c r="AJ21" s="75">
        <f t="shared" si="9"/>
        <v>1.2691025536424632</v>
      </c>
      <c r="AK21" s="75">
        <f t="shared" si="1"/>
        <v>-95.223537613546711</v>
      </c>
      <c r="AL21" s="75">
        <f t="shared" si="13"/>
        <v>4.7764623864532792E-2</v>
      </c>
      <c r="AM21" s="75"/>
      <c r="AN21" s="75">
        <f t="shared" si="10"/>
        <v>1.1058673951212687</v>
      </c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</row>
    <row r="22" spans="1:95" s="69" customFormat="1" x14ac:dyDescent="0.25">
      <c r="A22" s="19"/>
      <c r="B22" s="69" t="s">
        <v>98</v>
      </c>
      <c r="C22" s="69" t="s">
        <v>90</v>
      </c>
      <c r="D22" s="69" t="s">
        <v>54</v>
      </c>
      <c r="E22" s="69" t="str">
        <f>M0a!A589</f>
        <v>NTYPE2URBAN0:AQI</v>
      </c>
      <c r="F22" s="70">
        <f>M0a!B589</f>
        <v>1.3917999999999999E-3</v>
      </c>
      <c r="G22" s="70">
        <f>M0a!C589</f>
        <v>1.1791E-3</v>
      </c>
      <c r="H22" s="71">
        <f>M0a!D589</f>
        <v>1.18</v>
      </c>
      <c r="I22" s="71">
        <f>M0a!E589</f>
        <v>0.23802000000000001</v>
      </c>
      <c r="J22" s="69" t="str">
        <f t="shared" si="3"/>
        <v/>
      </c>
      <c r="K22" s="155" t="s">
        <v>54</v>
      </c>
      <c r="L22" s="155" t="str">
        <f>M0b!A615</f>
        <v>NTYPE2URBAN0:AQICATYellow</v>
      </c>
      <c r="M22" s="156">
        <f>M0b!B615</f>
        <v>7.7817600000000001E-2</v>
      </c>
      <c r="N22" s="156">
        <f>M0b!C615</f>
        <v>4.7228199999999998E-2</v>
      </c>
      <c r="O22" s="157">
        <f>M0b!D615</f>
        <v>1.6479999999999999</v>
      </c>
      <c r="P22" s="157">
        <f>M0b!E615</f>
        <v>9.9610000000000004E-2</v>
      </c>
      <c r="Q22" s="155" t="str">
        <f t="shared" si="4"/>
        <v>~</v>
      </c>
      <c r="R22" s="69" t="s">
        <v>54</v>
      </c>
      <c r="S22" s="69" t="str">
        <f>M0b!A617</f>
        <v>NTYPE2URBAN0:AQICATOrange</v>
      </c>
      <c r="T22" s="70">
        <f>M0b!B617</f>
        <v>0.2029012</v>
      </c>
      <c r="U22" s="70">
        <f>M0b!C617</f>
        <v>0.51429970000000003</v>
      </c>
      <c r="V22" s="71">
        <f>M0b!D617</f>
        <v>0.39500000000000002</v>
      </c>
      <c r="W22" s="71">
        <f>M0b!E617</f>
        <v>0.693249</v>
      </c>
      <c r="X22" s="69" t="str">
        <f t="shared" si="5"/>
        <v/>
      </c>
      <c r="Y22" s="69" t="s">
        <v>54</v>
      </c>
      <c r="Z22" s="69" t="str">
        <f>M0c!A589</f>
        <v>NTYPE2URBAN0:I(as.integer(RATE_AIRQUAL))</v>
      </c>
      <c r="AA22" s="70">
        <f>M0c!B589</f>
        <v>2.2261E-2</v>
      </c>
      <c r="AB22" s="70">
        <f>M0c!C589</f>
        <v>2.4211E-2</v>
      </c>
      <c r="AC22" s="71">
        <f>M0c!D589</f>
        <v>0.91900000000000004</v>
      </c>
      <c r="AD22" s="71">
        <f>M0c!E589</f>
        <v>0.35798400000000002</v>
      </c>
      <c r="AE22" s="69" t="str">
        <f t="shared" si="6"/>
        <v/>
      </c>
      <c r="AG22" s="75">
        <f t="shared" si="7"/>
        <v>1.4015306274165251</v>
      </c>
      <c r="AH22" s="75"/>
      <c r="AI22" s="85">
        <f t="shared" si="0"/>
        <v>8.0925479880393993</v>
      </c>
      <c r="AJ22" s="85">
        <f t="shared" si="9"/>
        <v>1.080925479880394</v>
      </c>
      <c r="AK22" s="75">
        <f t="shared" si="1"/>
        <v>22.49514370666752</v>
      </c>
      <c r="AL22" s="75"/>
      <c r="AM22" s="75">
        <f t="shared" si="2"/>
        <v>2.2510624919348743</v>
      </c>
      <c r="AN22" s="75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</row>
    <row r="23" spans="1:95" s="69" customFormat="1" x14ac:dyDescent="0.25">
      <c r="A23" s="19"/>
      <c r="B23" s="69" t="s">
        <v>99</v>
      </c>
      <c r="C23" s="69" t="s">
        <v>96</v>
      </c>
      <c r="D23" s="69" t="s">
        <v>55</v>
      </c>
      <c r="E23" s="69" t="str">
        <f>M0a!A722</f>
        <v>NTYPE2URBAN0:AQI</v>
      </c>
      <c r="F23" s="70">
        <f>M0a!B722</f>
        <v>1.817E-3</v>
      </c>
      <c r="G23" s="70">
        <f>M0a!C722</f>
        <v>1.9710000000000001E-3</v>
      </c>
      <c r="H23" s="71">
        <f>M0a!D722</f>
        <v>0.92200000000000004</v>
      </c>
      <c r="I23" s="71">
        <f>M0a!E722</f>
        <v>0.35671900000000001</v>
      </c>
      <c r="J23" s="69" t="str">
        <f t="shared" si="3"/>
        <v/>
      </c>
      <c r="K23" s="69" t="s">
        <v>55</v>
      </c>
      <c r="L23" s="69" t="str">
        <f>M0b!A754</f>
        <v>NTYPE2URBAN0:AQICATYellow</v>
      </c>
      <c r="M23" s="70">
        <f>M0b!B754</f>
        <v>4.4885000000000001E-2</v>
      </c>
      <c r="N23" s="70">
        <f>M0b!C754</f>
        <v>7.9445000000000002E-2</v>
      </c>
      <c r="O23" s="71">
        <f>M0b!D754</f>
        <v>0.56499999999999995</v>
      </c>
      <c r="P23" s="71">
        <f>M0b!E754</f>
        <v>0.57216500000000003</v>
      </c>
      <c r="Q23" s="69" t="str">
        <f t="shared" si="4"/>
        <v/>
      </c>
      <c r="R23" s="69" t="s">
        <v>55</v>
      </c>
      <c r="S23" s="69" t="str">
        <f>M0b!A756</f>
        <v>NTYPE2URBAN0:AQICATOrange</v>
      </c>
      <c r="T23" s="70">
        <f>M0b!B756</f>
        <v>-0.24235899999999999</v>
      </c>
      <c r="U23" s="70">
        <f>M0b!C756</f>
        <v>0.99064200000000002</v>
      </c>
      <c r="V23" s="71">
        <f>M0b!D756</f>
        <v>-0.245</v>
      </c>
      <c r="W23" s="71">
        <f>M0b!E756</f>
        <v>0.80676000000000003</v>
      </c>
      <c r="X23" s="69" t="str">
        <f t="shared" si="5"/>
        <v/>
      </c>
      <c r="Y23" s="72" t="s">
        <v>55</v>
      </c>
      <c r="Z23" s="72" t="str">
        <f>M0c!A722</f>
        <v>NTYPE2URBAN0:I(as.integer(RATE_AIRQUAL))</v>
      </c>
      <c r="AA23" s="73">
        <f>M0c!B722</f>
        <v>-0.116227</v>
      </c>
      <c r="AB23" s="73">
        <f>M0c!C722</f>
        <v>4.0656999999999999E-2</v>
      </c>
      <c r="AC23" s="74">
        <f>M0c!D722</f>
        <v>-2.859</v>
      </c>
      <c r="AD23" s="74">
        <f>M0c!E722</f>
        <v>4.3099999999999996E-3</v>
      </c>
      <c r="AE23" s="72" t="str">
        <f t="shared" si="6"/>
        <v>*</v>
      </c>
      <c r="AG23" s="75">
        <f t="shared" si="7"/>
        <v>1.8336078809068734</v>
      </c>
      <c r="AH23" s="75">
        <f t="shared" ref="AH23:AH24" si="14">EXP(10*F23)</f>
        <v>1.0183360788090687</v>
      </c>
      <c r="AI23" s="75">
        <f t="shared" si="0"/>
        <v>4.5907573621421616</v>
      </c>
      <c r="AJ23" s="75"/>
      <c r="AK23" s="75">
        <f t="shared" si="1"/>
        <v>-21.522560703255234</v>
      </c>
      <c r="AL23" s="70"/>
      <c r="AM23" s="76">
        <f t="shared" si="2"/>
        <v>-10.972689163730298</v>
      </c>
      <c r="AN23" s="76">
        <f t="shared" si="10"/>
        <v>0.89027310836269702</v>
      </c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</row>
    <row r="24" spans="1:95" s="69" customFormat="1" x14ac:dyDescent="0.25">
      <c r="A24" s="19"/>
      <c r="B24" s="77" t="s">
        <v>100</v>
      </c>
      <c r="C24" s="77" t="s">
        <v>96</v>
      </c>
      <c r="D24" s="78" t="s">
        <v>56</v>
      </c>
      <c r="E24" s="78" t="str">
        <f>M0a!A851</f>
        <v>NTYPE2URBAN0:AQI</v>
      </c>
      <c r="F24" s="79">
        <f>M0a!B851</f>
        <v>4.4419999999999998E-3</v>
      </c>
      <c r="G24" s="79">
        <f>M0a!C851</f>
        <v>1.5410000000000001E-3</v>
      </c>
      <c r="H24" s="80">
        <f>M0a!D851</f>
        <v>2.883</v>
      </c>
      <c r="I24" s="80">
        <f>M0a!E851</f>
        <v>3.9940000000000002E-3</v>
      </c>
      <c r="J24" s="78" t="str">
        <f t="shared" si="3"/>
        <v>*</v>
      </c>
      <c r="K24" s="78" t="s">
        <v>56</v>
      </c>
      <c r="L24" s="78" t="str">
        <f>M0b!A889</f>
        <v>NTYPE2URBAN0:AQICATYellow</v>
      </c>
      <c r="M24" s="79">
        <f>M0b!B889</f>
        <v>0.151586</v>
      </c>
      <c r="N24" s="79">
        <f>M0b!C889</f>
        <v>6.2095999999999998E-2</v>
      </c>
      <c r="O24" s="80">
        <f>M0b!D889</f>
        <v>2.4409999999999998</v>
      </c>
      <c r="P24" s="80">
        <f>M0b!E889</f>
        <v>1.4747E-2</v>
      </c>
      <c r="Q24" s="78" t="str">
        <f t="shared" si="4"/>
        <v>*</v>
      </c>
      <c r="R24" s="77" t="s">
        <v>56</v>
      </c>
      <c r="S24" s="77" t="str">
        <f>M0b!A891</f>
        <v>NTYPE2URBAN0:AQICATOrange</v>
      </c>
      <c r="T24" s="81">
        <f>M0b!B891</f>
        <v>-1.1572000000000001E-2</v>
      </c>
      <c r="U24" s="81">
        <f>M0b!C891</f>
        <v>0.77431000000000005</v>
      </c>
      <c r="V24" s="82">
        <f>M0b!D891</f>
        <v>-1.4999999999999999E-2</v>
      </c>
      <c r="W24" s="82">
        <f>M0b!E891</f>
        <v>0.98807800000000001</v>
      </c>
      <c r="X24" s="77" t="str">
        <f t="shared" si="5"/>
        <v/>
      </c>
      <c r="Y24" s="77" t="s">
        <v>56</v>
      </c>
      <c r="Z24" s="77" t="str">
        <f>M0c!A851</f>
        <v>NTYPE2URBAN0:I(as.integer(RATE_AIRQUAL))</v>
      </c>
      <c r="AA24" s="81">
        <f>M0c!B851</f>
        <v>4.993E-3</v>
      </c>
      <c r="AB24" s="81">
        <f>M0c!C851</f>
        <v>3.1879999999999999E-2</v>
      </c>
      <c r="AC24" s="82">
        <f>M0c!D851</f>
        <v>0.157</v>
      </c>
      <c r="AD24" s="82">
        <f>M0c!E851</f>
        <v>0.87556100000000003</v>
      </c>
      <c r="AE24" s="77" t="str">
        <f t="shared" si="6"/>
        <v/>
      </c>
      <c r="AG24" s="76">
        <f t="shared" si="7"/>
        <v>4.5421339657845339</v>
      </c>
      <c r="AH24" s="76">
        <f t="shared" si="14"/>
        <v>1.0454213396578453</v>
      </c>
      <c r="AI24" s="76">
        <f t="shared" si="0"/>
        <v>16.367837384666718</v>
      </c>
      <c r="AJ24" s="76">
        <f t="shared" ref="AJ24" si="15">EXP(M24)</f>
        <v>1.1636783738466672</v>
      </c>
      <c r="AK24" s="75">
        <f t="shared" si="1"/>
        <v>-1.1505301932587586</v>
      </c>
      <c r="AL24" s="70"/>
      <c r="AM24" s="75">
        <f t="shared" si="2"/>
        <v>0.50054857963777177</v>
      </c>
      <c r="AN24" s="75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</row>
    <row r="25" spans="1:95" ht="17.25" x14ac:dyDescent="0.25">
      <c r="B25" s="19" t="s">
        <v>239</v>
      </c>
    </row>
    <row r="26" spans="1:95" x14ac:dyDescent="0.25">
      <c r="B26" s="19" t="s">
        <v>240</v>
      </c>
    </row>
    <row r="29" spans="1:95" x14ac:dyDescent="0.25">
      <c r="B29" s="20" t="s">
        <v>241</v>
      </c>
    </row>
    <row r="30" spans="1:95" x14ac:dyDescent="0.25">
      <c r="B30" s="21"/>
      <c r="C30" s="21"/>
      <c r="D30" s="21" t="s">
        <v>76</v>
      </c>
      <c r="E30" s="21"/>
      <c r="F30" s="22" t="s">
        <v>34</v>
      </c>
      <c r="G30" s="22"/>
      <c r="H30" s="23"/>
      <c r="I30" s="23"/>
      <c r="J30" s="24"/>
      <c r="K30" s="24" t="s">
        <v>77</v>
      </c>
      <c r="L30" s="24"/>
      <c r="M30" s="22" t="s">
        <v>78</v>
      </c>
      <c r="N30" s="22"/>
      <c r="O30" s="23"/>
      <c r="P30" s="23"/>
      <c r="Q30" s="24"/>
      <c r="R30" s="24" t="s">
        <v>77</v>
      </c>
      <c r="S30" s="24"/>
      <c r="T30" s="22" t="s">
        <v>79</v>
      </c>
      <c r="U30" s="22"/>
      <c r="V30" s="23"/>
      <c r="W30" s="23"/>
      <c r="X30" s="24"/>
      <c r="Y30" s="24" t="s">
        <v>80</v>
      </c>
      <c r="Z30" s="24"/>
      <c r="AA30" s="22" t="s">
        <v>81</v>
      </c>
      <c r="AB30" s="22"/>
      <c r="AC30" s="23"/>
      <c r="AD30" s="23"/>
      <c r="AE30" s="24"/>
    </row>
    <row r="31" spans="1:95" ht="17.25" x14ac:dyDescent="0.25">
      <c r="B31" s="25" t="s">
        <v>82</v>
      </c>
      <c r="C31" s="25" t="s">
        <v>238</v>
      </c>
      <c r="D31" s="25" t="s">
        <v>83</v>
      </c>
      <c r="E31" s="25" t="s">
        <v>9</v>
      </c>
      <c r="F31" s="26" t="s">
        <v>10</v>
      </c>
      <c r="G31" s="26" t="s">
        <v>11</v>
      </c>
      <c r="H31" s="27" t="s">
        <v>12</v>
      </c>
      <c r="I31" s="27" t="s">
        <v>13</v>
      </c>
      <c r="J31" s="25"/>
      <c r="K31" s="25" t="s">
        <v>83</v>
      </c>
      <c r="L31" s="25" t="s">
        <v>9</v>
      </c>
      <c r="M31" s="26" t="s">
        <v>10</v>
      </c>
      <c r="N31" s="26" t="s">
        <v>11</v>
      </c>
      <c r="O31" s="27" t="s">
        <v>12</v>
      </c>
      <c r="P31" s="27" t="s">
        <v>13</v>
      </c>
      <c r="Q31" s="25"/>
      <c r="R31" s="25" t="s">
        <v>83</v>
      </c>
      <c r="S31" s="25" t="s">
        <v>9</v>
      </c>
      <c r="T31" s="26" t="s">
        <v>10</v>
      </c>
      <c r="U31" s="26" t="s">
        <v>11</v>
      </c>
      <c r="V31" s="27" t="s">
        <v>12</v>
      </c>
      <c r="W31" s="27" t="s">
        <v>13</v>
      </c>
      <c r="X31" s="25"/>
      <c r="Y31" s="25" t="s">
        <v>83</v>
      </c>
      <c r="Z31" s="25" t="s">
        <v>9</v>
      </c>
      <c r="AA31" s="26" t="s">
        <v>10</v>
      </c>
      <c r="AB31" s="26" t="s">
        <v>11</v>
      </c>
      <c r="AC31" s="27" t="s">
        <v>12</v>
      </c>
      <c r="AD31" s="27" t="s">
        <v>13</v>
      </c>
      <c r="AE31" s="25"/>
      <c r="AG31" s="19" t="s">
        <v>84</v>
      </c>
      <c r="AH31" s="19" t="s">
        <v>85</v>
      </c>
      <c r="AI31" s="19" t="s">
        <v>86</v>
      </c>
      <c r="AJ31" s="19" t="s">
        <v>87</v>
      </c>
      <c r="AK31" s="19" t="s">
        <v>86</v>
      </c>
      <c r="AL31" s="19" t="s">
        <v>87</v>
      </c>
      <c r="AM31" s="19" t="s">
        <v>86</v>
      </c>
      <c r="AN31" s="19" t="s">
        <v>87</v>
      </c>
    </row>
    <row r="32" spans="1:95" x14ac:dyDescent="0.25">
      <c r="B32" s="28" t="s">
        <v>88</v>
      </c>
      <c r="C32" s="28" t="s">
        <v>89</v>
      </c>
      <c r="D32" s="28" t="s">
        <v>0</v>
      </c>
      <c r="E32" s="28" t="str">
        <f>M0a!A32</f>
        <v>NTYPE2SUBRUR:AQI</v>
      </c>
      <c r="F32" s="29">
        <f>M0a!B32</f>
        <v>4.8770000000000003E-3</v>
      </c>
      <c r="G32" s="29">
        <f>M0a!C32</f>
        <v>5.0179999999999999E-3</v>
      </c>
      <c r="H32" s="30">
        <f>M0a!D32</f>
        <v>0.97199999999999998</v>
      </c>
      <c r="I32" s="30">
        <f>M0a!E32</f>
        <v>0.33103399999999999</v>
      </c>
      <c r="J32" s="28" t="str">
        <f>IF(I32&lt;0.05,"*",IF(I32&lt;0.1,"~",IF(I32&lt;0.15,"",IF(I32&lt;0.2,"",""))))</f>
        <v/>
      </c>
      <c r="K32" s="28" t="s">
        <v>0</v>
      </c>
      <c r="L32" s="28" t="str">
        <f>M0b!A32</f>
        <v>NTYPE2SUBRUR:AQICATYellow</v>
      </c>
      <c r="M32" s="29">
        <f>M0b!B32</f>
        <v>0.15473600000000001</v>
      </c>
      <c r="N32" s="29">
        <f>M0b!C32</f>
        <v>0.208676</v>
      </c>
      <c r="O32" s="30">
        <f>M0b!D32</f>
        <v>0.74199999999999999</v>
      </c>
      <c r="P32" s="30">
        <f>M0b!E32</f>
        <v>0.45838200000000001</v>
      </c>
      <c r="Q32" s="28" t="str">
        <f>IF(P32&lt;0.05,"*",IF(P32&lt;0.1,"~",IF(P32&lt;0.15,"",IF(P32&lt;0.2,"",""))))</f>
        <v/>
      </c>
      <c r="R32" s="28" t="s">
        <v>0</v>
      </c>
      <c r="S32" s="28" t="str">
        <f>M0b!A34</f>
        <v>NTYPE2SUBRUR:AQICATOrange</v>
      </c>
      <c r="T32" s="29">
        <f>M0b!B34</f>
        <v>-11.588404000000001</v>
      </c>
      <c r="U32" s="29">
        <f>M0b!C34</f>
        <v>363.06720100000001</v>
      </c>
      <c r="V32" s="30">
        <f>M0b!D34</f>
        <v>-3.2000000000000001E-2</v>
      </c>
      <c r="W32" s="30">
        <f>M0b!E34</f>
        <v>0.97453699999999999</v>
      </c>
      <c r="X32" s="28" t="str">
        <f>IF(W32&lt;0.05,"*",IF(W32&lt;0.1,"~",IF(W32&lt;0.15,"",IF(W32&lt;0.2,"",""))))</f>
        <v/>
      </c>
      <c r="Y32" s="88" t="s">
        <v>0</v>
      </c>
      <c r="Z32" s="88" t="str">
        <f>M0c!A32</f>
        <v>NTYPE2SUBRUR:I(as.integer(RATE_AIRQUAL))</v>
      </c>
      <c r="AA32" s="89">
        <f>M0c!B32</f>
        <v>0.46454499999999999</v>
      </c>
      <c r="AB32" s="89">
        <f>M0c!C32</f>
        <v>0.111482</v>
      </c>
      <c r="AC32" s="90">
        <f>M0c!D32</f>
        <v>4.1669999999999998</v>
      </c>
      <c r="AD32" s="90">
        <f>M0c!E32</f>
        <v>3.0899999999999999E-5</v>
      </c>
      <c r="AE32" s="88" t="str">
        <f>IF(AD32&lt;0.05,"*",IF(AD32&lt;0.1,"~",IF(AD32&lt;0.15,"",IF(AD32&lt;0.2,"",""))))</f>
        <v>*</v>
      </c>
      <c r="AF32" s="28"/>
      <c r="AG32" s="31"/>
      <c r="AH32" s="31">
        <f>EXP(10*F32)</f>
        <v>1.0499788278355566</v>
      </c>
      <c r="AI32" s="31"/>
      <c r="AJ32" s="31">
        <f>EXP(M32)</f>
        <v>1.1673497400903574</v>
      </c>
      <c r="AK32" s="31"/>
      <c r="AL32" s="31">
        <f>EXP(T32)</f>
        <v>9.2729963477942894E-6</v>
      </c>
      <c r="AM32" s="100">
        <f t="shared" ref="AM32:AM39" si="16">100*(EXP(AA32)-1)</f>
        <v>59.128998719953543</v>
      </c>
      <c r="AN32" s="100">
        <f>EXP(AA32)</f>
        <v>1.5912899871995354</v>
      </c>
    </row>
    <row r="33" spans="1:95" s="32" customFormat="1" x14ac:dyDescent="0.25">
      <c r="A33" s="19"/>
      <c r="B33" s="32" t="s">
        <v>280</v>
      </c>
      <c r="C33" s="32" t="s">
        <v>90</v>
      </c>
      <c r="D33" s="32" t="s">
        <v>35</v>
      </c>
      <c r="E33" s="32" t="str">
        <f>M0a!A74</f>
        <v>NTYPE2SUBRUR:AQI</v>
      </c>
      <c r="F33" s="33">
        <f>M0a!B74</f>
        <v>3.0019999999999998E-4</v>
      </c>
      <c r="G33" s="33">
        <f>M0a!C74</f>
        <v>1.031E-3</v>
      </c>
      <c r="H33" s="34">
        <f>M0a!D74</f>
        <v>0.29099999999999998</v>
      </c>
      <c r="I33" s="34">
        <f>M0a!E74</f>
        <v>0.77090000000000003</v>
      </c>
      <c r="J33" s="32" t="str">
        <f t="shared" ref="J33:J51" si="17">IF(I33&lt;0.05,"*",IF(I33&lt;0.1,"~",IF(I33&lt;0.15,"",IF(I33&lt;0.2,"",""))))</f>
        <v/>
      </c>
      <c r="K33" s="32" t="s">
        <v>35</v>
      </c>
      <c r="L33" s="32" t="str">
        <f>M0b!A76</f>
        <v>NTYPE2SUBRUR:AQICATYellow</v>
      </c>
      <c r="M33" s="33">
        <f>M0b!B76</f>
        <v>3.2389000000000001E-2</v>
      </c>
      <c r="N33" s="33">
        <f>M0b!C76</f>
        <v>4.2393E-2</v>
      </c>
      <c r="O33" s="34">
        <f>M0b!D76</f>
        <v>0.76400000000000001</v>
      </c>
      <c r="P33" s="34">
        <f>M0b!E76</f>
        <v>0.44497100000000001</v>
      </c>
      <c r="Q33" s="32" t="str">
        <f t="shared" ref="Q33:Q51" si="18">IF(P33&lt;0.05,"*",IF(P33&lt;0.1,"~",IF(P33&lt;0.15,"",IF(P33&lt;0.2,"",""))))</f>
        <v/>
      </c>
      <c r="R33" s="32" t="s">
        <v>35</v>
      </c>
      <c r="S33" s="32" t="str">
        <f>M0b!A78</f>
        <v>NTYPE2SUBRUR:AQICATOrange</v>
      </c>
      <c r="T33" s="33">
        <f>M0b!B78</f>
        <v>-0.30240600000000001</v>
      </c>
      <c r="U33" s="33">
        <f>M0b!C78</f>
        <v>0.31398300000000001</v>
      </c>
      <c r="V33" s="34">
        <f>M0b!D78</f>
        <v>-0.96299999999999997</v>
      </c>
      <c r="W33" s="34">
        <f>M0b!E78</f>
        <v>0.335619</v>
      </c>
      <c r="X33" s="32" t="str">
        <f t="shared" ref="X33:X51" si="19">IF(W33&lt;0.05,"*",IF(W33&lt;0.1,"~",IF(W33&lt;0.15,"",IF(W33&lt;0.2,"",""))))</f>
        <v/>
      </c>
      <c r="Y33" s="32" t="s">
        <v>35</v>
      </c>
      <c r="Z33" s="32" t="str">
        <f>M0c!A74</f>
        <v>NTYPE2SUBRUR:I(as.integer(RATE_AIRQUAL))</v>
      </c>
      <c r="AA33" s="33">
        <f>M0c!B74</f>
        <v>-3.0984999999999999E-2</v>
      </c>
      <c r="AB33" s="33">
        <f>M0c!C74</f>
        <v>2.392E-2</v>
      </c>
      <c r="AC33" s="34">
        <f>M0c!D74</f>
        <v>-1.2949999999999999</v>
      </c>
      <c r="AD33" s="34">
        <f>M0c!E74</f>
        <v>0.19536000000000001</v>
      </c>
      <c r="AE33" s="32" t="str">
        <f t="shared" ref="AE33:AE51" si="20">IF(AD33&lt;0.05,"*",IF(AD33&lt;0.1,"~",IF(AD33&lt;0.15,"",IF(AD33&lt;0.2,"",""))))</f>
        <v/>
      </c>
      <c r="AG33" s="35">
        <f t="shared" ref="AG33:AG43" si="21">100*(EXP(10*F33)-1)</f>
        <v>0.30065105143919357</v>
      </c>
      <c r="AH33" s="35"/>
      <c r="AI33" s="35">
        <f t="shared" ref="AI33:AI43" si="22">100*(EXP(M33)-1)</f>
        <v>3.2919232745603377</v>
      </c>
      <c r="AJ33" s="35"/>
      <c r="AK33" s="35">
        <f t="shared" ref="AK33:AK38" si="23">100*(EXP(T33)-1)</f>
        <v>-26.096204543829437</v>
      </c>
      <c r="AL33" s="35"/>
      <c r="AM33" s="35">
        <f t="shared" si="16"/>
        <v>-3.0509884681311328</v>
      </c>
      <c r="AN33" s="35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</row>
    <row r="34" spans="1:95" s="32" customFormat="1" x14ac:dyDescent="0.25">
      <c r="A34" s="19"/>
      <c r="B34" s="32" t="s">
        <v>91</v>
      </c>
      <c r="C34" s="32" t="s">
        <v>90</v>
      </c>
      <c r="D34" s="32" t="s">
        <v>36</v>
      </c>
      <c r="E34" s="32" t="str">
        <f>M0a!A117</f>
        <v>NTYPE2SUBRUR:AQI</v>
      </c>
      <c r="F34" s="33">
        <f>M0a!B117</f>
        <v>1.624E-3</v>
      </c>
      <c r="G34" s="33">
        <f>M0a!C117</f>
        <v>1.4040000000000001E-3</v>
      </c>
      <c r="H34" s="34">
        <f>M0a!D117</f>
        <v>1.157</v>
      </c>
      <c r="I34" s="34">
        <f>M0a!E117</f>
        <v>0.24745</v>
      </c>
      <c r="J34" s="32" t="str">
        <f t="shared" si="17"/>
        <v/>
      </c>
      <c r="K34" s="158" t="s">
        <v>36</v>
      </c>
      <c r="L34" s="158" t="str">
        <f>M0b!A121</f>
        <v>NTYPE2SUBRUR:AQICATYellow</v>
      </c>
      <c r="M34" s="159">
        <f>M0b!B121</f>
        <v>9.8362400000000003E-2</v>
      </c>
      <c r="N34" s="159">
        <f>M0b!C121</f>
        <v>5.90211E-2</v>
      </c>
      <c r="O34" s="160">
        <f>M0b!D121</f>
        <v>1.667</v>
      </c>
      <c r="P34" s="160">
        <f>M0b!E121</f>
        <v>9.5780000000000004E-2</v>
      </c>
      <c r="Q34" s="158" t="str">
        <f t="shared" si="18"/>
        <v>~</v>
      </c>
      <c r="R34" s="32" t="s">
        <v>36</v>
      </c>
      <c r="S34" s="32" t="str">
        <f>M0b!A123</f>
        <v>NTYPE2SUBRUR:AQICATOrange</v>
      </c>
      <c r="T34" s="33">
        <f>M0b!B123</f>
        <v>-0.52361360000000001</v>
      </c>
      <c r="U34" s="33">
        <f>M0b!C123</f>
        <v>0.39485290000000001</v>
      </c>
      <c r="V34" s="34">
        <f>M0b!D123</f>
        <v>-1.3260000000000001</v>
      </c>
      <c r="W34" s="34">
        <f>M0b!E123</f>
        <v>0.18498000000000001</v>
      </c>
      <c r="X34" s="32" t="str">
        <f t="shared" si="19"/>
        <v/>
      </c>
      <c r="Y34" s="32" t="s">
        <v>36</v>
      </c>
      <c r="Z34" s="32" t="str">
        <f>M0c!A117</f>
        <v>NTYPE2SUBRUR:I(as.integer(RATE_AIRQUAL))</v>
      </c>
      <c r="AA34" s="33">
        <f>M0c!B117</f>
        <v>-1.6147000000000002E-2</v>
      </c>
      <c r="AB34" s="33">
        <f>M0c!C117</f>
        <v>3.4382999999999997E-2</v>
      </c>
      <c r="AC34" s="34">
        <f>M0c!D117</f>
        <v>-0.47</v>
      </c>
      <c r="AD34" s="34">
        <f>M0c!E117</f>
        <v>0.63868999999999998</v>
      </c>
      <c r="AE34" s="32" t="str">
        <f t="shared" si="20"/>
        <v/>
      </c>
      <c r="AG34" s="35">
        <f t="shared" si="21"/>
        <v>1.6372585557439701</v>
      </c>
      <c r="AH34" s="39"/>
      <c r="AI34" s="161">
        <f t="shared" si="22"/>
        <v>10.336257125870606</v>
      </c>
      <c r="AJ34" s="161">
        <f t="shared" ref="AJ34" si="24">EXP(M34)</f>
        <v>1.1033625712587061</v>
      </c>
      <c r="AK34" s="35">
        <f t="shared" si="23"/>
        <v>-40.762393449745559</v>
      </c>
      <c r="AL34" s="35"/>
      <c r="AM34" s="35">
        <f t="shared" si="16"/>
        <v>-1.6017336028280371</v>
      </c>
      <c r="AN34" s="35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</row>
    <row r="35" spans="1:95" s="32" customFormat="1" x14ac:dyDescent="0.25">
      <c r="A35" s="19"/>
      <c r="B35" s="32" t="s">
        <v>92</v>
      </c>
      <c r="C35" s="32" t="s">
        <v>90</v>
      </c>
      <c r="D35" s="32" t="s">
        <v>38</v>
      </c>
      <c r="E35" s="32" t="str">
        <f>M0a!A160</f>
        <v>NTYPE2SUBRUR:AQI</v>
      </c>
      <c r="F35" s="33">
        <f>M0a!B160</f>
        <v>2.5999999999999999E-3</v>
      </c>
      <c r="G35" s="33">
        <f>M0a!C160</f>
        <v>2.2669999999999999E-3</v>
      </c>
      <c r="H35" s="34">
        <f>M0a!D160</f>
        <v>1.147</v>
      </c>
      <c r="I35" s="34">
        <f>M0a!E160</f>
        <v>0.25151099999999998</v>
      </c>
      <c r="J35" s="32" t="str">
        <f t="shared" si="17"/>
        <v/>
      </c>
      <c r="K35" s="32" t="s">
        <v>38</v>
      </c>
      <c r="L35" s="32" t="str">
        <f>M0b!A166</f>
        <v>NTYPE2SUBRUR:AQICATYellow</v>
      </c>
      <c r="M35" s="33">
        <f>M0b!B166</f>
        <v>7.2019E-2</v>
      </c>
      <c r="N35" s="33">
        <f>M0b!C166</f>
        <v>9.0317999999999996E-2</v>
      </c>
      <c r="O35" s="34">
        <f>M0b!D166</f>
        <v>0.79700000000000004</v>
      </c>
      <c r="P35" s="34">
        <f>M0b!E166</f>
        <v>0.42532999999999999</v>
      </c>
      <c r="Q35" s="32" t="str">
        <f t="shared" si="18"/>
        <v/>
      </c>
      <c r="R35" s="32" t="s">
        <v>38</v>
      </c>
      <c r="S35" s="32" t="str">
        <f>M0b!A168</f>
        <v>NTYPE2SUBRUR:AQICATOrange</v>
      </c>
      <c r="T35" s="33">
        <f>M0b!B168</f>
        <v>0.128803</v>
      </c>
      <c r="U35" s="33">
        <f>M0b!C168</f>
        <v>0.71187400000000001</v>
      </c>
      <c r="V35" s="34">
        <f>M0b!D168</f>
        <v>0.18099999999999999</v>
      </c>
      <c r="W35" s="34">
        <f>M0b!E168</f>
        <v>0.85643999999999998</v>
      </c>
      <c r="X35" s="32" t="str">
        <f t="shared" si="19"/>
        <v/>
      </c>
      <c r="Y35" s="32" t="s">
        <v>38</v>
      </c>
      <c r="Z35" s="32" t="str">
        <f>M0c!A160</f>
        <v>NTYPE2SUBRUR:I(as.integer(RATE_AIRQUAL))</v>
      </c>
      <c r="AA35" s="33">
        <f>M0c!B160</f>
        <v>7.1113999999999997E-2</v>
      </c>
      <c r="AB35" s="33">
        <f>M0c!C160</f>
        <v>5.2109999999999997E-2</v>
      </c>
      <c r="AC35" s="34">
        <f>M0c!D160</f>
        <v>1.365</v>
      </c>
      <c r="AD35" s="34">
        <f>M0c!E160</f>
        <v>0.17252999999999999</v>
      </c>
      <c r="AE35" s="32" t="str">
        <f t="shared" si="20"/>
        <v/>
      </c>
      <c r="AG35" s="35">
        <f t="shared" si="21"/>
        <v>2.6340948473442038</v>
      </c>
      <c r="AH35" s="35"/>
      <c r="AI35" s="35">
        <f t="shared" si="22"/>
        <v>7.4675762709327298</v>
      </c>
      <c r="AJ35" s="35"/>
      <c r="AK35" s="35">
        <f t="shared" si="23"/>
        <v>13.746602128612938</v>
      </c>
      <c r="AL35" s="35"/>
      <c r="AM35" s="35">
        <f t="shared" si="16"/>
        <v>7.3703621104502348</v>
      </c>
      <c r="AN35" s="35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</row>
    <row r="36" spans="1:95" s="32" customFormat="1" x14ac:dyDescent="0.25">
      <c r="A36" s="19"/>
      <c r="B36" s="32" t="s">
        <v>93</v>
      </c>
      <c r="C36" s="32" t="s">
        <v>90</v>
      </c>
      <c r="D36" s="32" t="s">
        <v>40</v>
      </c>
      <c r="E36" s="32" t="str">
        <f>M0a!A203</f>
        <v>NTYPE2SUBRUR:AQI</v>
      </c>
      <c r="F36" s="33">
        <f>M0a!B203</f>
        <v>-3.0796E-3</v>
      </c>
      <c r="G36" s="33">
        <f>M0a!C203</f>
        <v>2.1259E-3</v>
      </c>
      <c r="H36" s="34">
        <f>M0a!D203</f>
        <v>-1.4490000000000001</v>
      </c>
      <c r="I36" s="34">
        <f>M0a!E203</f>
        <v>0.14763999999999999</v>
      </c>
      <c r="J36" s="32" t="str">
        <f t="shared" si="17"/>
        <v/>
      </c>
      <c r="K36" s="32" t="s">
        <v>40</v>
      </c>
      <c r="L36" s="32" t="str">
        <f>M0b!A211</f>
        <v>NTYPE2SUBRUR:AQICATYellow</v>
      </c>
      <c r="M36" s="33">
        <f>M0b!B211</f>
        <v>-6.1265E-2</v>
      </c>
      <c r="N36" s="33">
        <f>M0b!C211</f>
        <v>8.7498999999999993E-2</v>
      </c>
      <c r="O36" s="34">
        <f>M0b!D211</f>
        <v>-0.7</v>
      </c>
      <c r="P36" s="34">
        <f>M0b!E211</f>
        <v>0.48391000000000001</v>
      </c>
      <c r="Q36" s="32" t="str">
        <f t="shared" si="18"/>
        <v/>
      </c>
      <c r="R36" s="32" t="s">
        <v>40</v>
      </c>
      <c r="S36" s="32" t="str">
        <f>M0b!A213</f>
        <v>NTYPE2SUBRUR:AQICATOrange</v>
      </c>
      <c r="T36" s="33">
        <f>M0b!B213</f>
        <v>-0.47128399999999998</v>
      </c>
      <c r="U36" s="33">
        <f>M0b!C213</f>
        <v>0.69563399999999997</v>
      </c>
      <c r="V36" s="34">
        <f>M0b!D213</f>
        <v>-0.67700000000000005</v>
      </c>
      <c r="W36" s="34">
        <f>M0b!E213</f>
        <v>0.49819000000000002</v>
      </c>
      <c r="X36" s="32" t="str">
        <f t="shared" si="19"/>
        <v/>
      </c>
      <c r="Y36" s="36" t="s">
        <v>40</v>
      </c>
      <c r="Z36" s="36" t="str">
        <f>M0c!A203</f>
        <v>NTYPE2SUBRUR:I(as.integer(RATE_AIRQUAL))</v>
      </c>
      <c r="AA36" s="37">
        <f>M0c!B203</f>
        <v>-0.101716</v>
      </c>
      <c r="AB36" s="37">
        <f>M0c!C203</f>
        <v>4.8903000000000002E-2</v>
      </c>
      <c r="AC36" s="38">
        <f>M0c!D203</f>
        <v>-2.08</v>
      </c>
      <c r="AD36" s="38">
        <f>M0c!E203</f>
        <v>3.7679999999999998E-2</v>
      </c>
      <c r="AE36" s="36" t="str">
        <f t="shared" si="20"/>
        <v>*</v>
      </c>
      <c r="AG36" s="35">
        <f t="shared" si="21"/>
        <v>-3.0326633732846942</v>
      </c>
      <c r="AH36" s="35"/>
      <c r="AI36" s="35">
        <f t="shared" si="22"/>
        <v>-5.9426045350792762</v>
      </c>
      <c r="AJ36" s="35"/>
      <c r="AK36" s="35">
        <f t="shared" si="23"/>
        <v>-37.579971964334213</v>
      </c>
      <c r="AL36" s="35"/>
      <c r="AM36" s="39">
        <f t="shared" si="16"/>
        <v>-9.6713951517625745</v>
      </c>
      <c r="AN36" s="39">
        <f t="shared" ref="AN36" si="25">EXP(AA36)</f>
        <v>0.90328604848237426</v>
      </c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</row>
    <row r="37" spans="1:95" s="40" customFormat="1" x14ac:dyDescent="0.25">
      <c r="A37" s="19"/>
      <c r="B37" s="40" t="s">
        <v>94</v>
      </c>
      <c r="C37" s="40" t="s">
        <v>90</v>
      </c>
      <c r="D37" s="40" t="s">
        <v>2</v>
      </c>
      <c r="E37" s="40" t="str">
        <f>M0a!A246</f>
        <v>NTYPE2SUBRUR:AQI</v>
      </c>
      <c r="F37" s="41">
        <f>M0a!B246</f>
        <v>7.6789999999999996E-4</v>
      </c>
      <c r="G37" s="41">
        <f>M0a!C246</f>
        <v>8.5510000000000002E-4</v>
      </c>
      <c r="H37" s="42">
        <f>M0a!D246</f>
        <v>0.89800000000000002</v>
      </c>
      <c r="I37" s="42">
        <f>M0a!E246</f>
        <v>0.36932199999999998</v>
      </c>
      <c r="J37" s="40" t="str">
        <f t="shared" si="17"/>
        <v/>
      </c>
      <c r="K37" s="40" t="s">
        <v>2</v>
      </c>
      <c r="L37" s="40" t="str">
        <f>M0b!A256</f>
        <v>NTYPE2SUBRUR:AQICATYellow</v>
      </c>
      <c r="M37" s="41">
        <f>M0b!B256</f>
        <v>3.9070500000000001E-2</v>
      </c>
      <c r="N37" s="41">
        <f>M0b!C256</f>
        <v>3.5254399999999998E-2</v>
      </c>
      <c r="O37" s="42">
        <f>M0b!D256</f>
        <v>1.1080000000000001</v>
      </c>
      <c r="P37" s="42">
        <f>M0b!E256</f>
        <v>0.26790999999999998</v>
      </c>
      <c r="Q37" s="40" t="str">
        <f t="shared" si="18"/>
        <v/>
      </c>
      <c r="R37" s="40" t="s">
        <v>2</v>
      </c>
      <c r="S37" s="40" t="str">
        <f>M0b!A258</f>
        <v>NTYPE2SUBRUR:AQICATOrange</v>
      </c>
      <c r="T37" s="41">
        <f>M0b!B258</f>
        <v>-0.2371828</v>
      </c>
      <c r="U37" s="41">
        <f>M0b!C258</f>
        <v>0.25364639999999999</v>
      </c>
      <c r="V37" s="42">
        <f>M0b!D258</f>
        <v>-0.93500000000000005</v>
      </c>
      <c r="W37" s="42">
        <f>M0b!E258</f>
        <v>0.34987099999999999</v>
      </c>
      <c r="X37" s="40" t="str">
        <f t="shared" si="19"/>
        <v/>
      </c>
      <c r="Y37" s="40" t="s">
        <v>2</v>
      </c>
      <c r="Z37" s="40" t="str">
        <f>M0c!A246</f>
        <v>NTYPE2SUBRUR:I(as.integer(RATE_AIRQUAL))</v>
      </c>
      <c r="AA37" s="41">
        <f>M0c!B246</f>
        <v>2.9840000000000001E-3</v>
      </c>
      <c r="AB37" s="41">
        <f>M0c!C246</f>
        <v>1.9872000000000001E-2</v>
      </c>
      <c r="AC37" s="42">
        <f>M0c!D246</f>
        <v>0.15</v>
      </c>
      <c r="AD37" s="42">
        <f>M0c!E246</f>
        <v>0.88065899999999997</v>
      </c>
      <c r="AE37" s="40" t="str">
        <f t="shared" si="20"/>
        <v/>
      </c>
      <c r="AG37" s="43">
        <f t="shared" si="21"/>
        <v>0.7708559133587034</v>
      </c>
      <c r="AH37" s="43"/>
      <c r="AI37" s="43">
        <f t="shared" si="22"/>
        <v>3.9843790053275541</v>
      </c>
      <c r="AJ37" s="43"/>
      <c r="AK37" s="43">
        <f t="shared" si="23"/>
        <v>-21.115292640823981</v>
      </c>
      <c r="AL37" s="43"/>
      <c r="AM37" s="43">
        <f t="shared" si="16"/>
        <v>0.29884565596889345</v>
      </c>
      <c r="AN37" s="43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</row>
    <row r="38" spans="1:95" s="40" customFormat="1" x14ac:dyDescent="0.25">
      <c r="A38" s="19"/>
      <c r="B38" s="40" t="s">
        <v>95</v>
      </c>
      <c r="C38" s="40" t="s">
        <v>96</v>
      </c>
      <c r="D38" s="44" t="s">
        <v>4</v>
      </c>
      <c r="E38" s="44" t="str">
        <f>M0a!A293</f>
        <v>NTYPE2SUBRUR:AQI</v>
      </c>
      <c r="F38" s="45">
        <f>M0a!B293</f>
        <v>-5.1539000000000003E-3</v>
      </c>
      <c r="G38" s="45">
        <f>M0a!C293</f>
        <v>1.4208000000000001E-3</v>
      </c>
      <c r="H38" s="46">
        <f>M0a!D293</f>
        <v>-3.6269999999999998</v>
      </c>
      <c r="I38" s="46">
        <f>M0a!E293</f>
        <v>2.9500000000000001E-4</v>
      </c>
      <c r="J38" s="44" t="str">
        <f t="shared" si="17"/>
        <v>*</v>
      </c>
      <c r="K38" s="91" t="s">
        <v>4</v>
      </c>
      <c r="L38" s="91" t="str">
        <f>M0b!A305</f>
        <v>NTYPE2SUBRUR:AQICATYellow</v>
      </c>
      <c r="M38" s="92">
        <f>M0b!B305</f>
        <v>-0.11035</v>
      </c>
      <c r="N38" s="92">
        <f>M0b!C305</f>
        <v>5.9139999999999998E-2</v>
      </c>
      <c r="O38" s="93">
        <f>M0b!D305</f>
        <v>-1.8660000000000001</v>
      </c>
      <c r="P38" s="93">
        <f>M0b!E305</f>
        <v>6.2209E-2</v>
      </c>
      <c r="Q38" s="91" t="str">
        <f t="shared" si="18"/>
        <v>~</v>
      </c>
      <c r="R38" s="44" t="s">
        <v>4</v>
      </c>
      <c r="S38" s="44" t="str">
        <f>M0b!A307</f>
        <v>NTYPE2SUBRUR:AQICATOrange</v>
      </c>
      <c r="T38" s="45">
        <f>M0b!B307</f>
        <v>-0.79752999999999996</v>
      </c>
      <c r="U38" s="45">
        <f>M0b!C307</f>
        <v>0.36887999999999999</v>
      </c>
      <c r="V38" s="46">
        <f>M0b!D307</f>
        <v>-2.1619999999999999</v>
      </c>
      <c r="W38" s="46">
        <f>M0b!E307</f>
        <v>3.0754E-2</v>
      </c>
      <c r="X38" s="44" t="str">
        <f t="shared" si="19"/>
        <v>*</v>
      </c>
      <c r="Y38" s="40" t="s">
        <v>4</v>
      </c>
      <c r="Z38" s="40" t="str">
        <f>M0c!A293</f>
        <v>NTYPE2SUBRUR:I(as.integer(RATE_AIRQUAL))</v>
      </c>
      <c r="AA38" s="41">
        <f>M0c!B293</f>
        <v>-1.3304E-2</v>
      </c>
      <c r="AB38" s="41">
        <f>M0c!C293</f>
        <v>3.3250000000000002E-2</v>
      </c>
      <c r="AC38" s="42">
        <f>M0c!D293</f>
        <v>-0.4</v>
      </c>
      <c r="AD38" s="42">
        <f>M0c!E293</f>
        <v>0.689114</v>
      </c>
      <c r="AE38" s="40" t="str">
        <f t="shared" si="20"/>
        <v/>
      </c>
      <c r="AG38" s="47">
        <f t="shared" si="21"/>
        <v>-5.0233391657832698</v>
      </c>
      <c r="AH38" s="47">
        <f t="shared" ref="AH38:AH41" si="26">EXP(10*F38)</f>
        <v>0.94976660834216731</v>
      </c>
      <c r="AI38" s="83">
        <f t="shared" si="22"/>
        <v>-10.447935178738565</v>
      </c>
      <c r="AJ38" s="83">
        <f t="shared" ref="AJ38:AJ40" si="27">EXP(M38)</f>
        <v>0.89552064821261435</v>
      </c>
      <c r="AK38" s="47">
        <f t="shared" si="23"/>
        <v>-54.955982155666661</v>
      </c>
      <c r="AL38" s="47">
        <f t="shared" ref="AL38:AL39" si="28">EXP(T38)</f>
        <v>0.45044017844333334</v>
      </c>
      <c r="AM38" s="43">
        <f t="shared" si="16"/>
        <v>-1.3215892950196428</v>
      </c>
      <c r="AN38" s="43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</row>
    <row r="39" spans="1:95" s="40" customFormat="1" x14ac:dyDescent="0.25">
      <c r="A39" s="19"/>
      <c r="B39" s="40" t="s">
        <v>97</v>
      </c>
      <c r="C39" s="40" t="s">
        <v>96</v>
      </c>
      <c r="D39" s="44" t="s">
        <v>6</v>
      </c>
      <c r="E39" s="44" t="str">
        <f>M0a!A336</f>
        <v>NTYPE2SUBRUR:AQI</v>
      </c>
      <c r="F39" s="45">
        <f>M0a!B336</f>
        <v>-2.2279999999999999E-3</v>
      </c>
      <c r="G39" s="45">
        <f>M0a!C336</f>
        <v>1.093E-3</v>
      </c>
      <c r="H39" s="46">
        <f>M0a!D336</f>
        <v>-2.0379999999999998</v>
      </c>
      <c r="I39" s="46">
        <f>M0a!E336</f>
        <v>4.1696999999999998E-2</v>
      </c>
      <c r="J39" s="44" t="str">
        <f t="shared" si="17"/>
        <v>*</v>
      </c>
      <c r="K39" s="40" t="s">
        <v>6</v>
      </c>
      <c r="L39" s="40" t="str">
        <f>M0b!A350</f>
        <v>NTYPE2SUBRUR:AQICATYellow</v>
      </c>
      <c r="M39" s="41">
        <f>M0b!B350</f>
        <v>-3.0616000000000001E-2</v>
      </c>
      <c r="N39" s="41">
        <f>M0b!C350</f>
        <v>4.5456000000000003E-2</v>
      </c>
      <c r="O39" s="42">
        <f>M0b!D350</f>
        <v>-0.67400000000000004</v>
      </c>
      <c r="P39" s="42">
        <f>M0b!E350</f>
        <v>0.50069300000000005</v>
      </c>
      <c r="Q39" s="40" t="str">
        <f t="shared" si="18"/>
        <v/>
      </c>
      <c r="R39" s="44" t="s">
        <v>6</v>
      </c>
      <c r="S39" s="44" t="str">
        <f>M0b!A352</f>
        <v>NTYPE2SUBRUR:AQICATOrange</v>
      </c>
      <c r="T39" s="45">
        <f>M0b!B352</f>
        <v>-0.59790100000000002</v>
      </c>
      <c r="U39" s="45">
        <f>M0b!C352</f>
        <v>0.28353</v>
      </c>
      <c r="V39" s="46">
        <f>M0b!D352</f>
        <v>-2.109</v>
      </c>
      <c r="W39" s="46">
        <f>M0b!E352</f>
        <v>3.5106999999999999E-2</v>
      </c>
      <c r="X39" s="44" t="str">
        <f t="shared" si="19"/>
        <v>*</v>
      </c>
      <c r="Y39" s="91" t="s">
        <v>6</v>
      </c>
      <c r="Z39" s="91" t="str">
        <f>M0c!A336</f>
        <v>NTYPE2SUBRUR:I(as.integer(RATE_AIRQUAL))</v>
      </c>
      <c r="AA39" s="92">
        <f>M0c!B336</f>
        <v>4.2208000000000002E-2</v>
      </c>
      <c r="AB39" s="92">
        <f>M0c!C336</f>
        <v>2.5590999999999999E-2</v>
      </c>
      <c r="AC39" s="93">
        <f>M0c!D336</f>
        <v>1.649</v>
      </c>
      <c r="AD39" s="93">
        <f>M0c!E336</f>
        <v>9.9262000000000003E-2</v>
      </c>
      <c r="AE39" s="91" t="str">
        <f t="shared" si="20"/>
        <v>~</v>
      </c>
      <c r="AG39" s="47">
        <f t="shared" si="21"/>
        <v>-2.2033633871165859</v>
      </c>
      <c r="AH39" s="47">
        <f t="shared" si="26"/>
        <v>0.97796636612883414</v>
      </c>
      <c r="AI39" s="43">
        <f t="shared" si="22"/>
        <v>-3.0152076817267837</v>
      </c>
      <c r="AJ39" s="43"/>
      <c r="AK39" s="47">
        <f>100*(EXP(T39)-1)</f>
        <v>-45.00351984580594</v>
      </c>
      <c r="AL39" s="47">
        <f t="shared" si="28"/>
        <v>0.54996480154194061</v>
      </c>
      <c r="AM39" s="83">
        <f t="shared" si="16"/>
        <v>4.3111423363801027</v>
      </c>
      <c r="AN39" s="83">
        <f t="shared" ref="AN39:AN42" si="29">EXP(AA39)</f>
        <v>1.043111423363801</v>
      </c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</row>
    <row r="40" spans="1:95" s="48" customFormat="1" x14ac:dyDescent="0.25">
      <c r="A40" s="19"/>
      <c r="B40" s="48" t="s">
        <v>43</v>
      </c>
      <c r="C40" s="48" t="s">
        <v>89</v>
      </c>
      <c r="D40" s="56" t="s">
        <v>42</v>
      </c>
      <c r="E40" s="56" t="str">
        <f>M0a!A375</f>
        <v>NTYPE2SUBRUR:AQI</v>
      </c>
      <c r="F40" s="57">
        <f>M0a!B375</f>
        <v>2.1666999999999999E-2</v>
      </c>
      <c r="G40" s="57">
        <f>M0a!C375</f>
        <v>7.5940000000000001E-3</v>
      </c>
      <c r="H40" s="58">
        <f>M0a!D375</f>
        <v>2.8530000000000002</v>
      </c>
      <c r="I40" s="58">
        <f>M0a!E375</f>
        <v>4.3309999999999998E-3</v>
      </c>
      <c r="J40" s="56" t="str">
        <f t="shared" si="17"/>
        <v>*</v>
      </c>
      <c r="K40" s="56" t="s">
        <v>42</v>
      </c>
      <c r="L40" s="56" t="str">
        <f>M0b!A391</f>
        <v>NTYPE2SUBRUR:AQICATYellow</v>
      </c>
      <c r="M40" s="57">
        <f>M0b!B391</f>
        <v>1.18814</v>
      </c>
      <c r="N40" s="57">
        <f>M0b!C391</f>
        <v>0.34755999999999998</v>
      </c>
      <c r="O40" s="58">
        <f>M0b!D391</f>
        <v>3.4180000000000001</v>
      </c>
      <c r="P40" s="58">
        <f>M0b!E391</f>
        <v>6.3000000000000003E-4</v>
      </c>
      <c r="Q40" s="56" t="str">
        <f t="shared" si="18"/>
        <v>*</v>
      </c>
      <c r="R40" s="48" t="s">
        <v>42</v>
      </c>
      <c r="S40" s="48" t="str">
        <f>M0b!A393</f>
        <v>NTYPE2SUBRUR:AQICATOrange</v>
      </c>
      <c r="T40" s="49">
        <f>M0b!B393</f>
        <v>-11.762040000000001</v>
      </c>
      <c r="U40" s="49">
        <f>M0b!C393</f>
        <v>572.05511000000001</v>
      </c>
      <c r="V40" s="50">
        <f>M0b!D393</f>
        <v>-2.1000000000000001E-2</v>
      </c>
      <c r="W40" s="50">
        <f>M0b!E393</f>
        <v>0.98359600000000003</v>
      </c>
      <c r="X40" s="48" t="str">
        <f t="shared" si="19"/>
        <v/>
      </c>
      <c r="Y40" s="56" t="s">
        <v>42</v>
      </c>
      <c r="Z40" s="56" t="str">
        <f>M0c!A375</f>
        <v>NTYPE2SUBRUR:I(as.integer(RATE_AIRQUAL))</v>
      </c>
      <c r="AA40" s="57">
        <f>M0c!B375</f>
        <v>0.38819999999999999</v>
      </c>
      <c r="AB40" s="57">
        <f>M0c!C375</f>
        <v>0.17391000000000001</v>
      </c>
      <c r="AC40" s="58">
        <f>M0c!D375</f>
        <v>2.2320000000000002</v>
      </c>
      <c r="AD40" s="58">
        <f>M0c!E375</f>
        <v>2.5599E-2</v>
      </c>
      <c r="AE40" s="56" t="str">
        <f t="shared" si="20"/>
        <v>*</v>
      </c>
      <c r="AG40" s="59">
        <f t="shared" si="21"/>
        <v>24.193419622225456</v>
      </c>
      <c r="AH40" s="59">
        <f t="shared" si="26"/>
        <v>1.2419341962222545</v>
      </c>
      <c r="AI40" s="59">
        <f t="shared" si="22"/>
        <v>228.09729188067811</v>
      </c>
      <c r="AJ40" s="59">
        <f t="shared" si="27"/>
        <v>3.2809729188067811</v>
      </c>
      <c r="AK40" s="51"/>
      <c r="AL40" s="51">
        <f>EXP(T40)</f>
        <v>7.7949068928241517E-6</v>
      </c>
      <c r="AM40" s="59">
        <f t="shared" ref="AM40:AM43" si="30">100*(EXP(AA40)-1)</f>
        <v>47.432461972756037</v>
      </c>
      <c r="AN40" s="59">
        <f t="shared" si="29"/>
        <v>1.4743246197275603</v>
      </c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</row>
    <row r="41" spans="1:95" s="48" customFormat="1" x14ac:dyDescent="0.25">
      <c r="A41" s="19"/>
      <c r="B41" s="48" t="s">
        <v>98</v>
      </c>
      <c r="C41" s="48" t="s">
        <v>90</v>
      </c>
      <c r="D41" s="52" t="s">
        <v>44</v>
      </c>
      <c r="E41" s="52" t="str">
        <f>M0a!A504</f>
        <v>NTYPE2SUBRUR:AQI</v>
      </c>
      <c r="F41" s="53">
        <f>M0a!B504</f>
        <v>5.9956999999999996E-3</v>
      </c>
      <c r="G41" s="53">
        <f>M0a!C504</f>
        <v>3.2491E-3</v>
      </c>
      <c r="H41" s="54">
        <f>M0a!D504</f>
        <v>1.845</v>
      </c>
      <c r="I41" s="54">
        <f>M0a!E504</f>
        <v>6.6138000000000002E-2</v>
      </c>
      <c r="J41" s="52" t="str">
        <f t="shared" si="17"/>
        <v>~</v>
      </c>
      <c r="K41" s="48" t="s">
        <v>44</v>
      </c>
      <c r="L41" s="48" t="str">
        <f>M0b!A526</f>
        <v>NTYPE2SUBRUR:AQICATYellow</v>
      </c>
      <c r="M41" s="49">
        <f>M0b!B526</f>
        <v>-4.3105999999999998E-2</v>
      </c>
      <c r="N41" s="49">
        <f>M0b!C526</f>
        <v>0.12742999999999999</v>
      </c>
      <c r="O41" s="50">
        <f>M0b!D526</f>
        <v>-0.33800000000000002</v>
      </c>
      <c r="P41" s="50">
        <f>M0b!E526</f>
        <v>0.73543700000000001</v>
      </c>
      <c r="Q41" s="48" t="str">
        <f t="shared" si="18"/>
        <v/>
      </c>
      <c r="R41" s="48" t="s">
        <v>44</v>
      </c>
      <c r="S41" s="48" t="str">
        <f>M0b!A528</f>
        <v>NTYPE2SUBRUR:AQICATOrange</v>
      </c>
      <c r="T41" s="49" t="str">
        <f>M0b!B528</f>
        <v>NA</v>
      </c>
      <c r="U41" s="49" t="str">
        <f>M0b!C528</f>
        <v>NA</v>
      </c>
      <c r="V41" s="50" t="str">
        <f>M0b!D528</f>
        <v>NA</v>
      </c>
      <c r="W41" s="50" t="str">
        <f>M0b!E528</f>
        <v>NA</v>
      </c>
      <c r="X41" s="48" t="str">
        <f t="shared" si="19"/>
        <v/>
      </c>
      <c r="Y41" s="56" t="s">
        <v>44</v>
      </c>
      <c r="Z41" s="56" t="str">
        <f>M0c!A504</f>
        <v>NTYPE2SUBRUR:I(as.integer(RATE_AIRQUAL))</v>
      </c>
      <c r="AA41" s="57">
        <f>M0c!B504</f>
        <v>0.30019200000000001</v>
      </c>
      <c r="AB41" s="57">
        <f>M0c!C504</f>
        <v>6.2490999999999998E-2</v>
      </c>
      <c r="AC41" s="58">
        <f>M0c!D504</f>
        <v>4.8040000000000003</v>
      </c>
      <c r="AD41" s="58">
        <f>M0c!E504</f>
        <v>2.65E-6</v>
      </c>
      <c r="AE41" s="56" t="str">
        <f t="shared" si="20"/>
        <v>*</v>
      </c>
      <c r="AG41" s="55">
        <f t="shared" si="21"/>
        <v>6.1790888555512069</v>
      </c>
      <c r="AH41" s="55">
        <f t="shared" si="26"/>
        <v>1.0617908885555121</v>
      </c>
      <c r="AI41" s="51">
        <f t="shared" si="22"/>
        <v>-4.2190143158960414</v>
      </c>
      <c r="AJ41" s="51"/>
      <c r="AK41" s="51" t="e">
        <f t="shared" ref="AK41:AK43" si="31">100*(EXP(T41)-1)</f>
        <v>#VALUE!</v>
      </c>
      <c r="AL41" s="51"/>
      <c r="AM41" s="59">
        <f t="shared" si="30"/>
        <v>35.011800534924767</v>
      </c>
      <c r="AN41" s="59">
        <f t="shared" si="29"/>
        <v>1.3501180053492476</v>
      </c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</row>
    <row r="42" spans="1:95" s="48" customFormat="1" x14ac:dyDescent="0.25">
      <c r="A42" s="19"/>
      <c r="B42" s="48" t="s">
        <v>99</v>
      </c>
      <c r="C42" s="48" t="s">
        <v>96</v>
      </c>
      <c r="D42" s="48" t="s">
        <v>45</v>
      </c>
      <c r="E42" s="48" t="str">
        <f>M0a!A637</f>
        <v>NTYPE2SUBRUR:AQI</v>
      </c>
      <c r="F42" s="49">
        <f>M0a!B637</f>
        <v>5.6569999999999997E-3</v>
      </c>
      <c r="G42" s="49">
        <f>M0a!C637</f>
        <v>4.2700000000000004E-3</v>
      </c>
      <c r="H42" s="50">
        <f>M0a!D637</f>
        <v>1.325</v>
      </c>
      <c r="I42" s="50">
        <f>M0a!E637</f>
        <v>0.18632000000000001</v>
      </c>
      <c r="J42" s="48" t="str">
        <f t="shared" si="17"/>
        <v/>
      </c>
      <c r="K42" s="48" t="s">
        <v>45</v>
      </c>
      <c r="L42" s="48" t="str">
        <f>M0b!A665</f>
        <v>NTYPE2SUBRUR:AQICATYellow</v>
      </c>
      <c r="M42" s="49">
        <f>M0b!B665</f>
        <v>0.26407399999999998</v>
      </c>
      <c r="N42" s="49">
        <f>M0b!C665</f>
        <v>0.170931</v>
      </c>
      <c r="O42" s="50">
        <f>M0b!D665</f>
        <v>1.5449999999999999</v>
      </c>
      <c r="P42" s="50">
        <f>M0b!E665</f>
        <v>0.1236</v>
      </c>
      <c r="Q42" s="48" t="str">
        <f t="shared" si="18"/>
        <v/>
      </c>
      <c r="R42" s="48" t="s">
        <v>45</v>
      </c>
      <c r="S42" s="48" t="str">
        <f>M0b!A667</f>
        <v>NTYPE2SUBRUR:AQICATOrange</v>
      </c>
      <c r="T42" s="49" t="str">
        <f>M0b!B667</f>
        <v>NA</v>
      </c>
      <c r="U42" s="49" t="str">
        <f>M0b!C667</f>
        <v>NA</v>
      </c>
      <c r="V42" s="50" t="str">
        <f>M0b!D667</f>
        <v>NA</v>
      </c>
      <c r="W42" s="50" t="str">
        <f>M0b!E667</f>
        <v>NA</v>
      </c>
      <c r="X42" s="48" t="str">
        <f t="shared" si="19"/>
        <v/>
      </c>
      <c r="Y42" s="52" t="s">
        <v>45</v>
      </c>
      <c r="Z42" s="52" t="str">
        <f>M0c!A637</f>
        <v>NTYPE2SUBRUR:I(as.integer(RATE_AIRQUAL))</v>
      </c>
      <c r="AA42" s="53">
        <f>M0c!B637</f>
        <v>0.146033</v>
      </c>
      <c r="AB42" s="53">
        <f>M0c!C637</f>
        <v>8.2809999999999995E-2</v>
      </c>
      <c r="AC42" s="54">
        <f>M0c!D637</f>
        <v>1.7629999999999999</v>
      </c>
      <c r="AD42" s="54">
        <f>M0c!E637</f>
        <v>7.9009999999999997E-2</v>
      </c>
      <c r="AE42" s="52" t="str">
        <f t="shared" si="20"/>
        <v>~</v>
      </c>
      <c r="AG42" s="51">
        <f t="shared" si="21"/>
        <v>5.8200686255732714</v>
      </c>
      <c r="AH42" s="51"/>
      <c r="AI42" s="51">
        <f t="shared" si="22"/>
        <v>30.222455735273535</v>
      </c>
      <c r="AJ42" s="51"/>
      <c r="AK42" s="51" t="e">
        <f t="shared" si="31"/>
        <v>#VALUE!</v>
      </c>
      <c r="AL42" s="51"/>
      <c r="AM42" s="55">
        <f t="shared" si="30"/>
        <v>15.723437615510205</v>
      </c>
      <c r="AN42" s="55">
        <f t="shared" si="29"/>
        <v>1.1572343761551021</v>
      </c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</row>
    <row r="43" spans="1:95" s="48" customFormat="1" x14ac:dyDescent="0.25">
      <c r="A43" s="19"/>
      <c r="B43" s="48" t="s">
        <v>100</v>
      </c>
      <c r="C43" s="48" t="s">
        <v>96</v>
      </c>
      <c r="D43" s="52" t="s">
        <v>46</v>
      </c>
      <c r="E43" s="52" t="str">
        <f>M0a!A766</f>
        <v>NTYPE2SUBRUR:AQI</v>
      </c>
      <c r="F43" s="53">
        <f>M0a!B766</f>
        <v>1.1845E-2</v>
      </c>
      <c r="G43" s="53">
        <f>M0a!C766</f>
        <v>6.1720000000000004E-3</v>
      </c>
      <c r="H43" s="54">
        <f>M0a!D766</f>
        <v>1.919</v>
      </c>
      <c r="I43" s="54">
        <f>M0a!E766</f>
        <v>5.6050000000000003E-2</v>
      </c>
      <c r="J43" s="52" t="str">
        <f t="shared" si="17"/>
        <v>~</v>
      </c>
      <c r="K43" s="48" t="s">
        <v>46</v>
      </c>
      <c r="L43" s="48" t="str">
        <f>M0b!A800</f>
        <v>NTYPE2SUBRUR:AQICATYellow</v>
      </c>
      <c r="M43" s="49">
        <f>M0b!B800</f>
        <v>-8.848E-3</v>
      </c>
      <c r="N43" s="49">
        <f>M0b!C800</f>
        <v>0.24903500000000001</v>
      </c>
      <c r="O43" s="50">
        <f>M0b!D800</f>
        <v>-3.5999999999999997E-2</v>
      </c>
      <c r="P43" s="50">
        <f>M0b!E800</f>
        <v>0.97169000000000005</v>
      </c>
      <c r="Q43" s="48" t="str">
        <f t="shared" si="18"/>
        <v/>
      </c>
      <c r="R43" s="48" t="s">
        <v>46</v>
      </c>
      <c r="S43" s="48" t="str">
        <f>M0b!A802</f>
        <v>NTYPE2SUBRUR:AQICATOrange</v>
      </c>
      <c r="T43" s="49" t="str">
        <f>M0b!B802</f>
        <v>NA</v>
      </c>
      <c r="U43" s="49" t="str">
        <f>M0b!C802</f>
        <v>NA</v>
      </c>
      <c r="V43" s="50" t="str">
        <f>M0b!D802</f>
        <v>NA</v>
      </c>
      <c r="W43" s="50" t="str">
        <f>M0b!E802</f>
        <v>NA</v>
      </c>
      <c r="X43" s="48" t="str">
        <f t="shared" si="19"/>
        <v/>
      </c>
      <c r="Y43" s="56" t="s">
        <v>46</v>
      </c>
      <c r="Z43" s="56" t="str">
        <f>M0c!A766</f>
        <v>NTYPE2SUBRUR:I(as.integer(RATE_AIRQUAL))</v>
      </c>
      <c r="AA43" s="57">
        <f>M0c!B766</f>
        <v>0.45859100000000003</v>
      </c>
      <c r="AB43" s="57">
        <f>M0c!C766</f>
        <v>0.117449</v>
      </c>
      <c r="AC43" s="58">
        <f>M0c!D766</f>
        <v>3.9049999999999998</v>
      </c>
      <c r="AD43" s="58">
        <f>M0c!E766</f>
        <v>1.21E-4</v>
      </c>
      <c r="AE43" s="56" t="str">
        <f t="shared" si="20"/>
        <v>*</v>
      </c>
      <c r="AG43" s="55">
        <f t="shared" si="21"/>
        <v>12.57505851655154</v>
      </c>
      <c r="AH43" s="55">
        <f t="shared" ref="AH43:AH46" si="32">EXP(10*F43)</f>
        <v>1.1257505851655154</v>
      </c>
      <c r="AI43" s="51">
        <f t="shared" si="22"/>
        <v>-0.8808971640464347</v>
      </c>
      <c r="AJ43" s="51"/>
      <c r="AK43" s="51" t="e">
        <f t="shared" si="31"/>
        <v>#VALUE!</v>
      </c>
      <c r="AL43" s="51"/>
      <c r="AM43" s="59">
        <f t="shared" si="30"/>
        <v>58.184359642736581</v>
      </c>
      <c r="AN43" s="59">
        <f t="shared" ref="AN43" si="33">EXP(AA43)</f>
        <v>1.5818435964273658</v>
      </c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</row>
    <row r="44" spans="1:95" s="60" customFormat="1" x14ac:dyDescent="0.25">
      <c r="A44" s="19"/>
      <c r="B44" s="60" t="s">
        <v>48</v>
      </c>
      <c r="C44" s="60" t="s">
        <v>89</v>
      </c>
      <c r="D44" s="60" t="s">
        <v>47</v>
      </c>
      <c r="E44" s="60" t="str">
        <f>M0a!A418</f>
        <v>NTYPE2SUBRUR:AQI</v>
      </c>
      <c r="F44" s="61">
        <f>M0a!B418</f>
        <v>1.349E-2</v>
      </c>
      <c r="G44" s="61">
        <f>M0a!C418</f>
        <v>1.521E-2</v>
      </c>
      <c r="H44" s="62">
        <f>M0a!D418</f>
        <v>0.88700000000000001</v>
      </c>
      <c r="I44" s="62">
        <f>M0a!E418</f>
        <v>0.37513000000000002</v>
      </c>
      <c r="J44" s="60" t="str">
        <f t="shared" si="17"/>
        <v/>
      </c>
      <c r="K44" s="60" t="s">
        <v>47</v>
      </c>
      <c r="L44" s="60" t="str">
        <f>M0b!A436</f>
        <v>NTYPE2SUBRUR:AQICATYellow</v>
      </c>
      <c r="M44" s="61">
        <f>M0b!B436</f>
        <v>0.39434000000000002</v>
      </c>
      <c r="N44" s="61">
        <f>M0b!C436</f>
        <v>0.62295999999999996</v>
      </c>
      <c r="O44" s="62">
        <f>M0b!D436</f>
        <v>0.63300000000000001</v>
      </c>
      <c r="P44" s="62">
        <f>M0b!E436</f>
        <v>0.526725</v>
      </c>
      <c r="Q44" s="60" t="str">
        <f t="shared" si="18"/>
        <v/>
      </c>
      <c r="R44" s="60" t="s">
        <v>47</v>
      </c>
      <c r="S44" s="60" t="str">
        <f>M0b!A438</f>
        <v>NTYPE2SUBRUR:AQICATOrange</v>
      </c>
      <c r="T44" s="61">
        <f>M0b!B438</f>
        <v>-10.269209999999999</v>
      </c>
      <c r="U44" s="61">
        <f>M0b!C438</f>
        <v>835.98952999999995</v>
      </c>
      <c r="V44" s="62">
        <f>M0b!D438</f>
        <v>-1.2E-2</v>
      </c>
      <c r="W44" s="62">
        <f>M0b!E438</f>
        <v>0.99019900000000005</v>
      </c>
      <c r="X44" s="60" t="str">
        <f t="shared" si="19"/>
        <v/>
      </c>
      <c r="Y44" s="60" t="s">
        <v>47</v>
      </c>
      <c r="Z44" s="60" t="str">
        <f>M0c!A418</f>
        <v>NTYPE2SUBRUR:I(as.integer(RATE_AIRQUAL))</v>
      </c>
      <c r="AA44" s="61">
        <f>M0c!B418</f>
        <v>5.6430000000000001E-2</v>
      </c>
      <c r="AB44" s="61">
        <f>M0c!C418</f>
        <v>0.36001</v>
      </c>
      <c r="AC44" s="62">
        <f>M0c!D418</f>
        <v>0.157</v>
      </c>
      <c r="AD44" s="62">
        <f>M0c!E418</f>
        <v>0.87544999999999995</v>
      </c>
      <c r="AE44" s="60" t="str">
        <f t="shared" si="20"/>
        <v/>
      </c>
      <c r="AG44" s="63"/>
      <c r="AH44" s="63">
        <f t="shared" si="32"/>
        <v>1.1444223363953725</v>
      </c>
      <c r="AI44" s="63"/>
      <c r="AJ44" s="63">
        <f t="shared" ref="AJ44" si="34">EXP(M44)</f>
        <v>1.4834048205826691</v>
      </c>
      <c r="AK44" s="63"/>
      <c r="AL44" s="63">
        <f t="shared" ref="AL44:AL46" si="35">EXP(T44)</f>
        <v>3.4684765569282592E-5</v>
      </c>
      <c r="AM44" s="63"/>
      <c r="AN44" s="63">
        <f t="shared" ref="AN44" si="36">EXP(AA44)</f>
        <v>1.0580525485295398</v>
      </c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</row>
    <row r="45" spans="1:95" s="60" customFormat="1" x14ac:dyDescent="0.25">
      <c r="A45" s="19"/>
      <c r="B45" s="60" t="s">
        <v>98</v>
      </c>
      <c r="C45" s="60" t="s">
        <v>90</v>
      </c>
      <c r="D45" s="60" t="s">
        <v>49</v>
      </c>
      <c r="E45" s="60" t="str">
        <f>M0a!A547</f>
        <v>NTYPE2SUBRUR:AQI</v>
      </c>
      <c r="F45" s="61">
        <f>M0a!B547</f>
        <v>1.7259999999999999E-4</v>
      </c>
      <c r="G45" s="61">
        <f>M0a!C547</f>
        <v>3.0149999999999999E-3</v>
      </c>
      <c r="H45" s="62">
        <f>M0a!D547</f>
        <v>5.7000000000000002E-2</v>
      </c>
      <c r="I45" s="62">
        <f>M0a!E547</f>
        <v>0.95444799999999996</v>
      </c>
      <c r="J45" s="60" t="str">
        <f t="shared" si="17"/>
        <v/>
      </c>
      <c r="K45" s="60" t="s">
        <v>49</v>
      </c>
      <c r="L45" s="60" t="str">
        <f>M0b!A571</f>
        <v>NTYPE2SUBRUR:AQICATYellow</v>
      </c>
      <c r="M45" s="61">
        <f>M0b!B571</f>
        <v>6.4391000000000004E-2</v>
      </c>
      <c r="N45" s="61">
        <f>M0b!C571</f>
        <v>0.11552800000000001</v>
      </c>
      <c r="O45" s="62">
        <f>M0b!D571</f>
        <v>0.55700000000000005</v>
      </c>
      <c r="P45" s="62">
        <f>M0b!E571</f>
        <v>0.57828000000000002</v>
      </c>
      <c r="Q45" s="60" t="str">
        <f t="shared" si="18"/>
        <v/>
      </c>
      <c r="R45" s="60" t="s">
        <v>49</v>
      </c>
      <c r="S45" s="60" t="str">
        <f>M0b!A573</f>
        <v>NTYPE2SUBRUR:AQICATOrange</v>
      </c>
      <c r="T45" s="61" t="str">
        <f>M0b!B573</f>
        <v>NA</v>
      </c>
      <c r="U45" s="61" t="str">
        <f>M0b!C573</f>
        <v>NA</v>
      </c>
      <c r="V45" s="62" t="str">
        <f>M0b!D573</f>
        <v>NA</v>
      </c>
      <c r="W45" s="62" t="str">
        <f>M0b!E573</f>
        <v>NA</v>
      </c>
      <c r="X45" s="60" t="str">
        <f t="shared" si="19"/>
        <v/>
      </c>
      <c r="Y45" s="60" t="s">
        <v>49</v>
      </c>
      <c r="Z45" s="60" t="str">
        <f>M0c!A547</f>
        <v>NTYPE2SUBRUR:I(as.integer(RATE_AIRQUAL))</v>
      </c>
      <c r="AA45" s="61">
        <f>M0c!B547</f>
        <v>-2.2069999999999999E-2</v>
      </c>
      <c r="AB45" s="61">
        <f>M0c!C547</f>
        <v>7.2412000000000004E-2</v>
      </c>
      <c r="AC45" s="62">
        <f>M0c!D547</f>
        <v>-0.30499999999999999</v>
      </c>
      <c r="AD45" s="62">
        <f>M0c!E547</f>
        <v>0.76103200000000004</v>
      </c>
      <c r="AE45" s="60" t="str">
        <f t="shared" si="20"/>
        <v/>
      </c>
      <c r="AG45" s="63">
        <f t="shared" ref="AG45:AG47" si="37">100*(EXP(10*F45)-1)</f>
        <v>0.17274903953508058</v>
      </c>
      <c r="AH45" s="63"/>
      <c r="AI45" s="63">
        <f t="shared" ref="AI45:AI47" si="38">100*(EXP(M45)-1)</f>
        <v>6.6509322392679149</v>
      </c>
      <c r="AJ45" s="63"/>
      <c r="AK45" s="63" t="e">
        <f t="shared" ref="AK45:AK47" si="39">100*(EXP(T45)-1)</f>
        <v>#VALUE!</v>
      </c>
      <c r="AL45" s="63" t="e">
        <f t="shared" si="35"/>
        <v>#VALUE!</v>
      </c>
      <c r="AM45" s="63">
        <f t="shared" ref="AM45:AM47" si="40">100*(EXP(AA45)-1)</f>
        <v>-2.1828239368610891</v>
      </c>
      <c r="AN45" s="63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</row>
    <row r="46" spans="1:95" s="60" customFormat="1" ht="15.75" x14ac:dyDescent="0.25">
      <c r="A46" s="19"/>
      <c r="B46" s="60" t="s">
        <v>99</v>
      </c>
      <c r="C46" s="60" t="s">
        <v>96</v>
      </c>
      <c r="D46" s="97" t="s">
        <v>50</v>
      </c>
      <c r="E46" s="97" t="str">
        <f>M0a!A680</f>
        <v>NTYPE2SUBRUR:AQI</v>
      </c>
      <c r="F46" s="98">
        <f>M0a!B680</f>
        <v>8.744E-3</v>
      </c>
      <c r="G46" s="98">
        <f>M0a!C680</f>
        <v>4.8612000000000004E-3</v>
      </c>
      <c r="H46" s="99">
        <f>M0a!D680</f>
        <v>1.7989999999999999</v>
      </c>
      <c r="I46" s="99">
        <f>M0a!E680</f>
        <v>7.4454999999999993E-2</v>
      </c>
      <c r="J46" s="97" t="str">
        <f t="shared" si="17"/>
        <v>~</v>
      </c>
      <c r="K46" s="60" t="s">
        <v>50</v>
      </c>
      <c r="L46" s="60" t="str">
        <f>M0b!A710</f>
        <v>NTYPE2SUBRUR:AQICATYellow</v>
      </c>
      <c r="M46" s="61">
        <f>M0b!B710</f>
        <v>0.229709</v>
      </c>
      <c r="N46" s="61">
        <f>M0b!C710</f>
        <v>0.18643000000000001</v>
      </c>
      <c r="O46" s="62">
        <f>M0b!D710</f>
        <v>1.232</v>
      </c>
      <c r="P46" s="62">
        <f>M0b!E710</f>
        <v>0.22020799999999999</v>
      </c>
      <c r="Q46" s="60" t="str">
        <f t="shared" si="18"/>
        <v/>
      </c>
      <c r="R46" s="60" t="s">
        <v>50</v>
      </c>
      <c r="S46" s="60" t="str">
        <f>M0b!A712</f>
        <v>NTYPE2SUBRUR:AQICATOrange</v>
      </c>
      <c r="T46" s="61" t="str">
        <f>M0b!B712</f>
        <v>NA</v>
      </c>
      <c r="U46" s="61" t="str">
        <f>M0b!C712</f>
        <v>NA</v>
      </c>
      <c r="V46" s="62" t="str">
        <f>M0b!D712</f>
        <v>NA</v>
      </c>
      <c r="W46" s="62" t="str">
        <f>M0b!E712</f>
        <v>NA</v>
      </c>
      <c r="X46" s="60" t="str">
        <f t="shared" si="19"/>
        <v/>
      </c>
      <c r="Y46" s="64" t="s">
        <v>50</v>
      </c>
      <c r="Z46" s="64" t="str">
        <f>M0c!A680</f>
        <v>NTYPE2SUBRUR:I(as.integer(RATE_AIRQUAL))</v>
      </c>
      <c r="AA46" s="65">
        <f>M0c!B680</f>
        <v>0.25697189999999998</v>
      </c>
      <c r="AB46" s="65">
        <f>M0c!C680</f>
        <v>0.1120498</v>
      </c>
      <c r="AC46" s="66">
        <f>M0c!D680</f>
        <v>2.2930000000000001</v>
      </c>
      <c r="AD46" s="66">
        <f>M0c!E680</f>
        <v>2.3480000000000001E-2</v>
      </c>
      <c r="AE46" s="64" t="str">
        <f t="shared" si="20"/>
        <v>*</v>
      </c>
      <c r="AG46" s="68">
        <f t="shared" si="37"/>
        <v>9.1376779871641833</v>
      </c>
      <c r="AH46" s="68">
        <f t="shared" si="32"/>
        <v>1.0913767798716418</v>
      </c>
      <c r="AI46" s="63">
        <f t="shared" si="38"/>
        <v>25.823381061117345</v>
      </c>
      <c r="AJ46" s="63"/>
      <c r="AK46" s="63" t="e">
        <f t="shared" si="39"/>
        <v>#VALUE!</v>
      </c>
      <c r="AL46" s="63" t="e">
        <f t="shared" si="35"/>
        <v>#VALUE!</v>
      </c>
      <c r="AM46" s="67">
        <f t="shared" si="40"/>
        <v>29.300879270178747</v>
      </c>
      <c r="AN46" s="67">
        <f t="shared" ref="AN46:AN48" si="41">EXP(AA46)</f>
        <v>1.2930087927017875</v>
      </c>
      <c r="AO46" s="84"/>
      <c r="AP46" s="84"/>
      <c r="AQ46" s="84"/>
      <c r="AR46" s="84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</row>
    <row r="47" spans="1:95" s="60" customFormat="1" x14ac:dyDescent="0.25">
      <c r="A47" s="19"/>
      <c r="B47" s="60" t="s">
        <v>100</v>
      </c>
      <c r="C47" s="60" t="s">
        <v>96</v>
      </c>
      <c r="D47" s="60" t="s">
        <v>51</v>
      </c>
      <c r="E47" s="60" t="str">
        <f>M0a!A809</f>
        <v>NTYPE2SUBRUR:AQI</v>
      </c>
      <c r="F47" s="61">
        <f>M0a!B809</f>
        <v>-9.8289999999999992E-3</v>
      </c>
      <c r="G47" s="61">
        <f>M0a!C809</f>
        <v>6.0850000000000001E-3</v>
      </c>
      <c r="H47" s="62">
        <f>M0a!D809</f>
        <v>-1.615</v>
      </c>
      <c r="I47" s="62">
        <f>M0a!E809</f>
        <v>0.108751</v>
      </c>
      <c r="J47" s="60" t="str">
        <f t="shared" si="17"/>
        <v/>
      </c>
      <c r="K47" s="60" t="s">
        <v>51</v>
      </c>
      <c r="L47" s="60" t="str">
        <f>M0b!A845</f>
        <v>NTYPE2SUBRUR:AQICATYellow</v>
      </c>
      <c r="M47" s="61">
        <f>M0b!B845</f>
        <v>-0.33026</v>
      </c>
      <c r="N47" s="61">
        <f>M0b!C845</f>
        <v>0.23246</v>
      </c>
      <c r="O47" s="62">
        <f>M0b!D845</f>
        <v>-1.421</v>
      </c>
      <c r="P47" s="62">
        <f>M0b!E845</f>
        <v>0.15789</v>
      </c>
      <c r="Q47" s="60" t="str">
        <f t="shared" si="18"/>
        <v/>
      </c>
      <c r="R47" s="60" t="s">
        <v>51</v>
      </c>
      <c r="S47" s="60" t="str">
        <f>M0b!A847</f>
        <v>NTYPE2SUBRUR:AQICATOrange</v>
      </c>
      <c r="T47" s="61" t="str">
        <f>M0b!B847</f>
        <v>NA</v>
      </c>
      <c r="U47" s="61" t="str">
        <f>M0b!C847</f>
        <v>NA</v>
      </c>
      <c r="V47" s="62" t="str">
        <f>M0b!D847</f>
        <v>NA</v>
      </c>
      <c r="W47" s="62" t="str">
        <f>M0b!E847</f>
        <v>NA</v>
      </c>
      <c r="X47" s="60" t="str">
        <f t="shared" si="19"/>
        <v/>
      </c>
      <c r="Y47" s="60" t="s">
        <v>51</v>
      </c>
      <c r="Z47" s="60" t="str">
        <f>M0c!A809</f>
        <v>NTYPE2SUBRUR:I(as.integer(RATE_AIRQUAL))</v>
      </c>
      <c r="AA47" s="61">
        <f>M0c!B809</f>
        <v>-0.17574000000000001</v>
      </c>
      <c r="AB47" s="61">
        <f>M0c!C809</f>
        <v>0.14183000000000001</v>
      </c>
      <c r="AC47" s="62">
        <f>M0c!D809</f>
        <v>-1.2390000000000001</v>
      </c>
      <c r="AD47" s="62">
        <f>M0c!E809</f>
        <v>0.217616</v>
      </c>
      <c r="AE47" s="60" t="str">
        <f t="shared" si="20"/>
        <v/>
      </c>
      <c r="AG47" s="63">
        <f t="shared" si="37"/>
        <v>-9.3613986307266366</v>
      </c>
      <c r="AH47" s="63"/>
      <c r="AI47" s="63">
        <f t="shared" si="38"/>
        <v>-28.126316244124983</v>
      </c>
      <c r="AJ47" s="63"/>
      <c r="AK47" s="63" t="e">
        <f t="shared" si="39"/>
        <v>#VALUE!</v>
      </c>
      <c r="AL47" s="63"/>
      <c r="AM47" s="63">
        <f t="shared" si="40"/>
        <v>-16.11639476395138</v>
      </c>
      <c r="AN47" s="63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</row>
    <row r="48" spans="1:95" s="69" customFormat="1" x14ac:dyDescent="0.25">
      <c r="A48" s="19"/>
      <c r="B48" s="69" t="s">
        <v>53</v>
      </c>
      <c r="C48" s="69" t="s">
        <v>89</v>
      </c>
      <c r="D48" s="69" t="s">
        <v>52</v>
      </c>
      <c r="E48" s="69" t="str">
        <f>M0a!A461</f>
        <v>NTYPE2SUBRUR:AQI</v>
      </c>
      <c r="F48" s="70">
        <f>M0a!B461</f>
        <v>-2.879E-2</v>
      </c>
      <c r="G48" s="70">
        <f>M0a!C461</f>
        <v>1.7853999999999998E-2</v>
      </c>
      <c r="H48" s="71">
        <f>M0a!D461</f>
        <v>-1.6120000000000001</v>
      </c>
      <c r="I48" s="71">
        <f>M0a!E461</f>
        <v>0.10685</v>
      </c>
      <c r="J48" s="69" t="str">
        <f t="shared" si="17"/>
        <v/>
      </c>
      <c r="K48" s="155" t="s">
        <v>52</v>
      </c>
      <c r="L48" s="155" t="str">
        <f>M0b!A481</f>
        <v>NTYPE2SUBRUR:AQICATYellow</v>
      </c>
      <c r="M48" s="156">
        <f>M0b!B481</f>
        <v>-1.5930200000000001</v>
      </c>
      <c r="N48" s="156">
        <f>M0b!C481</f>
        <v>0.96572000000000002</v>
      </c>
      <c r="O48" s="157">
        <f>M0b!D481</f>
        <v>-1.65</v>
      </c>
      <c r="P48" s="157">
        <f>M0b!E481</f>
        <v>9.9031999999999995E-2</v>
      </c>
      <c r="Q48" s="155" t="str">
        <f t="shared" si="18"/>
        <v>~</v>
      </c>
      <c r="R48" s="69" t="s">
        <v>52</v>
      </c>
      <c r="S48" s="69" t="str">
        <f>M0b!A483</f>
        <v>NTYPE2SUBRUR:AQICATOrange</v>
      </c>
      <c r="T48" s="70">
        <f>M0b!B483</f>
        <v>9.4960500000000003</v>
      </c>
      <c r="U48" s="70">
        <f>M0b!C483</f>
        <v>853.84406999999999</v>
      </c>
      <c r="V48" s="71">
        <f>M0b!D483</f>
        <v>1.0999999999999999E-2</v>
      </c>
      <c r="W48" s="71">
        <f>M0b!E483</f>
        <v>0.99112599999999995</v>
      </c>
      <c r="X48" s="69" t="str">
        <f t="shared" si="19"/>
        <v/>
      </c>
      <c r="Y48" s="69" t="s">
        <v>52</v>
      </c>
      <c r="Z48" s="69" t="str">
        <f>M0c!A461</f>
        <v>NTYPE2SUBRUR:I(as.integer(RATE_AIRQUAL))</v>
      </c>
      <c r="AA48" s="70">
        <f>M0c!B461</f>
        <v>-0.10509</v>
      </c>
      <c r="AB48" s="70">
        <f>M0c!C461</f>
        <v>0.42157</v>
      </c>
      <c r="AC48" s="71">
        <f>M0c!D461</f>
        <v>-0.249</v>
      </c>
      <c r="AD48" s="71">
        <f>M0c!E461</f>
        <v>0.80315000000000003</v>
      </c>
      <c r="AE48" s="69" t="str">
        <f t="shared" si="20"/>
        <v/>
      </c>
      <c r="AG48" s="75"/>
      <c r="AH48" s="75">
        <f>EXP(10*F48)</f>
        <v>0.74983657214719812</v>
      </c>
      <c r="AI48" s="85">
        <f t="shared" ref="AI48:AI51" si="42">100*(EXP(M48)-1)</f>
        <v>-79.668931460708421</v>
      </c>
      <c r="AJ48" s="85">
        <f t="shared" ref="AJ48:AJ50" si="43">EXP(M48)</f>
        <v>0.20331068539291589</v>
      </c>
      <c r="AK48" s="75"/>
      <c r="AL48" s="75">
        <f t="shared" ref="AL48:AL51" si="44">EXP(T48)</f>
        <v>13307.059994162664</v>
      </c>
      <c r="AM48" s="75"/>
      <c r="AN48" s="75">
        <f t="shared" si="41"/>
        <v>0.90024349702543782</v>
      </c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</row>
    <row r="49" spans="1:95" s="69" customFormat="1" x14ac:dyDescent="0.25">
      <c r="A49" s="19"/>
      <c r="B49" s="69" t="s">
        <v>98</v>
      </c>
      <c r="C49" s="69" t="s">
        <v>90</v>
      </c>
      <c r="D49" s="69" t="s">
        <v>54</v>
      </c>
      <c r="E49" s="69" t="str">
        <f>M0a!A590</f>
        <v>NTYPE2SUBRUR:AQI</v>
      </c>
      <c r="F49" s="70">
        <f>M0a!B590</f>
        <v>2.856E-4</v>
      </c>
      <c r="G49" s="70">
        <f>M0a!C590</f>
        <v>8.6269999999999999E-4</v>
      </c>
      <c r="H49" s="71">
        <f>M0a!D590</f>
        <v>0.33100000000000002</v>
      </c>
      <c r="I49" s="71">
        <f>M0a!E590</f>
        <v>0.74068199999999995</v>
      </c>
      <c r="J49" s="69" t="str">
        <f t="shared" si="17"/>
        <v/>
      </c>
      <c r="K49" s="69" t="s">
        <v>54</v>
      </c>
      <c r="L49" s="69" t="str">
        <f>M0b!A616</f>
        <v>NTYPE2SUBRUR:AQICATYellow</v>
      </c>
      <c r="M49" s="70">
        <f>M0b!B616</f>
        <v>1.6735900000000001E-2</v>
      </c>
      <c r="N49" s="70">
        <f>M0b!C616</f>
        <v>3.5434100000000003E-2</v>
      </c>
      <c r="O49" s="71">
        <f>M0b!D616</f>
        <v>0.47199999999999998</v>
      </c>
      <c r="P49" s="71">
        <f>M0b!E616</f>
        <v>0.63676999999999995</v>
      </c>
      <c r="Q49" s="69" t="str">
        <f t="shared" si="18"/>
        <v/>
      </c>
      <c r="R49" s="69" t="s">
        <v>54</v>
      </c>
      <c r="S49" s="69" t="str">
        <f>M0b!A618</f>
        <v>NTYPE2SUBRUR:AQICATOrange</v>
      </c>
      <c r="T49" s="70">
        <f>M0b!B618</f>
        <v>-0.19024720000000001</v>
      </c>
      <c r="U49" s="70">
        <f>M0b!C618</f>
        <v>0.250002</v>
      </c>
      <c r="V49" s="71">
        <f>M0b!D618</f>
        <v>-0.76100000000000001</v>
      </c>
      <c r="W49" s="71">
        <f>M0b!E618</f>
        <v>0.44677800000000001</v>
      </c>
      <c r="X49" s="69" t="str">
        <f t="shared" si="19"/>
        <v/>
      </c>
      <c r="Y49" s="69" t="s">
        <v>54</v>
      </c>
      <c r="Z49" s="69" t="str">
        <f>M0c!A590</f>
        <v>NTYPE2SUBRUR:I(as.integer(RATE_AIRQUAL))</v>
      </c>
      <c r="AA49" s="70">
        <f>M0c!B590</f>
        <v>-1.7465000000000001E-2</v>
      </c>
      <c r="AB49" s="70">
        <f>M0c!C590</f>
        <v>2.0053999999999999E-2</v>
      </c>
      <c r="AC49" s="71">
        <f>M0c!D590</f>
        <v>-0.871</v>
      </c>
      <c r="AD49" s="71">
        <f>M0c!E590</f>
        <v>0.38393699999999997</v>
      </c>
      <c r="AE49" s="69" t="str">
        <f t="shared" si="20"/>
        <v/>
      </c>
      <c r="AG49" s="75">
        <f t="shared" ref="AG49:AG51" si="45">100*(EXP(10*F49)-1)</f>
        <v>0.28600822533801917</v>
      </c>
      <c r="AH49" s="75"/>
      <c r="AI49" s="75">
        <f t="shared" si="42"/>
        <v>1.6876729714830008</v>
      </c>
      <c r="AJ49" s="75"/>
      <c r="AK49" s="75">
        <f t="shared" ref="AK49:AK51" si="46">100*(EXP(T49)-1)</f>
        <v>-17.32452650897871</v>
      </c>
      <c r="AL49" s="75"/>
      <c r="AM49" s="75">
        <f t="shared" ref="AM49:AM51" si="47">100*(EXP(AA49)-1)</f>
        <v>-1.731337090479701</v>
      </c>
      <c r="AN49" s="75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</row>
    <row r="50" spans="1:95" s="69" customFormat="1" x14ac:dyDescent="0.25">
      <c r="A50" s="19"/>
      <c r="B50" s="69" t="s">
        <v>99</v>
      </c>
      <c r="C50" s="69" t="s">
        <v>96</v>
      </c>
      <c r="D50" s="72" t="s">
        <v>55</v>
      </c>
      <c r="E50" s="72" t="str">
        <f>M0a!A723</f>
        <v>NTYPE2SUBRUR:AQI</v>
      </c>
      <c r="F50" s="73">
        <f>M0a!B723</f>
        <v>-5.2550000000000001E-3</v>
      </c>
      <c r="G50" s="73">
        <f>M0a!C723</f>
        <v>1.4350000000000001E-3</v>
      </c>
      <c r="H50" s="74">
        <f>M0a!D723</f>
        <v>-3.661</v>
      </c>
      <c r="I50" s="74">
        <f>M0a!E723</f>
        <v>2.5900000000000001E-4</v>
      </c>
      <c r="J50" s="72" t="str">
        <f t="shared" si="17"/>
        <v>*</v>
      </c>
      <c r="K50" s="72" t="s">
        <v>55</v>
      </c>
      <c r="L50" s="72" t="str">
        <f>M0b!A755</f>
        <v>NTYPE2SUBRUR:AQICATYellow</v>
      </c>
      <c r="M50" s="73">
        <f>M0b!B755</f>
        <v>-0.11816599999999999</v>
      </c>
      <c r="N50" s="73">
        <f>M0b!C755</f>
        <v>5.9801E-2</v>
      </c>
      <c r="O50" s="74">
        <f>M0b!D755</f>
        <v>-1.976</v>
      </c>
      <c r="P50" s="74">
        <f>M0b!E755</f>
        <v>4.8327000000000002E-2</v>
      </c>
      <c r="Q50" s="72" t="str">
        <f t="shared" si="18"/>
        <v>*</v>
      </c>
      <c r="R50" s="72" t="s">
        <v>55</v>
      </c>
      <c r="S50" s="72" t="str">
        <f>M0b!A757</f>
        <v>NTYPE2SUBRUR:AQICATOrange</v>
      </c>
      <c r="T50" s="73">
        <f>M0b!B757</f>
        <v>-0.795624</v>
      </c>
      <c r="U50" s="73">
        <f>M0b!C757</f>
        <v>0.37118200000000001</v>
      </c>
      <c r="V50" s="74">
        <f>M0b!D757</f>
        <v>-2.1429999999999998</v>
      </c>
      <c r="W50" s="74">
        <f>M0b!E757</f>
        <v>3.2222000000000001E-2</v>
      </c>
      <c r="X50" s="72" t="str">
        <f t="shared" si="19"/>
        <v>*</v>
      </c>
      <c r="Y50" s="69" t="s">
        <v>55</v>
      </c>
      <c r="Z50" s="69" t="str">
        <f>M0c!A723</f>
        <v>NTYPE2SUBRUR:I(as.integer(RATE_AIRQUAL))</v>
      </c>
      <c r="AA50" s="70">
        <f>M0c!B723</f>
        <v>-2.7442999999999999E-2</v>
      </c>
      <c r="AB50" s="70">
        <f>M0c!C723</f>
        <v>3.3583000000000002E-2</v>
      </c>
      <c r="AC50" s="71">
        <f>M0c!D723</f>
        <v>-0.81699999999999995</v>
      </c>
      <c r="AD50" s="71">
        <f>M0c!E723</f>
        <v>0.41394999999999998</v>
      </c>
      <c r="AE50" s="69" t="str">
        <f t="shared" si="20"/>
        <v/>
      </c>
      <c r="AG50" s="76">
        <f t="shared" si="45"/>
        <v>-5.1193120474203324</v>
      </c>
      <c r="AH50" s="76">
        <f t="shared" ref="AH50:AH51" si="48">EXP(10*F50)</f>
        <v>0.94880687952579668</v>
      </c>
      <c r="AI50" s="76">
        <f t="shared" si="42"/>
        <v>-11.145145868634</v>
      </c>
      <c r="AJ50" s="76">
        <f t="shared" si="43"/>
        <v>0.88854854131366001</v>
      </c>
      <c r="AK50" s="76">
        <f t="shared" si="46"/>
        <v>-54.870046386883601</v>
      </c>
      <c r="AL50" s="76">
        <f t="shared" si="44"/>
        <v>0.45129953613116403</v>
      </c>
      <c r="AM50" s="75">
        <f t="shared" si="47"/>
        <v>-2.7069862009175494</v>
      </c>
      <c r="AN50" s="75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</row>
    <row r="51" spans="1:95" s="69" customFormat="1" x14ac:dyDescent="0.25">
      <c r="A51" s="19"/>
      <c r="B51" s="77" t="s">
        <v>100</v>
      </c>
      <c r="C51" s="77" t="s">
        <v>96</v>
      </c>
      <c r="D51" s="78" t="s">
        <v>56</v>
      </c>
      <c r="E51" s="78" t="str">
        <f>M0a!A852</f>
        <v>NTYPE2SUBRUR:AQI</v>
      </c>
      <c r="F51" s="79">
        <f>M0a!B852</f>
        <v>-2.81E-3</v>
      </c>
      <c r="G51" s="79">
        <f>M0a!C852</f>
        <v>1.122E-3</v>
      </c>
      <c r="H51" s="80">
        <f>M0a!D852</f>
        <v>-2.504</v>
      </c>
      <c r="I51" s="80">
        <f>M0a!E852</f>
        <v>1.2381E-2</v>
      </c>
      <c r="J51" s="78" t="str">
        <f t="shared" si="17"/>
        <v>*</v>
      </c>
      <c r="K51" s="77" t="s">
        <v>56</v>
      </c>
      <c r="L51" s="77" t="str">
        <f>M0b!A890</f>
        <v>NTYPE2SUBRUR:AQICATYellow</v>
      </c>
      <c r="M51" s="81">
        <f>M0b!B890</f>
        <v>-5.2294E-2</v>
      </c>
      <c r="N51" s="81">
        <f>M0b!C890</f>
        <v>4.6741999999999999E-2</v>
      </c>
      <c r="O51" s="82">
        <f>M0b!D890</f>
        <v>-1.119</v>
      </c>
      <c r="P51" s="82">
        <f>M0b!E890</f>
        <v>0.26339699999999999</v>
      </c>
      <c r="Q51" s="77" t="str">
        <f t="shared" si="18"/>
        <v/>
      </c>
      <c r="R51" s="94" t="s">
        <v>56</v>
      </c>
      <c r="S51" s="94" t="str">
        <f>M0b!A892</f>
        <v>NTYPE2SUBRUR:AQICATOrange</v>
      </c>
      <c r="T51" s="95">
        <f>M0b!B892</f>
        <v>-0.56475299999999995</v>
      </c>
      <c r="U51" s="95">
        <f>M0b!C892</f>
        <v>0.29012500000000002</v>
      </c>
      <c r="V51" s="96">
        <f>M0b!D892</f>
        <v>-1.9470000000000001</v>
      </c>
      <c r="W51" s="96">
        <f>M0b!E892</f>
        <v>5.1756999999999997E-2</v>
      </c>
      <c r="X51" s="94" t="str">
        <f t="shared" si="19"/>
        <v>~</v>
      </c>
      <c r="Y51" s="77" t="s">
        <v>56</v>
      </c>
      <c r="Z51" s="77" t="str">
        <f>M0c!A852</f>
        <v>NTYPE2SUBRUR:I(as.integer(RATE_AIRQUAL))</v>
      </c>
      <c r="AA51" s="81">
        <f>M0c!B852</f>
        <v>2.6568999999999999E-2</v>
      </c>
      <c r="AB51" s="81">
        <f>M0c!C852</f>
        <v>2.6332999999999999E-2</v>
      </c>
      <c r="AC51" s="82">
        <f>M0c!D852</f>
        <v>1.0089999999999999</v>
      </c>
      <c r="AD51" s="82">
        <f>M0c!E852</f>
        <v>0.313139</v>
      </c>
      <c r="AE51" s="77" t="str">
        <f t="shared" si="20"/>
        <v/>
      </c>
      <c r="AG51" s="76">
        <f t="shared" si="45"/>
        <v>-2.7708867173653506</v>
      </c>
      <c r="AH51" s="76">
        <f t="shared" si="48"/>
        <v>0.97229113282634649</v>
      </c>
      <c r="AI51" s="75">
        <f t="shared" si="42"/>
        <v>-5.0950194819887713</v>
      </c>
      <c r="AJ51" s="75"/>
      <c r="AK51" s="85">
        <f t="shared" si="46"/>
        <v>-43.149945094724075</v>
      </c>
      <c r="AL51" s="85">
        <f t="shared" si="44"/>
        <v>0.56850054905275926</v>
      </c>
      <c r="AM51" s="75">
        <f t="shared" si="47"/>
        <v>2.6925102649225874</v>
      </c>
      <c r="AN51" s="75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</row>
    <row r="52" spans="1:95" ht="17.25" x14ac:dyDescent="0.25">
      <c r="B52" s="19" t="s">
        <v>239</v>
      </c>
    </row>
    <row r="53" spans="1:95" x14ac:dyDescent="0.25">
      <c r="B53" s="19" t="s">
        <v>240</v>
      </c>
    </row>
    <row r="56" spans="1:95" x14ac:dyDescent="0.25">
      <c r="AH56" s="19" t="s">
        <v>242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49EA-69CB-4F7B-90CD-1DF61EF3FB02}">
  <dimension ref="B2:I42"/>
  <sheetViews>
    <sheetView workbookViewId="0"/>
  </sheetViews>
  <sheetFormatPr defaultRowHeight="15" x14ac:dyDescent="0.25"/>
  <cols>
    <col min="1" max="1" width="3.7109375" customWidth="1"/>
    <col min="2" max="2" width="32.140625" bestFit="1" customWidth="1"/>
    <col min="3" max="3" width="11.5703125" hidden="1" customWidth="1"/>
    <col min="5" max="5" width="0" hidden="1" customWidth="1"/>
  </cols>
  <sheetData>
    <row r="2" spans="2:9" x14ac:dyDescent="0.25">
      <c r="B2" s="2" t="s">
        <v>515</v>
      </c>
    </row>
    <row r="3" spans="2:9" x14ac:dyDescent="0.25">
      <c r="B3" s="3"/>
      <c r="C3" s="3"/>
      <c r="D3" s="7"/>
      <c r="E3" s="7"/>
      <c r="F3" s="166"/>
      <c r="G3" s="166" t="s">
        <v>492</v>
      </c>
      <c r="H3" s="166"/>
      <c r="I3" s="166" t="s">
        <v>491</v>
      </c>
    </row>
    <row r="4" spans="2:9" x14ac:dyDescent="0.25">
      <c r="B4" s="8" t="s">
        <v>82</v>
      </c>
      <c r="C4" s="8"/>
      <c r="D4" s="8" t="s">
        <v>458</v>
      </c>
      <c r="E4" s="8"/>
      <c r="F4" s="165" t="s">
        <v>489</v>
      </c>
      <c r="G4" s="165" t="s">
        <v>490</v>
      </c>
      <c r="H4" s="165" t="s">
        <v>105</v>
      </c>
      <c r="I4" s="165" t="s">
        <v>459</v>
      </c>
    </row>
    <row r="5" spans="2:9" hidden="1" x14ac:dyDescent="0.25">
      <c r="C5" t="str">
        <f>tabdes_dvs!B1</f>
        <v>Var</v>
      </c>
      <c r="E5" t="str">
        <f>tabdes_dvs!C1</f>
        <v>N</v>
      </c>
      <c r="F5" t="str">
        <f>tabdes_dvs!D1</f>
        <v>Freq</v>
      </c>
      <c r="G5" t="str">
        <f>tabdes_dvs!E1</f>
        <v>Perc</v>
      </c>
      <c r="H5" t="str">
        <f>tabdes_dvs!F1</f>
        <v>Mean</v>
      </c>
      <c r="I5" t="str">
        <f>tabdes_dvs!G1</f>
        <v>SD</v>
      </c>
    </row>
    <row r="6" spans="2:9" x14ac:dyDescent="0.25">
      <c r="B6" t="s">
        <v>88</v>
      </c>
      <c r="D6">
        <f>E7</f>
        <v>1966</v>
      </c>
    </row>
    <row r="7" spans="2:9" x14ac:dyDescent="0.25">
      <c r="B7" t="s">
        <v>493</v>
      </c>
      <c r="C7" t="str">
        <f>tabdes_dvs!B19</f>
        <v>STAYHOME</v>
      </c>
      <c r="E7">
        <f>tabdes_dvs!C19</f>
        <v>1966</v>
      </c>
      <c r="F7">
        <f>tabdes_dvs!D19</f>
        <v>207</v>
      </c>
      <c r="G7" s="168">
        <f>tabdes_dvs!E19</f>
        <v>10.528992878942001</v>
      </c>
    </row>
    <row r="8" spans="2:9" x14ac:dyDescent="0.25">
      <c r="B8" t="s">
        <v>494</v>
      </c>
      <c r="F8">
        <f>D6-F7</f>
        <v>1759</v>
      </c>
      <c r="G8" s="168">
        <f>F8/D6*100</f>
        <v>89.471007121057994</v>
      </c>
    </row>
    <row r="9" spans="2:9" x14ac:dyDescent="0.25">
      <c r="B9" t="s">
        <v>495</v>
      </c>
      <c r="D9">
        <f>E10</f>
        <v>1759</v>
      </c>
      <c r="G9" s="162"/>
    </row>
    <row r="10" spans="2:9" x14ac:dyDescent="0.25">
      <c r="B10" t="s">
        <v>496</v>
      </c>
      <c r="C10" t="str">
        <f>tabdes_dvs!B2</f>
        <v>ACT_TOT</v>
      </c>
      <c r="E10">
        <f>tabdes_dvs!C2</f>
        <v>1759</v>
      </c>
      <c r="H10" s="163">
        <f>tabdes_dvs!F2</f>
        <v>2.5599772598067099</v>
      </c>
      <c r="I10" s="163">
        <f>tabdes_dvs!G2</f>
        <v>1.7512261914281699</v>
      </c>
    </row>
    <row r="11" spans="2:9" ht="17.25" x14ac:dyDescent="0.25">
      <c r="B11" t="s">
        <v>498</v>
      </c>
      <c r="C11" t="str">
        <f>tabdes_dvs!B3</f>
        <v>ACT_MAND</v>
      </c>
      <c r="E11">
        <f>tabdes_dvs!C3</f>
        <v>1759</v>
      </c>
      <c r="H11" s="163">
        <f>tabdes_dvs!F3</f>
        <v>1.0164866401364401</v>
      </c>
      <c r="I11" s="163">
        <f>tabdes_dvs!G3</f>
        <v>0.90143416493823103</v>
      </c>
    </row>
    <row r="12" spans="2:9" ht="17.25" x14ac:dyDescent="0.25">
      <c r="B12" t="s">
        <v>499</v>
      </c>
      <c r="C12" t="str">
        <f>tabdes_dvs!B4</f>
        <v>ACT_SEMI</v>
      </c>
      <c r="E12">
        <f>tabdes_dvs!C4</f>
        <v>1759</v>
      </c>
      <c r="H12" s="163">
        <f>tabdes_dvs!F4</f>
        <v>0.724275156338829</v>
      </c>
      <c r="I12" s="163">
        <f>tabdes_dvs!G4</f>
        <v>1.20088928246041</v>
      </c>
    </row>
    <row r="13" spans="2:9" ht="17.25" x14ac:dyDescent="0.25">
      <c r="B13" t="s">
        <v>500</v>
      </c>
      <c r="C13" t="str">
        <f>tabdes_dvs!B5</f>
        <v>ACT_DISC</v>
      </c>
      <c r="E13">
        <f>tabdes_dvs!C5</f>
        <v>1759</v>
      </c>
      <c r="H13" s="163">
        <f>tabdes_dvs!F5</f>
        <v>0.81921546333143802</v>
      </c>
      <c r="I13" s="163">
        <f>tabdes_dvs!G5</f>
        <v>1.1364552090481099</v>
      </c>
    </row>
    <row r="14" spans="2:9" x14ac:dyDescent="0.25">
      <c r="B14" t="s">
        <v>497</v>
      </c>
      <c r="D14">
        <f>E15</f>
        <v>1759</v>
      </c>
      <c r="H14" s="163"/>
      <c r="I14" s="163"/>
    </row>
    <row r="15" spans="2:9" x14ac:dyDescent="0.25">
      <c r="B15" t="s">
        <v>98</v>
      </c>
      <c r="C15" t="str">
        <f>tabdes_dvs!B6</f>
        <v>MODE_TOT</v>
      </c>
      <c r="E15">
        <f>tabdes_dvs!C6</f>
        <v>1759</v>
      </c>
      <c r="H15" s="163">
        <f>tabdes_dvs!F6</f>
        <v>4.3251847640705003</v>
      </c>
      <c r="I15" s="163">
        <f>tabdes_dvs!G6</f>
        <v>2.4334129268722098</v>
      </c>
    </row>
    <row r="16" spans="2:9" x14ac:dyDescent="0.25">
      <c r="B16" t="s">
        <v>99</v>
      </c>
      <c r="C16" t="str">
        <f>tabdes_dvs!B10</f>
        <v>DIST_TOT</v>
      </c>
      <c r="E16">
        <f>tabdes_dvs!C10</f>
        <v>1759</v>
      </c>
      <c r="H16" s="163">
        <f>tabdes_dvs!F10</f>
        <v>25.102248095680601</v>
      </c>
      <c r="I16" s="163">
        <f>tabdes_dvs!G10</f>
        <v>47.4299068145951</v>
      </c>
    </row>
    <row r="17" spans="2:9" x14ac:dyDescent="0.25">
      <c r="B17" t="s">
        <v>100</v>
      </c>
      <c r="C17" t="str">
        <f>tabdes_dvs!B14</f>
        <v>TIME_TOT</v>
      </c>
      <c r="E17">
        <f>tabdes_dvs!C14</f>
        <v>1759</v>
      </c>
      <c r="H17" s="163">
        <f>tabdes_dvs!F14</f>
        <v>64.968732234224007</v>
      </c>
      <c r="I17" s="163">
        <f>tabdes_dvs!G14</f>
        <v>55.329313423647697</v>
      </c>
    </row>
    <row r="18" spans="2:9" x14ac:dyDescent="0.25">
      <c r="B18" t="s">
        <v>501</v>
      </c>
      <c r="D18">
        <f>E20</f>
        <v>1759</v>
      </c>
    </row>
    <row r="19" spans="2:9" x14ac:dyDescent="0.25">
      <c r="B19" t="s">
        <v>502</v>
      </c>
      <c r="F19">
        <f>D18-F20</f>
        <v>280</v>
      </c>
      <c r="G19" s="168">
        <f>F19/D18*100</f>
        <v>15.918135304150086</v>
      </c>
    </row>
    <row r="20" spans="2:9" x14ac:dyDescent="0.25">
      <c r="B20" t="s">
        <v>503</v>
      </c>
      <c r="C20" t="str">
        <f>tabdes_dvs!B20</f>
        <v>NOMO_ACT</v>
      </c>
      <c r="E20">
        <f>tabdes_dvs!C20</f>
        <v>1759</v>
      </c>
      <c r="F20">
        <f>tabdes_dvs!D20</f>
        <v>1479</v>
      </c>
      <c r="G20" s="168">
        <f>tabdes_dvs!E20</f>
        <v>84.081864695849902</v>
      </c>
    </row>
    <row r="21" spans="2:9" x14ac:dyDescent="0.25">
      <c r="B21" t="s">
        <v>504</v>
      </c>
      <c r="F21">
        <f>D18-F22</f>
        <v>149</v>
      </c>
      <c r="G21" s="168">
        <f>F21/D18*100</f>
        <v>8.470722001137009</v>
      </c>
    </row>
    <row r="22" spans="2:9" x14ac:dyDescent="0.25">
      <c r="B22" t="s">
        <v>503</v>
      </c>
      <c r="C22" t="str">
        <f>tabdes_dvs!B21</f>
        <v>NOMO_PUB</v>
      </c>
      <c r="E22">
        <f>tabdes_dvs!C21</f>
        <v>1759</v>
      </c>
      <c r="F22">
        <f>tabdes_dvs!D21</f>
        <v>1610</v>
      </c>
      <c r="G22" s="168">
        <f>tabdes_dvs!E21</f>
        <v>91.529277998862995</v>
      </c>
    </row>
    <row r="23" spans="2:9" x14ac:dyDescent="0.25">
      <c r="B23" t="s">
        <v>505</v>
      </c>
      <c r="F23">
        <f>D18-F24</f>
        <v>1645</v>
      </c>
      <c r="G23" s="168">
        <f>F23/D18*100</f>
        <v>93.51904491188175</v>
      </c>
    </row>
    <row r="24" spans="2:9" x14ac:dyDescent="0.25">
      <c r="B24" t="s">
        <v>503</v>
      </c>
      <c r="C24" t="str">
        <f>tabdes_dvs!B22</f>
        <v>NOMO_PRI</v>
      </c>
      <c r="E24">
        <f>tabdes_dvs!C22</f>
        <v>1759</v>
      </c>
      <c r="F24">
        <f>tabdes_dvs!D22</f>
        <v>114</v>
      </c>
      <c r="G24" s="168">
        <f>tabdes_dvs!E22</f>
        <v>6.4809550881182503</v>
      </c>
    </row>
    <row r="25" spans="2:9" ht="17.25" x14ac:dyDescent="0.25">
      <c r="B25" t="s">
        <v>506</v>
      </c>
      <c r="D25">
        <f>E26</f>
        <v>280</v>
      </c>
    </row>
    <row r="26" spans="2:9" x14ac:dyDescent="0.25">
      <c r="B26" t="s">
        <v>98</v>
      </c>
      <c r="C26" t="str">
        <f>tabdes_dvs!B7</f>
        <v>MODE_ACT</v>
      </c>
      <c r="E26">
        <f>tabdes_dvs!C7</f>
        <v>280</v>
      </c>
      <c r="H26" s="163">
        <f>tabdes_dvs!F7</f>
        <v>2.2749999999999999</v>
      </c>
      <c r="I26" s="163">
        <f>tabdes_dvs!G7</f>
        <v>1.2893623218989401</v>
      </c>
    </row>
    <row r="27" spans="2:9" x14ac:dyDescent="0.25">
      <c r="B27" t="s">
        <v>99</v>
      </c>
      <c r="C27" t="str">
        <f>tabdes_dvs!B11</f>
        <v>DIST_ACT</v>
      </c>
      <c r="E27">
        <f>tabdes_dvs!C11</f>
        <v>280</v>
      </c>
      <c r="H27" s="163">
        <f>tabdes_dvs!F11</f>
        <v>4.7277848259024404</v>
      </c>
      <c r="I27" s="163">
        <f>tabdes_dvs!G11</f>
        <v>20.848423892035001</v>
      </c>
    </row>
    <row r="28" spans="2:9" x14ac:dyDescent="0.25">
      <c r="B28" t="s">
        <v>100</v>
      </c>
      <c r="C28" t="str">
        <f>tabdes_dvs!B15</f>
        <v>TIME_ACT</v>
      </c>
      <c r="E28">
        <f>tabdes_dvs!C15</f>
        <v>280</v>
      </c>
      <c r="H28" s="163">
        <f>tabdes_dvs!F15</f>
        <v>32.732142857142897</v>
      </c>
      <c r="I28" s="163">
        <f>tabdes_dvs!G15</f>
        <v>27.234209901153601</v>
      </c>
    </row>
    <row r="29" spans="2:9" ht="17.25" x14ac:dyDescent="0.25">
      <c r="B29" t="s">
        <v>507</v>
      </c>
      <c r="D29">
        <f>E30</f>
        <v>149</v>
      </c>
    </row>
    <row r="30" spans="2:9" x14ac:dyDescent="0.25">
      <c r="B30" t="s">
        <v>98</v>
      </c>
      <c r="C30" t="str">
        <f>tabdes_dvs!B8</f>
        <v>MODE_PUB</v>
      </c>
      <c r="E30">
        <f>tabdes_dvs!C8</f>
        <v>149</v>
      </c>
      <c r="H30" s="163">
        <f>tabdes_dvs!F8</f>
        <v>1.63758389261745</v>
      </c>
      <c r="I30" s="163">
        <f>tabdes_dvs!G8</f>
        <v>0.67997183070301503</v>
      </c>
    </row>
    <row r="31" spans="2:9" x14ac:dyDescent="0.25">
      <c r="B31" t="s">
        <v>99</v>
      </c>
      <c r="C31" t="str">
        <f>tabdes_dvs!B12</f>
        <v>DIST_PUB</v>
      </c>
      <c r="E31">
        <f>tabdes_dvs!C12</f>
        <v>149</v>
      </c>
      <c r="H31" s="163">
        <f>tabdes_dvs!F12</f>
        <v>5.7067939675249599</v>
      </c>
      <c r="I31" s="163">
        <f>tabdes_dvs!G12</f>
        <v>11.638645149115</v>
      </c>
    </row>
    <row r="32" spans="2:9" x14ac:dyDescent="0.25">
      <c r="B32" t="s">
        <v>100</v>
      </c>
      <c r="C32" t="str">
        <f>tabdes_dvs!B16</f>
        <v>TIME_PUB</v>
      </c>
      <c r="E32">
        <f>tabdes_dvs!C16</f>
        <v>149</v>
      </c>
      <c r="H32" s="163">
        <f>tabdes_dvs!F16</f>
        <v>23.221476510067099</v>
      </c>
      <c r="I32" s="163">
        <f>tabdes_dvs!G16</f>
        <v>21.647309812757602</v>
      </c>
    </row>
    <row r="33" spans="2:9" ht="17.25" x14ac:dyDescent="0.25">
      <c r="B33" t="s">
        <v>508</v>
      </c>
      <c r="D33">
        <f>E34</f>
        <v>1645</v>
      </c>
    </row>
    <row r="34" spans="2:9" x14ac:dyDescent="0.25">
      <c r="B34" t="s">
        <v>98</v>
      </c>
      <c r="C34" t="str">
        <f>tabdes_dvs!B9</f>
        <v>MODE_PRI</v>
      </c>
      <c r="E34">
        <f>tabdes_dvs!C9</f>
        <v>1645</v>
      </c>
      <c r="H34" s="163">
        <f>tabdes_dvs!F9</f>
        <v>4.0893617021276603</v>
      </c>
      <c r="I34" s="163">
        <f>tabdes_dvs!G9</f>
        <v>2.3949795205311299</v>
      </c>
    </row>
    <row r="35" spans="2:9" x14ac:dyDescent="0.25">
      <c r="B35" t="s">
        <v>99</v>
      </c>
      <c r="C35" t="str">
        <f>tabdes_dvs!B13</f>
        <v>DIST_PRI</v>
      </c>
      <c r="E35">
        <f>tabdes_dvs!C13</f>
        <v>1645</v>
      </c>
      <c r="H35" s="163">
        <f>tabdes_dvs!F13</f>
        <v>25.5202202722725</v>
      </c>
      <c r="I35" s="163">
        <f>tabdes_dvs!G13</f>
        <v>47.872205956951397</v>
      </c>
    </row>
    <row r="36" spans="2:9" x14ac:dyDescent="0.25">
      <c r="B36" s="9" t="s">
        <v>100</v>
      </c>
      <c r="C36" s="9" t="str">
        <f>tabdes_dvs!B17</f>
        <v>TIME_PRI</v>
      </c>
      <c r="D36" s="9"/>
      <c r="E36" s="9">
        <f>tabdes_dvs!C17</f>
        <v>1645</v>
      </c>
      <c r="F36" s="9"/>
      <c r="G36" s="9"/>
      <c r="H36" s="167">
        <f>tabdes_dvs!F17</f>
        <v>61.796352583586597</v>
      </c>
      <c r="I36" s="167">
        <f>tabdes_dvs!G17</f>
        <v>56.346149390753801</v>
      </c>
    </row>
    <row r="37" spans="2:9" ht="17.25" x14ac:dyDescent="0.25">
      <c r="B37" t="s">
        <v>509</v>
      </c>
    </row>
    <row r="38" spans="2:9" ht="17.25" x14ac:dyDescent="0.25">
      <c r="B38" t="s">
        <v>510</v>
      </c>
    </row>
    <row r="39" spans="2:9" ht="17.25" x14ac:dyDescent="0.25">
      <c r="B39" t="s">
        <v>511</v>
      </c>
    </row>
    <row r="40" spans="2:9" ht="17.25" x14ac:dyDescent="0.25">
      <c r="B40" t="s">
        <v>512</v>
      </c>
    </row>
    <row r="41" spans="2:9" ht="17.25" x14ac:dyDescent="0.25">
      <c r="B41" t="s">
        <v>513</v>
      </c>
    </row>
    <row r="42" spans="2:9" ht="17.25" x14ac:dyDescent="0.25">
      <c r="B42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09BE0-A147-48FD-9364-DC116EEBB4F4}">
  <dimension ref="B2:J49"/>
  <sheetViews>
    <sheetView workbookViewId="0"/>
  </sheetViews>
  <sheetFormatPr defaultRowHeight="15" x14ac:dyDescent="0.25"/>
  <cols>
    <col min="1" max="1" width="3.7109375" customWidth="1"/>
    <col min="2" max="2" width="43.140625" bestFit="1" customWidth="1"/>
    <col min="3" max="3" width="28.140625" hidden="1" customWidth="1"/>
    <col min="4" max="4" width="0" hidden="1" customWidth="1"/>
  </cols>
  <sheetData>
    <row r="2" spans="2:10" x14ac:dyDescent="0.25">
      <c r="B2" s="2" t="s">
        <v>556</v>
      </c>
    </row>
    <row r="3" spans="2:10" x14ac:dyDescent="0.25">
      <c r="B3" s="3"/>
      <c r="C3" s="3"/>
      <c r="D3" s="3"/>
      <c r="E3" s="166"/>
      <c r="F3" s="166"/>
      <c r="G3" s="166"/>
      <c r="H3" s="166" t="s">
        <v>517</v>
      </c>
      <c r="I3" s="164"/>
      <c r="J3" s="164"/>
    </row>
    <row r="4" spans="2:10" ht="17.25" x14ac:dyDescent="0.25">
      <c r="B4" s="18"/>
      <c r="C4" s="18"/>
      <c r="D4" s="18"/>
      <c r="E4" s="165"/>
      <c r="F4" s="165" t="s">
        <v>492</v>
      </c>
      <c r="G4" s="165"/>
      <c r="H4" s="165" t="s">
        <v>491</v>
      </c>
      <c r="I4" s="165"/>
      <c r="J4" s="165" t="s">
        <v>518</v>
      </c>
    </row>
    <row r="5" spans="2:10" x14ac:dyDescent="0.25">
      <c r="B5" s="8" t="s">
        <v>516</v>
      </c>
      <c r="C5" s="8"/>
      <c r="D5" s="8"/>
      <c r="E5" s="165" t="s">
        <v>489</v>
      </c>
      <c r="F5" s="165" t="s">
        <v>490</v>
      </c>
      <c r="G5" s="165" t="s">
        <v>105</v>
      </c>
      <c r="H5" s="165" t="s">
        <v>459</v>
      </c>
      <c r="I5" s="165" t="s">
        <v>490</v>
      </c>
      <c r="J5" s="165" t="s">
        <v>105</v>
      </c>
    </row>
    <row r="6" spans="2:10" hidden="1" x14ac:dyDescent="0.25">
      <c r="C6" t="str">
        <f>tabdes_ivs!B1</f>
        <v>Var</v>
      </c>
      <c r="D6" t="str">
        <f>tabdes_ivs!C1</f>
        <v>N</v>
      </c>
      <c r="E6" t="str">
        <f>tabdes_ivs!D1</f>
        <v>Freq</v>
      </c>
      <c r="F6" t="str">
        <f>tabdes_ivs!E1</f>
        <v>Perc</v>
      </c>
      <c r="G6" t="str">
        <f>tabdes_ivs!F1</f>
        <v>Mean</v>
      </c>
      <c r="H6" t="str">
        <f>tabdes_ivs!G1</f>
        <v>SD</v>
      </c>
      <c r="I6" s="172"/>
      <c r="J6" s="172"/>
    </row>
    <row r="7" spans="2:10" x14ac:dyDescent="0.25">
      <c r="B7" s="2" t="s">
        <v>519</v>
      </c>
      <c r="I7" s="172"/>
      <c r="J7" s="172"/>
    </row>
    <row r="8" spans="2:10" x14ac:dyDescent="0.25">
      <c r="B8" t="s">
        <v>520</v>
      </c>
      <c r="C8" t="str">
        <f>tabdes_ivs!B7</f>
        <v>HTYPE2_Single-family</v>
      </c>
      <c r="D8">
        <f>tabdes_ivs!C7</f>
        <v>390</v>
      </c>
      <c r="E8">
        <f>tabdes_ivs!D7</f>
        <v>292</v>
      </c>
      <c r="F8" s="169">
        <f>tabdes_ivs!E7</f>
        <v>74.871794871794904</v>
      </c>
      <c r="I8" s="170">
        <v>73.900000000000006</v>
      </c>
      <c r="J8" s="172"/>
    </row>
    <row r="9" spans="2:10" x14ac:dyDescent="0.25">
      <c r="B9" t="s">
        <v>521</v>
      </c>
      <c r="C9" t="str">
        <f>tabdes_ivs!B8</f>
        <v>HTYPE2_Multi-family</v>
      </c>
      <c r="D9">
        <f>tabdes_ivs!C8</f>
        <v>390</v>
      </c>
      <c r="E9">
        <f>tabdes_ivs!D8</f>
        <v>98</v>
      </c>
      <c r="F9" s="169">
        <f>tabdes_ivs!E8</f>
        <v>25.128205128205099</v>
      </c>
      <c r="I9" s="170">
        <v>26.1</v>
      </c>
      <c r="J9" s="172"/>
    </row>
    <row r="10" spans="2:10" x14ac:dyDescent="0.25">
      <c r="B10" t="s">
        <v>18</v>
      </c>
      <c r="C10" t="str">
        <f>tabdes_ivs!B10</f>
        <v>HHINC3_Less than $35,000</v>
      </c>
      <c r="D10">
        <f>tabdes_ivs!C10</f>
        <v>390</v>
      </c>
      <c r="E10">
        <f>tabdes_ivs!D10</f>
        <v>94</v>
      </c>
      <c r="F10" s="169">
        <f>tabdes_ivs!E10</f>
        <v>24.102564102564099</v>
      </c>
      <c r="I10" s="170">
        <v>27.9</v>
      </c>
      <c r="J10" s="172"/>
    </row>
    <row r="11" spans="2:10" x14ac:dyDescent="0.25">
      <c r="B11" t="s">
        <v>522</v>
      </c>
      <c r="C11" t="str">
        <f>tabdes_ivs!B9</f>
        <v>HHINC3_$35,000 to $74,999</v>
      </c>
      <c r="D11">
        <f>tabdes_ivs!C9</f>
        <v>390</v>
      </c>
      <c r="E11">
        <f>tabdes_ivs!D9</f>
        <v>158</v>
      </c>
      <c r="F11" s="169">
        <f>tabdes_ivs!E9</f>
        <v>40.512820512820497</v>
      </c>
      <c r="I11" s="170">
        <v>34.6</v>
      </c>
      <c r="J11" s="172"/>
    </row>
    <row r="12" spans="2:10" x14ac:dyDescent="0.25">
      <c r="B12" t="s">
        <v>523</v>
      </c>
      <c r="C12" t="str">
        <f>tabdes_ivs!B11</f>
        <v>HHINC3_$75,000 or more</v>
      </c>
      <c r="D12">
        <f>tabdes_ivs!C11</f>
        <v>390</v>
      </c>
      <c r="E12">
        <f>tabdes_ivs!D11</f>
        <v>118</v>
      </c>
      <c r="F12" s="169">
        <f>tabdes_ivs!E11</f>
        <v>30.256410256410302</v>
      </c>
      <c r="I12" s="170">
        <v>37.5</v>
      </c>
      <c r="J12" s="172"/>
    </row>
    <row r="13" spans="2:10" x14ac:dyDescent="0.25">
      <c r="B13" t="s">
        <v>21</v>
      </c>
      <c r="C13" t="str">
        <f>tabdes_ivs!B12</f>
        <v>HHINC3_Unknown</v>
      </c>
      <c r="D13">
        <f>tabdes_ivs!C12</f>
        <v>390</v>
      </c>
      <c r="E13">
        <f>tabdes_ivs!D12</f>
        <v>20</v>
      </c>
      <c r="F13" s="169">
        <f>tabdes_ivs!E12</f>
        <v>5.1282051282051304</v>
      </c>
      <c r="I13" s="170" t="s">
        <v>555</v>
      </c>
      <c r="J13" s="172"/>
    </row>
    <row r="14" spans="2:10" x14ac:dyDescent="0.25">
      <c r="B14" t="s">
        <v>22</v>
      </c>
      <c r="C14" t="str">
        <f>tabdes_ivs!B2</f>
        <v>HHKIDS2</v>
      </c>
      <c r="D14">
        <f>tabdes_ivs!C2</f>
        <v>390</v>
      </c>
      <c r="G14" s="163">
        <f>tabdes_ivs!F2</f>
        <v>0.984615384615385</v>
      </c>
      <c r="H14" s="163">
        <f>tabdes_ivs!G2</f>
        <v>1.3679283609864199</v>
      </c>
      <c r="I14" s="172"/>
      <c r="J14" s="171">
        <v>0.99</v>
      </c>
    </row>
    <row r="15" spans="2:10" x14ac:dyDescent="0.25">
      <c r="B15" t="s">
        <v>23</v>
      </c>
      <c r="C15" t="str">
        <f>tabdes_ivs!B3</f>
        <v>HHNPER</v>
      </c>
      <c r="D15">
        <f>tabdes_ivs!C3</f>
        <v>390</v>
      </c>
      <c r="G15" s="163">
        <f>tabdes_ivs!F3</f>
        <v>2.0307692307692302</v>
      </c>
      <c r="H15" s="163">
        <f>tabdes_ivs!G3</f>
        <v>0.64059493802966205</v>
      </c>
      <c r="I15" s="172"/>
      <c r="J15" s="171">
        <v>2.25</v>
      </c>
    </row>
    <row r="16" spans="2:10" x14ac:dyDescent="0.25">
      <c r="B16" t="s">
        <v>24</v>
      </c>
      <c r="C16" t="str">
        <f>tabdes_ivs!B4</f>
        <v>HHBIKES2</v>
      </c>
      <c r="D16">
        <f>tabdes_ivs!C4</f>
        <v>390</v>
      </c>
      <c r="G16" s="163">
        <f>tabdes_ivs!F4</f>
        <v>2.08717948717949</v>
      </c>
      <c r="H16" s="163">
        <f>tabdes_ivs!G4</f>
        <v>1.92736743710804</v>
      </c>
      <c r="I16" s="172"/>
      <c r="J16" s="171" t="s">
        <v>555</v>
      </c>
    </row>
    <row r="17" spans="2:10" x14ac:dyDescent="0.25">
      <c r="B17" t="s">
        <v>25</v>
      </c>
      <c r="C17" t="str">
        <f>tabdes_ivs!B5</f>
        <v>HHNVEH</v>
      </c>
      <c r="D17">
        <f>tabdes_ivs!C5</f>
        <v>390</v>
      </c>
      <c r="G17" s="163">
        <f>tabdes_ivs!F5</f>
        <v>1.96410256410256</v>
      </c>
      <c r="H17" s="163">
        <f>tabdes_ivs!G5</f>
        <v>0.90343166937369501</v>
      </c>
      <c r="I17" s="172"/>
      <c r="J17" s="171">
        <v>2.16</v>
      </c>
    </row>
    <row r="18" spans="2:10" ht="17.25" x14ac:dyDescent="0.25">
      <c r="B18" t="s">
        <v>550</v>
      </c>
      <c r="C18" t="str">
        <f>tabdes_ivs!B26</f>
        <v>NTYPE2_URBAN0</v>
      </c>
      <c r="D18">
        <f>tabdes_ivs!C26</f>
        <v>390</v>
      </c>
      <c r="E18">
        <f>tabdes_ivs!D26</f>
        <v>230</v>
      </c>
      <c r="F18" s="169">
        <f>tabdes_ivs!E26</f>
        <v>58.974358974358999</v>
      </c>
      <c r="I18" s="170">
        <v>40</v>
      </c>
      <c r="J18" s="172"/>
    </row>
    <row r="19" spans="2:10" x14ac:dyDescent="0.25">
      <c r="B19" t="s">
        <v>524</v>
      </c>
      <c r="C19" t="str">
        <f>tabdes_ivs!B27</f>
        <v>NTYPE2_SUBRUR</v>
      </c>
      <c r="D19">
        <f>tabdes_ivs!C27</f>
        <v>390</v>
      </c>
      <c r="E19">
        <f>tabdes_ivs!D27</f>
        <v>160</v>
      </c>
      <c r="F19" s="169">
        <f>tabdes_ivs!E27</f>
        <v>41.025641025641001</v>
      </c>
      <c r="I19" s="170">
        <v>60</v>
      </c>
      <c r="J19" s="172"/>
    </row>
    <row r="20" spans="2:10" x14ac:dyDescent="0.25">
      <c r="B20" s="2" t="s">
        <v>525</v>
      </c>
      <c r="I20" s="172"/>
      <c r="J20" s="172"/>
    </row>
    <row r="21" spans="2:10" x14ac:dyDescent="0.25">
      <c r="B21" t="s">
        <v>526</v>
      </c>
      <c r="C21" t="str">
        <f>tabdes_ivs!B13</f>
        <v>AGE3_18 to 34 years</v>
      </c>
      <c r="D21">
        <f>tabdes_ivs!C13</f>
        <v>390</v>
      </c>
      <c r="E21">
        <f>tabdes_ivs!D13</f>
        <v>181</v>
      </c>
      <c r="F21" s="169">
        <f>tabdes_ivs!E13</f>
        <v>46.410256410256402</v>
      </c>
      <c r="I21" s="170">
        <v>47.4</v>
      </c>
      <c r="J21" s="172"/>
    </row>
    <row r="22" spans="2:10" x14ac:dyDescent="0.25">
      <c r="B22" t="s">
        <v>527</v>
      </c>
      <c r="C22" t="str">
        <f>tabdes_ivs!B14</f>
        <v>AGE3_35 to 54 years</v>
      </c>
      <c r="D22">
        <f>tabdes_ivs!C14</f>
        <v>390</v>
      </c>
      <c r="E22">
        <f>tabdes_ivs!D14</f>
        <v>128</v>
      </c>
      <c r="F22" s="169">
        <f>tabdes_ivs!E14</f>
        <v>32.820512820512803</v>
      </c>
      <c r="I22" s="170">
        <v>28.3</v>
      </c>
      <c r="J22" s="172"/>
    </row>
    <row r="23" spans="2:10" x14ac:dyDescent="0.25">
      <c r="B23" t="s">
        <v>27</v>
      </c>
      <c r="C23" t="str">
        <f>tabdes_ivs!B15</f>
        <v>AGE3_55 years and over</v>
      </c>
      <c r="D23">
        <f>tabdes_ivs!C15</f>
        <v>390</v>
      </c>
      <c r="E23">
        <f>tabdes_ivs!D15</f>
        <v>81</v>
      </c>
      <c r="F23" s="169">
        <f>tabdes_ivs!E15</f>
        <v>20.769230769230798</v>
      </c>
      <c r="I23" s="170">
        <v>24.3</v>
      </c>
      <c r="J23" s="172"/>
    </row>
    <row r="24" spans="2:10" x14ac:dyDescent="0.25">
      <c r="B24" t="s">
        <v>528</v>
      </c>
      <c r="C24" t="str">
        <f>tabdes_ivs!B16</f>
        <v>RACE1_White-alone</v>
      </c>
      <c r="D24">
        <f>tabdes_ivs!C16</f>
        <v>390</v>
      </c>
      <c r="E24">
        <f>tabdes_ivs!D16</f>
        <v>363</v>
      </c>
      <c r="F24" s="169">
        <f>tabdes_ivs!E16</f>
        <v>93.076923076923094</v>
      </c>
      <c r="I24" s="170">
        <v>85.3</v>
      </c>
      <c r="J24" s="172"/>
    </row>
    <row r="25" spans="2:10" x14ac:dyDescent="0.25">
      <c r="B25" t="s">
        <v>529</v>
      </c>
      <c r="C25" t="str">
        <f>tabdes_ivs!B17</f>
        <v>RACE1_Non-white/Multiple</v>
      </c>
      <c r="D25">
        <f>tabdes_ivs!C17</f>
        <v>390</v>
      </c>
      <c r="E25">
        <f>tabdes_ivs!D17</f>
        <v>27</v>
      </c>
      <c r="F25" s="169">
        <f>tabdes_ivs!E17</f>
        <v>6.9230769230769198</v>
      </c>
      <c r="I25" s="170">
        <v>14.7</v>
      </c>
      <c r="J25" s="172"/>
    </row>
    <row r="26" spans="2:10" x14ac:dyDescent="0.25">
      <c r="B26" t="s">
        <v>530</v>
      </c>
      <c r="C26" t="str">
        <f>tabdes_ivs!B18</f>
        <v>GEND2_Male</v>
      </c>
      <c r="D26">
        <f>tabdes_ivs!C18</f>
        <v>390</v>
      </c>
      <c r="E26">
        <f>tabdes_ivs!D18</f>
        <v>186</v>
      </c>
      <c r="F26" s="169">
        <f>tabdes_ivs!E18</f>
        <v>47.692307692307701</v>
      </c>
      <c r="I26" s="170">
        <v>49.7</v>
      </c>
      <c r="J26" s="172"/>
    </row>
    <row r="27" spans="2:10" x14ac:dyDescent="0.25">
      <c r="B27" t="s">
        <v>531</v>
      </c>
      <c r="C27" t="str">
        <f>tabdes_ivs!B19</f>
        <v>GEND2_Female</v>
      </c>
      <c r="D27">
        <f>tabdes_ivs!C19</f>
        <v>390</v>
      </c>
      <c r="E27">
        <f>tabdes_ivs!D19</f>
        <v>204</v>
      </c>
      <c r="F27" s="169">
        <f>tabdes_ivs!E19</f>
        <v>52.307692307692299</v>
      </c>
      <c r="I27" s="170">
        <v>50.3</v>
      </c>
      <c r="J27" s="172"/>
    </row>
    <row r="28" spans="2:10" x14ac:dyDescent="0.25">
      <c r="B28" t="s">
        <v>30</v>
      </c>
      <c r="C28" t="str">
        <f>tabdes_ivs!B21</f>
        <v>EDUC3_Less than bachelor</v>
      </c>
      <c r="D28">
        <f>tabdes_ivs!C21</f>
        <v>390</v>
      </c>
      <c r="E28">
        <f>tabdes_ivs!D21</f>
        <v>152</v>
      </c>
      <c r="F28" s="169">
        <f>tabdes_ivs!E21</f>
        <v>38.974358974358999</v>
      </c>
      <c r="I28" s="170">
        <v>69.7</v>
      </c>
      <c r="J28" s="172"/>
    </row>
    <row r="29" spans="2:10" x14ac:dyDescent="0.25">
      <c r="B29" t="s">
        <v>532</v>
      </c>
      <c r="C29" t="str">
        <f>tabdes_ivs!B20</f>
        <v>EDUC3_Bachelor or higher</v>
      </c>
      <c r="D29">
        <f>tabdes_ivs!C20</f>
        <v>390</v>
      </c>
      <c r="E29">
        <f>tabdes_ivs!D20</f>
        <v>238</v>
      </c>
      <c r="F29" s="169">
        <f>tabdes_ivs!E20</f>
        <v>61.025641025641001</v>
      </c>
      <c r="I29" s="170">
        <v>30.3</v>
      </c>
      <c r="J29" s="172"/>
    </row>
    <row r="30" spans="2:10" x14ac:dyDescent="0.25">
      <c r="B30" t="s">
        <v>533</v>
      </c>
      <c r="C30" t="str">
        <f>tabdes_ivs!B22</f>
        <v>STUDENT2_No</v>
      </c>
      <c r="D30">
        <f>tabdes_ivs!C22</f>
        <v>390</v>
      </c>
      <c r="E30">
        <f>tabdes_ivs!D22</f>
        <v>302</v>
      </c>
      <c r="F30" s="169">
        <f>tabdes_ivs!E22</f>
        <v>77.435897435897402</v>
      </c>
      <c r="I30" s="170">
        <v>78.5</v>
      </c>
      <c r="J30" s="172"/>
    </row>
    <row r="31" spans="2:10" x14ac:dyDescent="0.25">
      <c r="B31" t="s">
        <v>534</v>
      </c>
      <c r="C31" t="str">
        <f>tabdes_ivs!B23</f>
        <v>STUDENT2_Yes</v>
      </c>
      <c r="D31">
        <f>tabdes_ivs!C23</f>
        <v>390</v>
      </c>
      <c r="E31">
        <f>tabdes_ivs!D23</f>
        <v>88</v>
      </c>
      <c r="F31" s="169">
        <f>tabdes_ivs!E23</f>
        <v>22.564102564102601</v>
      </c>
      <c r="I31" s="170">
        <v>21.5</v>
      </c>
      <c r="J31" s="172"/>
    </row>
    <row r="32" spans="2:10" x14ac:dyDescent="0.25">
      <c r="B32" t="s">
        <v>535</v>
      </c>
      <c r="C32" t="str">
        <f>tabdes_ivs!B24</f>
        <v>WORKER_Yes</v>
      </c>
      <c r="D32">
        <f>tabdes_ivs!C24</f>
        <v>390</v>
      </c>
      <c r="E32">
        <f>tabdes_ivs!D24</f>
        <v>298</v>
      </c>
      <c r="F32" s="169">
        <f>tabdes_ivs!E24</f>
        <v>76.410256410256395</v>
      </c>
      <c r="I32" s="170">
        <v>67.400000000000006</v>
      </c>
      <c r="J32" s="172"/>
    </row>
    <row r="33" spans="2:10" x14ac:dyDescent="0.25">
      <c r="B33" t="s">
        <v>536</v>
      </c>
      <c r="C33" t="str">
        <f>tabdes_ivs!B25</f>
        <v>WORKER_No</v>
      </c>
      <c r="D33">
        <f>tabdes_ivs!C25</f>
        <v>390</v>
      </c>
      <c r="E33">
        <f>tabdes_ivs!D25</f>
        <v>92</v>
      </c>
      <c r="F33" s="169">
        <f>tabdes_ivs!E25</f>
        <v>23.589743589743598</v>
      </c>
      <c r="I33" s="170">
        <v>32.6</v>
      </c>
      <c r="J33" s="172"/>
    </row>
    <row r="34" spans="2:10" x14ac:dyDescent="0.25">
      <c r="B34" s="2" t="s">
        <v>537</v>
      </c>
      <c r="I34" s="172"/>
      <c r="J34" s="172"/>
    </row>
    <row r="35" spans="2:10" x14ac:dyDescent="0.25">
      <c r="B35" t="s">
        <v>538</v>
      </c>
      <c r="C35" t="str">
        <f>tabdes_ivs!B36</f>
        <v>PRCP_CAT3_No rain / no snow</v>
      </c>
      <c r="D35">
        <f>tabdes_ivs!C36</f>
        <v>1966</v>
      </c>
      <c r="E35">
        <f>tabdes_ivs!D36</f>
        <v>1512</v>
      </c>
      <c r="F35" s="169">
        <f>tabdes_ivs!E36</f>
        <v>76.907426246185196</v>
      </c>
      <c r="I35" s="170" t="s">
        <v>555</v>
      </c>
      <c r="J35" s="172"/>
    </row>
    <row r="36" spans="2:10" x14ac:dyDescent="0.25">
      <c r="B36" t="s">
        <v>539</v>
      </c>
      <c r="C36" t="str">
        <f>tabdes_ivs!B37</f>
        <v>PRCP_CAT3_Light rain</v>
      </c>
      <c r="D36">
        <f>tabdes_ivs!C37</f>
        <v>1966</v>
      </c>
      <c r="E36">
        <f>tabdes_ivs!D37</f>
        <v>62</v>
      </c>
      <c r="F36" s="169">
        <f>tabdes_ivs!E37</f>
        <v>3.1536113936927799</v>
      </c>
      <c r="I36" s="170" t="s">
        <v>555</v>
      </c>
      <c r="J36" s="172"/>
    </row>
    <row r="37" spans="2:10" x14ac:dyDescent="0.25">
      <c r="B37" t="s">
        <v>540</v>
      </c>
      <c r="C37" t="str">
        <f>tabdes_ivs!B38</f>
        <v>PRCP_CAT3_Heavy rain</v>
      </c>
      <c r="D37">
        <f>tabdes_ivs!C38</f>
        <v>1966</v>
      </c>
      <c r="E37">
        <f>tabdes_ivs!D38</f>
        <v>0</v>
      </c>
      <c r="F37" s="169">
        <f>tabdes_ivs!E38</f>
        <v>0</v>
      </c>
      <c r="I37" s="170" t="s">
        <v>555</v>
      </c>
      <c r="J37" s="172"/>
    </row>
    <row r="38" spans="2:10" x14ac:dyDescent="0.25">
      <c r="B38" t="s">
        <v>541</v>
      </c>
      <c r="C38" t="str">
        <f>tabdes_ivs!B39</f>
        <v>PRCP_CAT3_Light snow</v>
      </c>
      <c r="D38">
        <f>tabdes_ivs!C39</f>
        <v>1966</v>
      </c>
      <c r="E38">
        <f>tabdes_ivs!D39</f>
        <v>333</v>
      </c>
      <c r="F38" s="169">
        <f>tabdes_ivs!E39</f>
        <v>16.937945066124101</v>
      </c>
      <c r="I38" s="170" t="s">
        <v>555</v>
      </c>
      <c r="J38" s="172"/>
    </row>
    <row r="39" spans="2:10" x14ac:dyDescent="0.25">
      <c r="B39" t="s">
        <v>542</v>
      </c>
      <c r="C39" t="str">
        <f>tabdes_ivs!B40</f>
        <v>PRCP_CAT3_Heavy snow</v>
      </c>
      <c r="D39">
        <f>tabdes_ivs!C40</f>
        <v>1966</v>
      </c>
      <c r="E39">
        <f>tabdes_ivs!D40</f>
        <v>59</v>
      </c>
      <c r="F39" s="169">
        <f>tabdes_ivs!E40</f>
        <v>3.00101729399797</v>
      </c>
      <c r="I39" s="170" t="s">
        <v>555</v>
      </c>
      <c r="J39" s="172"/>
    </row>
    <row r="40" spans="2:10" x14ac:dyDescent="0.25">
      <c r="B40" t="s">
        <v>543</v>
      </c>
      <c r="C40" t="str">
        <f>tabdes_ivs!B31</f>
        <v>TMAX_DIFF</v>
      </c>
      <c r="D40">
        <f>tabdes_ivs!C31</f>
        <v>1966</v>
      </c>
      <c r="G40" s="163">
        <f>tabdes_ivs!F31</f>
        <v>-2.67655702498022</v>
      </c>
      <c r="H40" s="163">
        <f>tabdes_ivs!G31</f>
        <v>3.69990388286099</v>
      </c>
      <c r="I40" s="172"/>
      <c r="J40" s="171" t="s">
        <v>555</v>
      </c>
    </row>
    <row r="41" spans="2:10" x14ac:dyDescent="0.25">
      <c r="B41" s="2" t="s">
        <v>544</v>
      </c>
      <c r="I41" s="172"/>
      <c r="J41" s="172"/>
    </row>
    <row r="42" spans="2:10" x14ac:dyDescent="0.25">
      <c r="B42" t="s">
        <v>545</v>
      </c>
      <c r="C42" t="str">
        <f>tabdes_ivs!B29</f>
        <v>AQI</v>
      </c>
      <c r="D42">
        <f>tabdes_ivs!C29</f>
        <v>1966</v>
      </c>
      <c r="G42" s="163">
        <f>tabdes_ivs!F29</f>
        <v>47.642200746015597</v>
      </c>
      <c r="H42" s="163">
        <f>tabdes_ivs!G29</f>
        <v>20.877633075448902</v>
      </c>
      <c r="I42" s="172"/>
      <c r="J42" s="171" t="s">
        <v>555</v>
      </c>
    </row>
    <row r="43" spans="2:10" x14ac:dyDescent="0.25">
      <c r="B43" t="s">
        <v>546</v>
      </c>
      <c r="C43" t="str">
        <f>tabdes_ivs!B33</f>
        <v>AQICAT_Green</v>
      </c>
      <c r="D43">
        <f>tabdes_ivs!C33</f>
        <v>1966</v>
      </c>
      <c r="E43">
        <f>tabdes_ivs!D33</f>
        <v>970</v>
      </c>
      <c r="F43" s="169">
        <f>tabdes_ivs!E33</f>
        <v>49.3387589013225</v>
      </c>
      <c r="I43" s="170" t="s">
        <v>555</v>
      </c>
      <c r="J43" s="172"/>
    </row>
    <row r="44" spans="2:10" x14ac:dyDescent="0.25">
      <c r="B44" t="s">
        <v>547</v>
      </c>
      <c r="C44" t="str">
        <f>tabdes_ivs!B34</f>
        <v>AQICAT_Yellow</v>
      </c>
      <c r="D44">
        <f>tabdes_ivs!C34</f>
        <v>1966</v>
      </c>
      <c r="E44">
        <f>tabdes_ivs!D34</f>
        <v>979</v>
      </c>
      <c r="F44" s="169">
        <f>tabdes_ivs!E34</f>
        <v>49.796541200406899</v>
      </c>
      <c r="I44" s="170" t="s">
        <v>555</v>
      </c>
      <c r="J44" s="172"/>
    </row>
    <row r="45" spans="2:10" x14ac:dyDescent="0.25">
      <c r="B45" t="s">
        <v>548</v>
      </c>
      <c r="C45" t="str">
        <f>tabdes_ivs!B35</f>
        <v>AQICAT_Orange</v>
      </c>
      <c r="D45">
        <f>tabdes_ivs!C35</f>
        <v>1966</v>
      </c>
      <c r="E45">
        <f>tabdes_ivs!D35</f>
        <v>17</v>
      </c>
      <c r="F45" s="169">
        <f>tabdes_ivs!E35</f>
        <v>0.86469989827060001</v>
      </c>
      <c r="I45" s="170" t="s">
        <v>555</v>
      </c>
      <c r="J45" s="172"/>
    </row>
    <row r="46" spans="2:10" ht="17.25" x14ac:dyDescent="0.25">
      <c r="B46" s="9" t="s">
        <v>549</v>
      </c>
      <c r="C46" s="9" t="str">
        <f>tabdes_ivs!B30</f>
        <v>RATE_AIRQUAL</v>
      </c>
      <c r="D46" s="9">
        <f>tabdes_ivs!C30</f>
        <v>1966</v>
      </c>
      <c r="E46" s="9"/>
      <c r="F46" s="9"/>
      <c r="G46" s="167">
        <f>tabdes_ivs!F30</f>
        <v>2.4938962360122101</v>
      </c>
      <c r="H46" s="167">
        <f>tabdes_ivs!G30</f>
        <v>0.92227916458138604</v>
      </c>
      <c r="I46" s="173"/>
      <c r="J46" s="174" t="s">
        <v>555</v>
      </c>
    </row>
    <row r="47" spans="2:10" ht="17.25" x14ac:dyDescent="0.25">
      <c r="B47" t="s">
        <v>551</v>
      </c>
    </row>
    <row r="48" spans="2:10" ht="17.25" x14ac:dyDescent="0.25">
      <c r="B48" t="s">
        <v>552</v>
      </c>
    </row>
    <row r="49" spans="2:2" ht="17.25" x14ac:dyDescent="0.25">
      <c r="B49" t="s">
        <v>553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5E497-C858-4280-BE6E-3FAF5B455E92}">
  <dimension ref="A1:J23"/>
  <sheetViews>
    <sheetView workbookViewId="0"/>
  </sheetViews>
  <sheetFormatPr defaultRowHeight="15" x14ac:dyDescent="0.25"/>
  <sheetData>
    <row r="1" spans="1:10" x14ac:dyDescent="0.25">
      <c r="A1" t="s">
        <v>101</v>
      </c>
      <c r="B1" t="s">
        <v>102</v>
      </c>
      <c r="C1" t="s">
        <v>458</v>
      </c>
      <c r="D1" t="s">
        <v>103</v>
      </c>
      <c r="E1" t="s">
        <v>104</v>
      </c>
      <c r="F1" t="s">
        <v>105</v>
      </c>
      <c r="G1" t="s">
        <v>459</v>
      </c>
      <c r="H1" t="s">
        <v>106</v>
      </c>
      <c r="I1" t="s">
        <v>107</v>
      </c>
      <c r="J1" t="s">
        <v>108</v>
      </c>
    </row>
    <row r="2" spans="1:10" x14ac:dyDescent="0.25">
      <c r="A2" t="s">
        <v>460</v>
      </c>
      <c r="B2" t="s">
        <v>461</v>
      </c>
      <c r="C2">
        <v>1759</v>
      </c>
      <c r="D2" t="s">
        <v>111</v>
      </c>
      <c r="E2" t="s">
        <v>111</v>
      </c>
      <c r="F2">
        <v>2.5599772598067099</v>
      </c>
      <c r="G2">
        <v>1.7512261914281699</v>
      </c>
      <c r="H2" t="s">
        <v>111</v>
      </c>
      <c r="I2" t="s">
        <v>111</v>
      </c>
      <c r="J2">
        <v>2.4547587020273798</v>
      </c>
    </row>
    <row r="3" spans="1:10" x14ac:dyDescent="0.25">
      <c r="A3" t="s">
        <v>460</v>
      </c>
      <c r="B3" t="s">
        <v>462</v>
      </c>
      <c r="C3">
        <v>1759</v>
      </c>
      <c r="D3" t="s">
        <v>111</v>
      </c>
      <c r="E3" t="s">
        <v>111</v>
      </c>
      <c r="F3">
        <v>1.0164866401364401</v>
      </c>
      <c r="G3">
        <v>0.90143416493823103</v>
      </c>
      <c r="H3" t="s">
        <v>111</v>
      </c>
      <c r="I3" t="s">
        <v>111</v>
      </c>
      <c r="J3">
        <v>0.94501314094186195</v>
      </c>
    </row>
    <row r="4" spans="1:10" x14ac:dyDescent="0.25">
      <c r="A4" t="s">
        <v>460</v>
      </c>
      <c r="B4" t="s">
        <v>463</v>
      </c>
      <c r="C4">
        <v>1759</v>
      </c>
      <c r="D4" t="s">
        <v>111</v>
      </c>
      <c r="E4" t="s">
        <v>111</v>
      </c>
      <c r="F4">
        <v>0.724275156338829</v>
      </c>
      <c r="G4">
        <v>1.20088928246041</v>
      </c>
      <c r="H4" t="s">
        <v>111</v>
      </c>
      <c r="I4" t="s">
        <v>111</v>
      </c>
      <c r="J4">
        <v>0.70333318624267505</v>
      </c>
    </row>
    <row r="5" spans="1:10" x14ac:dyDescent="0.25">
      <c r="A5" t="s">
        <v>460</v>
      </c>
      <c r="B5" t="s">
        <v>464</v>
      </c>
      <c r="C5">
        <v>1759</v>
      </c>
      <c r="D5" t="s">
        <v>111</v>
      </c>
      <c r="E5" t="s">
        <v>111</v>
      </c>
      <c r="F5">
        <v>0.81921546333143802</v>
      </c>
      <c r="G5">
        <v>1.1364552090481099</v>
      </c>
      <c r="H5" t="s">
        <v>111</v>
      </c>
      <c r="I5" t="s">
        <v>111</v>
      </c>
      <c r="J5">
        <v>0.806412374842848</v>
      </c>
    </row>
    <row r="6" spans="1:10" x14ac:dyDescent="0.25">
      <c r="A6" t="s">
        <v>460</v>
      </c>
      <c r="B6" t="s">
        <v>465</v>
      </c>
      <c r="C6">
        <v>1759</v>
      </c>
      <c r="D6" t="s">
        <v>111</v>
      </c>
      <c r="E6" t="s">
        <v>111</v>
      </c>
      <c r="F6">
        <v>4.3251847640705003</v>
      </c>
      <c r="G6">
        <v>2.4334129268722098</v>
      </c>
      <c r="H6" t="s">
        <v>111</v>
      </c>
      <c r="I6" t="s">
        <v>111</v>
      </c>
      <c r="J6">
        <v>4.0901766056415099</v>
      </c>
    </row>
    <row r="7" spans="1:10" x14ac:dyDescent="0.25">
      <c r="A7" t="s">
        <v>460</v>
      </c>
      <c r="B7" t="s">
        <v>466</v>
      </c>
      <c r="C7">
        <v>280</v>
      </c>
      <c r="D7" t="s">
        <v>111</v>
      </c>
      <c r="E7" t="s">
        <v>111</v>
      </c>
      <c r="F7">
        <v>2.2749999999999999</v>
      </c>
      <c r="G7">
        <v>1.2893623218989401</v>
      </c>
      <c r="H7" t="s">
        <v>111</v>
      </c>
      <c r="I7" t="s">
        <v>111</v>
      </c>
      <c r="J7">
        <v>2.2534714186282199</v>
      </c>
    </row>
    <row r="8" spans="1:10" x14ac:dyDescent="0.25">
      <c r="A8" t="s">
        <v>460</v>
      </c>
      <c r="B8" t="s">
        <v>467</v>
      </c>
      <c r="C8">
        <v>149</v>
      </c>
      <c r="D8" t="s">
        <v>111</v>
      </c>
      <c r="E8" t="s">
        <v>111</v>
      </c>
      <c r="F8">
        <v>1.63758389261745</v>
      </c>
      <c r="G8">
        <v>0.67997183070301503</v>
      </c>
      <c r="H8" t="s">
        <v>111</v>
      </c>
      <c r="I8" t="s">
        <v>111</v>
      </c>
      <c r="J8">
        <v>1.6463490458893799</v>
      </c>
    </row>
    <row r="9" spans="1:10" x14ac:dyDescent="0.25">
      <c r="A9" t="s">
        <v>460</v>
      </c>
      <c r="B9" t="s">
        <v>468</v>
      </c>
      <c r="C9">
        <v>1645</v>
      </c>
      <c r="D9" t="s">
        <v>111</v>
      </c>
      <c r="E9" t="s">
        <v>111</v>
      </c>
      <c r="F9">
        <v>4.0893617021276603</v>
      </c>
      <c r="G9">
        <v>2.3949795205311299</v>
      </c>
      <c r="H9" t="s">
        <v>111</v>
      </c>
      <c r="I9" t="s">
        <v>111</v>
      </c>
      <c r="J9">
        <v>3.9265887402536501</v>
      </c>
    </row>
    <row r="10" spans="1:10" x14ac:dyDescent="0.25">
      <c r="A10" t="s">
        <v>460</v>
      </c>
      <c r="B10" t="s">
        <v>469</v>
      </c>
      <c r="C10">
        <v>1759</v>
      </c>
      <c r="D10" t="s">
        <v>111</v>
      </c>
      <c r="E10" t="s">
        <v>111</v>
      </c>
      <c r="F10">
        <v>25.102248095680601</v>
      </c>
      <c r="G10">
        <v>47.4299068145951</v>
      </c>
      <c r="H10" t="s">
        <v>111</v>
      </c>
      <c r="I10" t="s">
        <v>111</v>
      </c>
      <c r="J10">
        <v>22.6285572784641</v>
      </c>
    </row>
    <row r="11" spans="1:10" x14ac:dyDescent="0.25">
      <c r="A11" t="s">
        <v>460</v>
      </c>
      <c r="B11" t="s">
        <v>470</v>
      </c>
      <c r="C11">
        <v>280</v>
      </c>
      <c r="D11" t="s">
        <v>111</v>
      </c>
      <c r="E11" t="s">
        <v>111</v>
      </c>
      <c r="F11">
        <v>4.7277848259024404</v>
      </c>
      <c r="G11">
        <v>20.848423892035001</v>
      </c>
      <c r="H11" t="s">
        <v>111</v>
      </c>
      <c r="I11" t="s">
        <v>111</v>
      </c>
      <c r="J11">
        <v>2.74144153338582</v>
      </c>
    </row>
    <row r="12" spans="1:10" x14ac:dyDescent="0.25">
      <c r="A12" t="s">
        <v>460</v>
      </c>
      <c r="B12" t="s">
        <v>471</v>
      </c>
      <c r="C12">
        <v>149</v>
      </c>
      <c r="D12" t="s">
        <v>111</v>
      </c>
      <c r="E12" t="s">
        <v>111</v>
      </c>
      <c r="F12">
        <v>5.7067939675249599</v>
      </c>
      <c r="G12">
        <v>11.638645149115</v>
      </c>
      <c r="H12" t="s">
        <v>111</v>
      </c>
      <c r="I12" t="s">
        <v>111</v>
      </c>
      <c r="J12">
        <v>4.4630617326992503</v>
      </c>
    </row>
    <row r="13" spans="1:10" x14ac:dyDescent="0.25">
      <c r="A13" t="s">
        <v>460</v>
      </c>
      <c r="B13" t="s">
        <v>472</v>
      </c>
      <c r="C13">
        <v>1645</v>
      </c>
      <c r="D13" t="s">
        <v>111</v>
      </c>
      <c r="E13" t="s">
        <v>111</v>
      </c>
      <c r="F13">
        <v>25.5202202722725</v>
      </c>
      <c r="G13">
        <v>47.872205956951397</v>
      </c>
      <c r="H13" t="s">
        <v>111</v>
      </c>
      <c r="I13" t="s">
        <v>111</v>
      </c>
      <c r="J13">
        <v>22.9373377153821</v>
      </c>
    </row>
    <row r="14" spans="1:10" x14ac:dyDescent="0.25">
      <c r="A14" t="s">
        <v>460</v>
      </c>
      <c r="B14" t="s">
        <v>473</v>
      </c>
      <c r="C14">
        <v>1759</v>
      </c>
      <c r="D14" t="s">
        <v>111</v>
      </c>
      <c r="E14" t="s">
        <v>111</v>
      </c>
      <c r="F14">
        <v>64.968732234224007</v>
      </c>
      <c r="G14">
        <v>55.329313423647697</v>
      </c>
      <c r="H14" t="s">
        <v>111</v>
      </c>
      <c r="I14" t="s">
        <v>111</v>
      </c>
      <c r="J14">
        <v>61.930723857215298</v>
      </c>
    </row>
    <row r="15" spans="1:10" x14ac:dyDescent="0.25">
      <c r="A15" t="s">
        <v>460</v>
      </c>
      <c r="B15" t="s">
        <v>474</v>
      </c>
      <c r="C15">
        <v>280</v>
      </c>
      <c r="D15" t="s">
        <v>111</v>
      </c>
      <c r="E15" t="s">
        <v>111</v>
      </c>
      <c r="F15">
        <v>32.732142857142897</v>
      </c>
      <c r="G15">
        <v>27.234209901153601</v>
      </c>
      <c r="H15" t="s">
        <v>111</v>
      </c>
      <c r="I15" t="s">
        <v>111</v>
      </c>
      <c r="J15">
        <v>32.389118350862098</v>
      </c>
    </row>
    <row r="16" spans="1:10" x14ac:dyDescent="0.25">
      <c r="A16" t="s">
        <v>460</v>
      </c>
      <c r="B16" t="s">
        <v>475</v>
      </c>
      <c r="C16">
        <v>149</v>
      </c>
      <c r="D16" t="s">
        <v>111</v>
      </c>
      <c r="E16" t="s">
        <v>111</v>
      </c>
      <c r="F16">
        <v>23.221476510067099</v>
      </c>
      <c r="G16">
        <v>21.647309812757602</v>
      </c>
      <c r="H16" t="s">
        <v>111</v>
      </c>
      <c r="I16" t="s">
        <v>111</v>
      </c>
      <c r="J16">
        <v>26.205732002451601</v>
      </c>
    </row>
    <row r="17" spans="1:10" x14ac:dyDescent="0.25">
      <c r="A17" t="s">
        <v>460</v>
      </c>
      <c r="B17" t="s">
        <v>476</v>
      </c>
      <c r="C17">
        <v>1645</v>
      </c>
      <c r="D17" t="s">
        <v>111</v>
      </c>
      <c r="E17" t="s">
        <v>111</v>
      </c>
      <c r="F17">
        <v>61.796352583586597</v>
      </c>
      <c r="G17">
        <v>56.346149390753801</v>
      </c>
      <c r="H17" t="s">
        <v>111</v>
      </c>
      <c r="I17" t="s">
        <v>111</v>
      </c>
      <c r="J17">
        <v>59.570218997118701</v>
      </c>
    </row>
    <row r="18" spans="1:10" x14ac:dyDescent="0.25">
      <c r="A18" t="s">
        <v>460</v>
      </c>
      <c r="B18" t="s">
        <v>115</v>
      </c>
      <c r="C18">
        <v>1966</v>
      </c>
      <c r="D18" t="s">
        <v>111</v>
      </c>
      <c r="E18" t="s">
        <v>111</v>
      </c>
      <c r="F18">
        <v>0.99311894671560996</v>
      </c>
      <c r="G18">
        <v>1.0323576481530701</v>
      </c>
      <c r="H18" t="s">
        <v>111</v>
      </c>
      <c r="I18" t="s">
        <v>111</v>
      </c>
      <c r="J18">
        <v>2.0657197871491602</v>
      </c>
    </row>
    <row r="19" spans="1:10" x14ac:dyDescent="0.25">
      <c r="A19" t="s">
        <v>460</v>
      </c>
      <c r="B19" t="s">
        <v>477</v>
      </c>
      <c r="C19">
        <v>1966</v>
      </c>
      <c r="D19">
        <v>207</v>
      </c>
      <c r="E19">
        <v>10.528992878942001</v>
      </c>
      <c r="F19" t="s">
        <v>111</v>
      </c>
      <c r="G19" t="s">
        <v>111</v>
      </c>
      <c r="H19">
        <v>289.07838731802099</v>
      </c>
      <c r="I19">
        <v>14.805764673642701</v>
      </c>
      <c r="J19" t="s">
        <v>111</v>
      </c>
    </row>
    <row r="20" spans="1:10" x14ac:dyDescent="0.25">
      <c r="A20" t="s">
        <v>460</v>
      </c>
      <c r="B20" t="s">
        <v>478</v>
      </c>
      <c r="C20">
        <v>1759</v>
      </c>
      <c r="D20">
        <v>1479</v>
      </c>
      <c r="E20">
        <v>84.081864695849902</v>
      </c>
      <c r="F20" t="s">
        <v>111</v>
      </c>
      <c r="G20" t="s">
        <v>111</v>
      </c>
      <c r="H20">
        <v>1499.2170383364901</v>
      </c>
      <c r="I20">
        <v>90.130030726560904</v>
      </c>
      <c r="J20" t="s">
        <v>111</v>
      </c>
    </row>
    <row r="21" spans="1:10" x14ac:dyDescent="0.25">
      <c r="A21" t="s">
        <v>460</v>
      </c>
      <c r="B21" t="s">
        <v>479</v>
      </c>
      <c r="C21">
        <v>1759</v>
      </c>
      <c r="D21">
        <v>1610</v>
      </c>
      <c r="E21">
        <v>91.529277998862995</v>
      </c>
      <c r="F21" t="s">
        <v>111</v>
      </c>
      <c r="G21" t="s">
        <v>111</v>
      </c>
      <c r="H21">
        <v>1587.3239941848601</v>
      </c>
      <c r="I21">
        <v>95.426850623064098</v>
      </c>
      <c r="J21" t="s">
        <v>111</v>
      </c>
    </row>
    <row r="22" spans="1:10" x14ac:dyDescent="0.25">
      <c r="A22" t="s">
        <v>460</v>
      </c>
      <c r="B22" t="s">
        <v>480</v>
      </c>
      <c r="C22">
        <v>1759</v>
      </c>
      <c r="D22">
        <v>114</v>
      </c>
      <c r="E22">
        <v>6.4809550881182503</v>
      </c>
      <c r="F22" t="s">
        <v>111</v>
      </c>
      <c r="G22" t="s">
        <v>111</v>
      </c>
      <c r="H22">
        <v>56.815929251932602</v>
      </c>
      <c r="I22">
        <v>3.4156638553926699</v>
      </c>
      <c r="J22" t="s">
        <v>111</v>
      </c>
    </row>
    <row r="23" spans="1:10" x14ac:dyDescent="0.25">
      <c r="A23" t="s">
        <v>460</v>
      </c>
      <c r="B23" t="s">
        <v>115</v>
      </c>
      <c r="C23">
        <v>1966</v>
      </c>
      <c r="D23">
        <v>1952.4718492428899</v>
      </c>
      <c r="E23">
        <v>99.311894671560907</v>
      </c>
      <c r="F23" t="s">
        <v>111</v>
      </c>
      <c r="G23" t="s">
        <v>111</v>
      </c>
      <c r="H23">
        <v>0</v>
      </c>
      <c r="I23">
        <v>0</v>
      </c>
      <c r="J23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3006-5AD2-488E-811A-FBA7052D2590}">
  <dimension ref="A1:J41"/>
  <sheetViews>
    <sheetView workbookViewId="0"/>
  </sheetViews>
  <sheetFormatPr defaultRowHeight="15" x14ac:dyDescent="0.25"/>
  <sheetData>
    <row r="1" spans="1:10" x14ac:dyDescent="0.25">
      <c r="A1" t="s">
        <v>101</v>
      </c>
      <c r="B1" t="s">
        <v>102</v>
      </c>
      <c r="C1" t="s">
        <v>458</v>
      </c>
      <c r="D1" t="s">
        <v>103</v>
      </c>
      <c r="E1" t="s">
        <v>104</v>
      </c>
      <c r="F1" t="s">
        <v>105</v>
      </c>
      <c r="G1" t="s">
        <v>459</v>
      </c>
      <c r="H1" t="s">
        <v>106</v>
      </c>
      <c r="I1" t="s">
        <v>107</v>
      </c>
      <c r="J1" t="s">
        <v>108</v>
      </c>
    </row>
    <row r="2" spans="1:10" x14ac:dyDescent="0.25">
      <c r="A2" t="s">
        <v>109</v>
      </c>
      <c r="B2" t="s">
        <v>110</v>
      </c>
      <c r="C2">
        <v>390</v>
      </c>
      <c r="D2" t="s">
        <v>111</v>
      </c>
      <c r="E2" t="s">
        <v>111</v>
      </c>
      <c r="F2">
        <v>0.984615384615385</v>
      </c>
      <c r="G2">
        <v>1.3679283609864199</v>
      </c>
      <c r="H2" t="s">
        <v>111</v>
      </c>
      <c r="I2" t="s">
        <v>111</v>
      </c>
      <c r="J2">
        <v>0.99548830992110104</v>
      </c>
    </row>
    <row r="3" spans="1:10" x14ac:dyDescent="0.25">
      <c r="A3" t="s">
        <v>109</v>
      </c>
      <c r="B3" t="s">
        <v>112</v>
      </c>
      <c r="C3">
        <v>390</v>
      </c>
      <c r="D3" t="s">
        <v>111</v>
      </c>
      <c r="E3" t="s">
        <v>111</v>
      </c>
      <c r="F3">
        <v>2.0307692307692302</v>
      </c>
      <c r="G3">
        <v>0.64059493802966205</v>
      </c>
      <c r="H3" t="s">
        <v>111</v>
      </c>
      <c r="I3" t="s">
        <v>111</v>
      </c>
      <c r="J3">
        <v>2.1069463587608799</v>
      </c>
    </row>
    <row r="4" spans="1:10" x14ac:dyDescent="0.25">
      <c r="A4" t="s">
        <v>109</v>
      </c>
      <c r="B4" t="s">
        <v>113</v>
      </c>
      <c r="C4">
        <v>390</v>
      </c>
      <c r="D4" t="s">
        <v>111</v>
      </c>
      <c r="E4" t="s">
        <v>111</v>
      </c>
      <c r="F4">
        <v>2.08717948717949</v>
      </c>
      <c r="G4">
        <v>1.92736743710804</v>
      </c>
      <c r="H4" t="s">
        <v>111</v>
      </c>
      <c r="I4" t="s">
        <v>111</v>
      </c>
      <c r="J4">
        <v>1.9160674257807699</v>
      </c>
    </row>
    <row r="5" spans="1:10" x14ac:dyDescent="0.25">
      <c r="A5" t="s">
        <v>109</v>
      </c>
      <c r="B5" t="s">
        <v>114</v>
      </c>
      <c r="C5">
        <v>390</v>
      </c>
      <c r="D5" t="s">
        <v>111</v>
      </c>
      <c r="E5" t="s">
        <v>111</v>
      </c>
      <c r="F5">
        <v>1.96410256410256</v>
      </c>
      <c r="G5">
        <v>0.90343166937369501</v>
      </c>
      <c r="H5" t="s">
        <v>111</v>
      </c>
      <c r="I5" t="s">
        <v>111</v>
      </c>
      <c r="J5">
        <v>2.0096640224480602</v>
      </c>
    </row>
    <row r="6" spans="1:10" x14ac:dyDescent="0.25">
      <c r="A6" t="s">
        <v>109</v>
      </c>
      <c r="B6" t="s">
        <v>115</v>
      </c>
      <c r="C6">
        <v>390</v>
      </c>
      <c r="D6" t="s">
        <v>111</v>
      </c>
      <c r="E6" t="s">
        <v>111</v>
      </c>
      <c r="F6">
        <v>0.999999999999999</v>
      </c>
      <c r="G6">
        <v>1.04286111551897</v>
      </c>
      <c r="H6" t="s">
        <v>111</v>
      </c>
      <c r="I6" t="s">
        <v>111</v>
      </c>
      <c r="J6">
        <v>2.0847706926556699</v>
      </c>
    </row>
    <row r="7" spans="1:10" x14ac:dyDescent="0.25">
      <c r="A7" t="s">
        <v>109</v>
      </c>
      <c r="B7" t="s">
        <v>116</v>
      </c>
      <c r="C7">
        <v>390</v>
      </c>
      <c r="D7">
        <v>292</v>
      </c>
      <c r="E7">
        <v>74.871794871794904</v>
      </c>
      <c r="F7" t="s">
        <v>111</v>
      </c>
      <c r="G7" t="s">
        <v>111</v>
      </c>
      <c r="H7">
        <v>288.20999999999998</v>
      </c>
      <c r="I7">
        <v>73.900000000000006</v>
      </c>
      <c r="J7" t="s">
        <v>111</v>
      </c>
    </row>
    <row r="8" spans="1:10" x14ac:dyDescent="0.25">
      <c r="A8" t="s">
        <v>109</v>
      </c>
      <c r="B8" t="s">
        <v>117</v>
      </c>
      <c r="C8">
        <v>390</v>
      </c>
      <c r="D8">
        <v>98</v>
      </c>
      <c r="E8">
        <v>25.128205128205099</v>
      </c>
      <c r="F8" t="s">
        <v>111</v>
      </c>
      <c r="G8" t="s">
        <v>111</v>
      </c>
      <c r="H8">
        <v>101.79</v>
      </c>
      <c r="I8">
        <v>26.1</v>
      </c>
      <c r="J8" t="s">
        <v>111</v>
      </c>
    </row>
    <row r="9" spans="1:10" x14ac:dyDescent="0.25">
      <c r="A9" t="s">
        <v>109</v>
      </c>
      <c r="B9" t="s">
        <v>118</v>
      </c>
      <c r="C9">
        <v>390</v>
      </c>
      <c r="D9">
        <v>158</v>
      </c>
      <c r="E9">
        <v>40.512820512820497</v>
      </c>
      <c r="F9" t="s">
        <v>111</v>
      </c>
      <c r="G9" t="s">
        <v>111</v>
      </c>
      <c r="H9">
        <v>126.75</v>
      </c>
      <c r="I9">
        <v>32.5</v>
      </c>
      <c r="J9" t="s">
        <v>111</v>
      </c>
    </row>
    <row r="10" spans="1:10" x14ac:dyDescent="0.25">
      <c r="A10" t="s">
        <v>109</v>
      </c>
      <c r="B10" t="s">
        <v>119</v>
      </c>
      <c r="C10">
        <v>390</v>
      </c>
      <c r="D10">
        <v>94</v>
      </c>
      <c r="E10">
        <v>24.102564102564099</v>
      </c>
      <c r="F10" t="s">
        <v>111</v>
      </c>
      <c r="G10" t="s">
        <v>111</v>
      </c>
      <c r="H10">
        <v>102.18</v>
      </c>
      <c r="I10">
        <v>26.2</v>
      </c>
      <c r="J10" t="s">
        <v>111</v>
      </c>
    </row>
    <row r="11" spans="1:10" x14ac:dyDescent="0.25">
      <c r="A11" t="s">
        <v>109</v>
      </c>
      <c r="B11" t="s">
        <v>120</v>
      </c>
      <c r="C11">
        <v>390</v>
      </c>
      <c r="D11">
        <v>118</v>
      </c>
      <c r="E11">
        <v>30.256410256410302</v>
      </c>
      <c r="F11" t="s">
        <v>111</v>
      </c>
      <c r="G11" t="s">
        <v>111</v>
      </c>
      <c r="H11">
        <v>137.66999999999999</v>
      </c>
      <c r="I11">
        <v>35.299999999999997</v>
      </c>
      <c r="J11" t="s">
        <v>111</v>
      </c>
    </row>
    <row r="12" spans="1:10" x14ac:dyDescent="0.25">
      <c r="A12" t="s">
        <v>109</v>
      </c>
      <c r="B12" t="s">
        <v>121</v>
      </c>
      <c r="C12">
        <v>390</v>
      </c>
      <c r="D12">
        <v>20</v>
      </c>
      <c r="E12">
        <v>5.1282051282051304</v>
      </c>
      <c r="F12" t="s">
        <v>111</v>
      </c>
      <c r="G12" t="s">
        <v>111</v>
      </c>
      <c r="H12">
        <v>23.4</v>
      </c>
      <c r="I12">
        <v>6</v>
      </c>
      <c r="J12" t="s">
        <v>111</v>
      </c>
    </row>
    <row r="13" spans="1:10" x14ac:dyDescent="0.25">
      <c r="A13" t="s">
        <v>109</v>
      </c>
      <c r="B13" t="s">
        <v>122</v>
      </c>
      <c r="C13">
        <v>390</v>
      </c>
      <c r="D13">
        <v>181</v>
      </c>
      <c r="E13">
        <v>46.410256410256402</v>
      </c>
      <c r="F13" t="s">
        <v>111</v>
      </c>
      <c r="G13" t="s">
        <v>111</v>
      </c>
      <c r="H13">
        <v>184.86</v>
      </c>
      <c r="I13">
        <v>47.4</v>
      </c>
      <c r="J13" t="s">
        <v>111</v>
      </c>
    </row>
    <row r="14" spans="1:10" x14ac:dyDescent="0.25">
      <c r="A14" t="s">
        <v>109</v>
      </c>
      <c r="B14" t="s">
        <v>123</v>
      </c>
      <c r="C14">
        <v>390</v>
      </c>
      <c r="D14">
        <v>128</v>
      </c>
      <c r="E14">
        <v>32.820512820512803</v>
      </c>
      <c r="F14" t="s">
        <v>111</v>
      </c>
      <c r="G14" t="s">
        <v>111</v>
      </c>
      <c r="H14">
        <v>110.37</v>
      </c>
      <c r="I14">
        <v>28.3</v>
      </c>
      <c r="J14" t="s">
        <v>111</v>
      </c>
    </row>
    <row r="15" spans="1:10" x14ac:dyDescent="0.25">
      <c r="A15" t="s">
        <v>109</v>
      </c>
      <c r="B15" t="s">
        <v>124</v>
      </c>
      <c r="C15">
        <v>390</v>
      </c>
      <c r="D15">
        <v>81</v>
      </c>
      <c r="E15">
        <v>20.769230769230798</v>
      </c>
      <c r="F15" t="s">
        <v>111</v>
      </c>
      <c r="G15" t="s">
        <v>111</v>
      </c>
      <c r="H15">
        <v>94.77</v>
      </c>
      <c r="I15">
        <v>24.3</v>
      </c>
      <c r="J15" t="s">
        <v>111</v>
      </c>
    </row>
    <row r="16" spans="1:10" x14ac:dyDescent="0.25">
      <c r="A16" t="s">
        <v>109</v>
      </c>
      <c r="B16" t="s">
        <v>125</v>
      </c>
      <c r="C16">
        <v>390</v>
      </c>
      <c r="D16">
        <v>363</v>
      </c>
      <c r="E16">
        <v>93.076923076923094</v>
      </c>
      <c r="F16" t="s">
        <v>111</v>
      </c>
      <c r="G16" t="s">
        <v>111</v>
      </c>
      <c r="H16">
        <v>332.67</v>
      </c>
      <c r="I16">
        <v>85.3</v>
      </c>
      <c r="J16" t="s">
        <v>111</v>
      </c>
    </row>
    <row r="17" spans="1:10" x14ac:dyDescent="0.25">
      <c r="A17" t="s">
        <v>109</v>
      </c>
      <c r="B17" t="s">
        <v>126</v>
      </c>
      <c r="C17">
        <v>390</v>
      </c>
      <c r="D17">
        <v>27</v>
      </c>
      <c r="E17">
        <v>6.9230769230769198</v>
      </c>
      <c r="F17" t="s">
        <v>111</v>
      </c>
      <c r="G17" t="s">
        <v>111</v>
      </c>
      <c r="H17">
        <v>57.33</v>
      </c>
      <c r="I17">
        <v>14.7</v>
      </c>
      <c r="J17" t="s">
        <v>111</v>
      </c>
    </row>
    <row r="18" spans="1:10" x14ac:dyDescent="0.25">
      <c r="A18" t="s">
        <v>109</v>
      </c>
      <c r="B18" t="s">
        <v>127</v>
      </c>
      <c r="C18">
        <v>390</v>
      </c>
      <c r="D18">
        <v>186</v>
      </c>
      <c r="E18">
        <v>47.692307692307701</v>
      </c>
      <c r="F18" t="s">
        <v>111</v>
      </c>
      <c r="G18" t="s">
        <v>111</v>
      </c>
      <c r="H18">
        <v>193.83</v>
      </c>
      <c r="I18">
        <v>49.7</v>
      </c>
      <c r="J18" t="s">
        <v>111</v>
      </c>
    </row>
    <row r="19" spans="1:10" x14ac:dyDescent="0.25">
      <c r="A19" t="s">
        <v>109</v>
      </c>
      <c r="B19" t="s">
        <v>128</v>
      </c>
      <c r="C19">
        <v>390</v>
      </c>
      <c r="D19">
        <v>204</v>
      </c>
      <c r="E19">
        <v>52.307692307692299</v>
      </c>
      <c r="F19" t="s">
        <v>111</v>
      </c>
      <c r="G19" t="s">
        <v>111</v>
      </c>
      <c r="H19">
        <v>196.17</v>
      </c>
      <c r="I19">
        <v>50.3</v>
      </c>
      <c r="J19" t="s">
        <v>111</v>
      </c>
    </row>
    <row r="20" spans="1:10" x14ac:dyDescent="0.25">
      <c r="A20" t="s">
        <v>109</v>
      </c>
      <c r="B20" t="s">
        <v>129</v>
      </c>
      <c r="C20">
        <v>390</v>
      </c>
      <c r="D20">
        <v>238</v>
      </c>
      <c r="E20">
        <v>61.025641025641001</v>
      </c>
      <c r="F20" t="s">
        <v>111</v>
      </c>
      <c r="G20" t="s">
        <v>111</v>
      </c>
      <c r="H20">
        <v>118.17</v>
      </c>
      <c r="I20">
        <v>30.3</v>
      </c>
      <c r="J20" t="s">
        <v>111</v>
      </c>
    </row>
    <row r="21" spans="1:10" x14ac:dyDescent="0.25">
      <c r="A21" t="s">
        <v>109</v>
      </c>
      <c r="B21" t="s">
        <v>130</v>
      </c>
      <c r="C21">
        <v>390</v>
      </c>
      <c r="D21">
        <v>152</v>
      </c>
      <c r="E21">
        <v>38.974358974358999</v>
      </c>
      <c r="F21" t="s">
        <v>111</v>
      </c>
      <c r="G21" t="s">
        <v>111</v>
      </c>
      <c r="H21">
        <v>271.83</v>
      </c>
      <c r="I21">
        <v>69.7</v>
      </c>
      <c r="J21" t="s">
        <v>111</v>
      </c>
    </row>
    <row r="22" spans="1:10" x14ac:dyDescent="0.25">
      <c r="A22" t="s">
        <v>109</v>
      </c>
      <c r="B22" t="s">
        <v>131</v>
      </c>
      <c r="C22">
        <v>390</v>
      </c>
      <c r="D22">
        <v>302</v>
      </c>
      <c r="E22">
        <v>77.435897435897402</v>
      </c>
      <c r="F22" t="s">
        <v>111</v>
      </c>
      <c r="G22" t="s">
        <v>111</v>
      </c>
      <c r="H22">
        <v>306.14999999999998</v>
      </c>
      <c r="I22">
        <v>78.5</v>
      </c>
      <c r="J22" t="s">
        <v>111</v>
      </c>
    </row>
    <row r="23" spans="1:10" x14ac:dyDescent="0.25">
      <c r="A23" t="s">
        <v>109</v>
      </c>
      <c r="B23" t="s">
        <v>132</v>
      </c>
      <c r="C23">
        <v>390</v>
      </c>
      <c r="D23">
        <v>88</v>
      </c>
      <c r="E23">
        <v>22.564102564102601</v>
      </c>
      <c r="F23" t="s">
        <v>111</v>
      </c>
      <c r="G23" t="s">
        <v>111</v>
      </c>
      <c r="H23">
        <v>83.849999999999895</v>
      </c>
      <c r="I23">
        <v>21.5</v>
      </c>
      <c r="J23" t="s">
        <v>111</v>
      </c>
    </row>
    <row r="24" spans="1:10" x14ac:dyDescent="0.25">
      <c r="A24" t="s">
        <v>109</v>
      </c>
      <c r="B24" t="s">
        <v>133</v>
      </c>
      <c r="C24">
        <v>390</v>
      </c>
      <c r="D24">
        <v>298</v>
      </c>
      <c r="E24">
        <v>76.410256410256395</v>
      </c>
      <c r="F24" t="s">
        <v>111</v>
      </c>
      <c r="G24" t="s">
        <v>111</v>
      </c>
      <c r="H24">
        <v>262.86</v>
      </c>
      <c r="I24">
        <v>67.400000000000006</v>
      </c>
      <c r="J24" t="s">
        <v>111</v>
      </c>
    </row>
    <row r="25" spans="1:10" x14ac:dyDescent="0.25">
      <c r="A25" t="s">
        <v>109</v>
      </c>
      <c r="B25" t="s">
        <v>134</v>
      </c>
      <c r="C25">
        <v>390</v>
      </c>
      <c r="D25">
        <v>92</v>
      </c>
      <c r="E25">
        <v>23.589743589743598</v>
      </c>
      <c r="F25" t="s">
        <v>111</v>
      </c>
      <c r="G25" t="s">
        <v>111</v>
      </c>
      <c r="H25">
        <v>127.14</v>
      </c>
      <c r="I25">
        <v>32.6</v>
      </c>
      <c r="J25" t="s">
        <v>111</v>
      </c>
    </row>
    <row r="26" spans="1:10" x14ac:dyDescent="0.25">
      <c r="A26" t="s">
        <v>109</v>
      </c>
      <c r="B26" t="s">
        <v>135</v>
      </c>
      <c r="C26">
        <v>390</v>
      </c>
      <c r="D26">
        <v>230</v>
      </c>
      <c r="E26">
        <v>58.974358974358999</v>
      </c>
      <c r="F26" t="s">
        <v>111</v>
      </c>
      <c r="G26" t="s">
        <v>111</v>
      </c>
      <c r="H26">
        <v>156</v>
      </c>
      <c r="I26">
        <v>40</v>
      </c>
      <c r="J26" t="s">
        <v>111</v>
      </c>
    </row>
    <row r="27" spans="1:10" x14ac:dyDescent="0.25">
      <c r="A27" t="s">
        <v>109</v>
      </c>
      <c r="B27" t="s">
        <v>136</v>
      </c>
      <c r="C27">
        <v>390</v>
      </c>
      <c r="D27">
        <v>160</v>
      </c>
      <c r="E27">
        <v>41.025641025641001</v>
      </c>
      <c r="F27" t="s">
        <v>111</v>
      </c>
      <c r="G27" t="s">
        <v>111</v>
      </c>
      <c r="H27">
        <v>234</v>
      </c>
      <c r="I27">
        <v>60</v>
      </c>
      <c r="J27" t="s">
        <v>111</v>
      </c>
    </row>
    <row r="28" spans="1:10" x14ac:dyDescent="0.25">
      <c r="A28" t="s">
        <v>109</v>
      </c>
      <c r="B28" t="s">
        <v>115</v>
      </c>
      <c r="C28">
        <v>390</v>
      </c>
      <c r="D28">
        <v>390</v>
      </c>
      <c r="E28">
        <v>99.999999999999901</v>
      </c>
      <c r="F28" t="s">
        <v>111</v>
      </c>
      <c r="G28" t="s">
        <v>111</v>
      </c>
      <c r="H28">
        <v>0</v>
      </c>
      <c r="I28">
        <v>0</v>
      </c>
      <c r="J28" t="s">
        <v>111</v>
      </c>
    </row>
    <row r="29" spans="1:10" x14ac:dyDescent="0.25">
      <c r="A29" t="s">
        <v>109</v>
      </c>
      <c r="B29" t="s">
        <v>34</v>
      </c>
      <c r="C29">
        <v>1966</v>
      </c>
      <c r="D29" t="s">
        <v>111</v>
      </c>
      <c r="E29" t="s">
        <v>111</v>
      </c>
      <c r="F29">
        <v>47.642200746015597</v>
      </c>
      <c r="G29">
        <v>20.877633075448902</v>
      </c>
      <c r="H29" t="s">
        <v>111</v>
      </c>
      <c r="I29" t="s">
        <v>111</v>
      </c>
      <c r="J29">
        <v>47.998122895512601</v>
      </c>
    </row>
    <row r="30" spans="1:10" x14ac:dyDescent="0.25">
      <c r="A30" t="s">
        <v>109</v>
      </c>
      <c r="B30" t="s">
        <v>554</v>
      </c>
      <c r="C30">
        <v>1966</v>
      </c>
      <c r="D30" t="s">
        <v>111</v>
      </c>
      <c r="E30" t="s">
        <v>111</v>
      </c>
      <c r="F30">
        <v>2.4938962360122101</v>
      </c>
      <c r="G30">
        <v>0.92227916458138604</v>
      </c>
      <c r="H30" t="s">
        <v>111</v>
      </c>
      <c r="I30" t="s">
        <v>111</v>
      </c>
      <c r="J30">
        <v>2.40107835652113</v>
      </c>
    </row>
    <row r="31" spans="1:10" x14ac:dyDescent="0.25">
      <c r="A31" t="s">
        <v>109</v>
      </c>
      <c r="B31" t="s">
        <v>453</v>
      </c>
      <c r="C31">
        <v>1966</v>
      </c>
      <c r="D31" t="s">
        <v>111</v>
      </c>
      <c r="E31" t="s">
        <v>111</v>
      </c>
      <c r="F31">
        <v>-2.67655702498022</v>
      </c>
      <c r="G31">
        <v>3.69990388286099</v>
      </c>
      <c r="H31" t="s">
        <v>111</v>
      </c>
      <c r="I31" t="s">
        <v>111</v>
      </c>
      <c r="J31">
        <v>-2.7627667276858801</v>
      </c>
    </row>
    <row r="32" spans="1:10" x14ac:dyDescent="0.25">
      <c r="A32" t="s">
        <v>109</v>
      </c>
      <c r="B32" t="s">
        <v>115</v>
      </c>
      <c r="C32">
        <v>1966</v>
      </c>
      <c r="D32" t="s">
        <v>111</v>
      </c>
      <c r="E32" t="s">
        <v>111</v>
      </c>
      <c r="F32">
        <v>0.99311894671560996</v>
      </c>
      <c r="G32">
        <v>1.0323576481530701</v>
      </c>
      <c r="H32" t="s">
        <v>111</v>
      </c>
      <c r="I32" t="s">
        <v>111</v>
      </c>
      <c r="J32">
        <v>2.0657197871491602</v>
      </c>
    </row>
    <row r="33" spans="1:10" x14ac:dyDescent="0.25">
      <c r="A33" t="s">
        <v>109</v>
      </c>
      <c r="B33" t="s">
        <v>481</v>
      </c>
      <c r="C33">
        <v>1966</v>
      </c>
      <c r="D33">
        <v>970</v>
      </c>
      <c r="E33">
        <v>49.3387589013225</v>
      </c>
      <c r="F33" t="s">
        <v>111</v>
      </c>
      <c r="G33" t="s">
        <v>111</v>
      </c>
      <c r="H33">
        <v>953.73976915806099</v>
      </c>
      <c r="I33">
        <v>48.847811533256802</v>
      </c>
      <c r="J33" t="s">
        <v>111</v>
      </c>
    </row>
    <row r="34" spans="1:10" x14ac:dyDescent="0.25">
      <c r="A34" t="s">
        <v>109</v>
      </c>
      <c r="B34" t="s">
        <v>482</v>
      </c>
      <c r="C34">
        <v>1966</v>
      </c>
      <c r="D34">
        <v>979</v>
      </c>
      <c r="E34">
        <v>49.796541200406899</v>
      </c>
      <c r="F34" t="s">
        <v>111</v>
      </c>
      <c r="G34" t="s">
        <v>111</v>
      </c>
      <c r="H34">
        <v>985.566555983576</v>
      </c>
      <c r="I34">
        <v>50.4778881378367</v>
      </c>
      <c r="J34" t="s">
        <v>111</v>
      </c>
    </row>
    <row r="35" spans="1:10" x14ac:dyDescent="0.25">
      <c r="A35" t="s">
        <v>109</v>
      </c>
      <c r="B35" t="s">
        <v>483</v>
      </c>
      <c r="C35">
        <v>1966</v>
      </c>
      <c r="D35">
        <v>17</v>
      </c>
      <c r="E35">
        <v>0.86469989827060001</v>
      </c>
      <c r="F35" t="s">
        <v>111</v>
      </c>
      <c r="G35" t="s">
        <v>111</v>
      </c>
      <c r="H35">
        <v>13.1655241012514</v>
      </c>
      <c r="I35">
        <v>0.67430032890648695</v>
      </c>
      <c r="J35" t="s">
        <v>111</v>
      </c>
    </row>
    <row r="36" spans="1:10" x14ac:dyDescent="0.25">
      <c r="A36" t="s">
        <v>109</v>
      </c>
      <c r="B36" t="s">
        <v>484</v>
      </c>
      <c r="C36">
        <v>1966</v>
      </c>
      <c r="D36">
        <v>1512</v>
      </c>
      <c r="E36">
        <v>76.907426246185196</v>
      </c>
      <c r="F36" t="s">
        <v>111</v>
      </c>
      <c r="G36" t="s">
        <v>111</v>
      </c>
      <c r="H36">
        <v>1511.787452778</v>
      </c>
      <c r="I36">
        <v>77.429410998382593</v>
      </c>
      <c r="J36" t="s">
        <v>111</v>
      </c>
    </row>
    <row r="37" spans="1:10" x14ac:dyDescent="0.25">
      <c r="A37" t="s">
        <v>109</v>
      </c>
      <c r="B37" t="s">
        <v>485</v>
      </c>
      <c r="C37">
        <v>1966</v>
      </c>
      <c r="D37">
        <v>62</v>
      </c>
      <c r="E37">
        <v>3.1536113936927799</v>
      </c>
      <c r="F37" t="s">
        <v>111</v>
      </c>
      <c r="G37" t="s">
        <v>111</v>
      </c>
      <c r="H37">
        <v>53.663713660039797</v>
      </c>
      <c r="I37">
        <v>2.7485012744664701</v>
      </c>
      <c r="J37" t="s">
        <v>111</v>
      </c>
    </row>
    <row r="38" spans="1:10" x14ac:dyDescent="0.25">
      <c r="A38" t="s">
        <v>109</v>
      </c>
      <c r="B38" t="s">
        <v>486</v>
      </c>
      <c r="C38">
        <v>1966</v>
      </c>
      <c r="D38">
        <v>0</v>
      </c>
      <c r="E38">
        <v>0</v>
      </c>
      <c r="F38" t="s">
        <v>111</v>
      </c>
      <c r="G38" t="s">
        <v>111</v>
      </c>
      <c r="H38">
        <v>0</v>
      </c>
      <c r="I38">
        <v>0</v>
      </c>
      <c r="J38" t="s">
        <v>111</v>
      </c>
    </row>
    <row r="39" spans="1:10" x14ac:dyDescent="0.25">
      <c r="A39" t="s">
        <v>109</v>
      </c>
      <c r="B39" t="s">
        <v>487</v>
      </c>
      <c r="C39">
        <v>1966</v>
      </c>
      <c r="D39">
        <v>333</v>
      </c>
      <c r="E39">
        <v>16.937945066124101</v>
      </c>
      <c r="F39" t="s">
        <v>111</v>
      </c>
      <c r="G39" t="s">
        <v>111</v>
      </c>
      <c r="H39">
        <v>320.78160011214197</v>
      </c>
      <c r="I39">
        <v>16.429512171278301</v>
      </c>
      <c r="J39" t="s">
        <v>111</v>
      </c>
    </row>
    <row r="40" spans="1:10" x14ac:dyDescent="0.25">
      <c r="A40" t="s">
        <v>109</v>
      </c>
      <c r="B40" t="s">
        <v>488</v>
      </c>
      <c r="C40">
        <v>1966</v>
      </c>
      <c r="D40">
        <v>59</v>
      </c>
      <c r="E40">
        <v>3.00101729399797</v>
      </c>
      <c r="F40" t="s">
        <v>111</v>
      </c>
      <c r="G40" t="s">
        <v>111</v>
      </c>
      <c r="H40">
        <v>66.239082692708905</v>
      </c>
      <c r="I40">
        <v>3.39257555587265</v>
      </c>
      <c r="J40" t="s">
        <v>111</v>
      </c>
    </row>
    <row r="41" spans="1:10" x14ac:dyDescent="0.25">
      <c r="A41" t="s">
        <v>109</v>
      </c>
      <c r="B41" t="s">
        <v>115</v>
      </c>
      <c r="C41">
        <v>1966</v>
      </c>
      <c r="D41">
        <v>1952.4718492428899</v>
      </c>
      <c r="E41">
        <v>99.311894671560907</v>
      </c>
      <c r="F41" t="s">
        <v>111</v>
      </c>
      <c r="G41" t="s">
        <v>111</v>
      </c>
      <c r="H41">
        <v>0</v>
      </c>
      <c r="I41">
        <v>0</v>
      </c>
      <c r="J41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69E5F-D0C8-43F5-A6DD-97AC617AAB00}">
  <dimension ref="A1:A26"/>
  <sheetViews>
    <sheetView workbookViewId="0"/>
  </sheetViews>
  <sheetFormatPr defaultRowHeight="15" x14ac:dyDescent="0.25"/>
  <sheetData>
    <row r="1" spans="1:1" x14ac:dyDescent="0.25">
      <c r="A1" s="101" t="s">
        <v>253</v>
      </c>
    </row>
    <row r="2" spans="1:1" x14ac:dyDescent="0.25">
      <c r="A2" s="101" t="s">
        <v>254</v>
      </c>
    </row>
    <row r="3" spans="1:1" x14ac:dyDescent="0.25">
      <c r="A3" s="101" t="s">
        <v>255</v>
      </c>
    </row>
    <row r="4" spans="1:1" x14ac:dyDescent="0.25">
      <c r="A4" s="101" t="s">
        <v>256</v>
      </c>
    </row>
    <row r="5" spans="1:1" x14ac:dyDescent="0.25">
      <c r="A5" s="101" t="s">
        <v>257</v>
      </c>
    </row>
    <row r="6" spans="1:1" x14ac:dyDescent="0.25">
      <c r="A6" s="101" t="s">
        <v>258</v>
      </c>
    </row>
    <row r="7" spans="1:1" x14ac:dyDescent="0.25">
      <c r="A7" s="101" t="s">
        <v>259</v>
      </c>
    </row>
    <row r="8" spans="1:1" x14ac:dyDescent="0.25">
      <c r="A8" s="101" t="s">
        <v>260</v>
      </c>
    </row>
    <row r="9" spans="1:1" x14ac:dyDescent="0.25">
      <c r="A9" s="101" t="s">
        <v>261</v>
      </c>
    </row>
    <row r="10" spans="1:1" x14ac:dyDescent="0.25">
      <c r="A10" s="101" t="s">
        <v>262</v>
      </c>
    </row>
    <row r="11" spans="1:1" x14ac:dyDescent="0.25">
      <c r="A11" s="101" t="s">
        <v>263</v>
      </c>
    </row>
    <row r="12" spans="1:1" x14ac:dyDescent="0.25">
      <c r="A12" s="101" t="s">
        <v>264</v>
      </c>
    </row>
    <row r="13" spans="1:1" x14ac:dyDescent="0.25">
      <c r="A13" s="101" t="s">
        <v>265</v>
      </c>
    </row>
    <row r="14" spans="1:1" x14ac:dyDescent="0.25">
      <c r="A14" s="101" t="s">
        <v>266</v>
      </c>
    </row>
    <row r="15" spans="1:1" x14ac:dyDescent="0.25">
      <c r="A15" s="102" t="s">
        <v>267</v>
      </c>
    </row>
    <row r="16" spans="1:1" x14ac:dyDescent="0.25">
      <c r="A16" s="102" t="s">
        <v>268</v>
      </c>
    </row>
    <row r="17" spans="1:1" x14ac:dyDescent="0.25">
      <c r="A17" s="101" t="s">
        <v>269</v>
      </c>
    </row>
    <row r="18" spans="1:1" x14ac:dyDescent="0.25">
      <c r="A18" s="101" t="s">
        <v>270</v>
      </c>
    </row>
    <row r="19" spans="1:1" x14ac:dyDescent="0.25">
      <c r="A19" s="101" t="s">
        <v>271</v>
      </c>
    </row>
    <row r="20" spans="1:1" x14ac:dyDescent="0.25">
      <c r="A20" s="101" t="s">
        <v>272</v>
      </c>
    </row>
    <row r="21" spans="1:1" x14ac:dyDescent="0.25">
      <c r="A21" s="101" t="s">
        <v>273</v>
      </c>
    </row>
    <row r="22" spans="1:1" x14ac:dyDescent="0.25">
      <c r="A22" s="101" t="s">
        <v>274</v>
      </c>
    </row>
    <row r="23" spans="1:1" x14ac:dyDescent="0.25">
      <c r="A23" s="102" t="s">
        <v>275</v>
      </c>
    </row>
    <row r="24" spans="1:1" x14ac:dyDescent="0.25">
      <c r="A24" s="102" t="s">
        <v>276</v>
      </c>
    </row>
    <row r="25" spans="1:1" x14ac:dyDescent="0.25">
      <c r="A25" s="103"/>
    </row>
    <row r="26" spans="1:1" x14ac:dyDescent="0.25">
      <c r="A26" s="104" t="s">
        <v>277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862"/>
  <sheetViews>
    <sheetView workbookViewId="0"/>
  </sheetViews>
  <sheetFormatPr defaultRowHeight="15" x14ac:dyDescent="0.25"/>
  <cols>
    <col min="1" max="1" width="28.140625" customWidth="1"/>
  </cols>
  <sheetData>
    <row r="1" spans="1:6" x14ac:dyDescent="0.25">
      <c r="A1" s="101" t="s">
        <v>137</v>
      </c>
    </row>
    <row r="2" spans="1:6" x14ac:dyDescent="0.25">
      <c r="A2" s="101" t="s">
        <v>138</v>
      </c>
    </row>
    <row r="3" spans="1:6" x14ac:dyDescent="0.25">
      <c r="A3" s="154"/>
    </row>
    <row r="4" spans="1:6" x14ac:dyDescent="0.25">
      <c r="A4" s="102" t="s">
        <v>139</v>
      </c>
    </row>
    <row r="5" spans="1:6" x14ac:dyDescent="0.25">
      <c r="A5" s="102" t="s">
        <v>140</v>
      </c>
    </row>
    <row r="6" spans="1:6" x14ac:dyDescent="0.25">
      <c r="A6" s="102" t="s">
        <v>141</v>
      </c>
    </row>
    <row r="7" spans="1:6" x14ac:dyDescent="0.25">
      <c r="A7" s="154"/>
    </row>
    <row r="8" spans="1:6" x14ac:dyDescent="0.25">
      <c r="A8" s="102" t="s">
        <v>142</v>
      </c>
    </row>
    <row r="9" spans="1:6" x14ac:dyDescent="0.25">
      <c r="A9" s="102"/>
      <c r="B9" t="s">
        <v>143</v>
      </c>
      <c r="C9" t="s">
        <v>144</v>
      </c>
      <c r="D9" t="s">
        <v>145</v>
      </c>
      <c r="E9" t="s">
        <v>146</v>
      </c>
    </row>
    <row r="10" spans="1:6" x14ac:dyDescent="0.25">
      <c r="A10" s="102" t="s">
        <v>147</v>
      </c>
      <c r="B10">
        <v>-3.9982009999999999</v>
      </c>
      <c r="C10">
        <v>0.477935</v>
      </c>
      <c r="D10">
        <v>-8.3659999999999997</v>
      </c>
      <c r="E10" t="s">
        <v>148</v>
      </c>
      <c r="F10" t="s">
        <v>149</v>
      </c>
    </row>
    <row r="11" spans="1:6" x14ac:dyDescent="0.25">
      <c r="A11" s="102" t="s">
        <v>150</v>
      </c>
      <c r="B11">
        <v>-4.5707999999999999E-2</v>
      </c>
      <c r="C11">
        <v>0.27226699999999998</v>
      </c>
      <c r="D11">
        <v>-0.16800000000000001</v>
      </c>
      <c r="E11">
        <v>0.86667899999999998</v>
      </c>
    </row>
    <row r="12" spans="1:6" x14ac:dyDescent="0.25">
      <c r="A12" s="102" t="s">
        <v>151</v>
      </c>
      <c r="B12">
        <v>0.92650600000000005</v>
      </c>
      <c r="C12">
        <v>0.21581700000000001</v>
      </c>
      <c r="D12">
        <v>4.2930000000000001</v>
      </c>
      <c r="E12" s="1">
        <v>1.7600000000000001E-5</v>
      </c>
      <c r="F12" t="s">
        <v>149</v>
      </c>
    </row>
    <row r="13" spans="1:6" x14ac:dyDescent="0.25">
      <c r="A13" s="102" t="s">
        <v>152</v>
      </c>
      <c r="B13">
        <v>8.3991999999999997E-2</v>
      </c>
      <c r="C13">
        <v>0.20982899999999999</v>
      </c>
      <c r="D13">
        <v>0.4</v>
      </c>
      <c r="E13">
        <v>0.688944</v>
      </c>
    </row>
    <row r="14" spans="1:6" x14ac:dyDescent="0.25">
      <c r="A14" s="102" t="s">
        <v>153</v>
      </c>
      <c r="B14">
        <v>1.163116</v>
      </c>
      <c r="C14">
        <v>0.30560900000000002</v>
      </c>
      <c r="D14">
        <v>3.806</v>
      </c>
      <c r="E14">
        <v>1.4100000000000001E-4</v>
      </c>
      <c r="F14" t="s">
        <v>149</v>
      </c>
    </row>
    <row r="15" spans="1:6" x14ac:dyDescent="0.25">
      <c r="A15" s="102" t="s">
        <v>110</v>
      </c>
      <c r="B15">
        <v>2.7328000000000002E-2</v>
      </c>
      <c r="C15">
        <v>8.1062999999999996E-2</v>
      </c>
      <c r="D15">
        <v>0.33700000000000002</v>
      </c>
      <c r="E15">
        <v>0.73602999999999996</v>
      </c>
    </row>
    <row r="16" spans="1:6" x14ac:dyDescent="0.25">
      <c r="A16" s="102" t="s">
        <v>112</v>
      </c>
      <c r="B16">
        <v>0.77989399999999998</v>
      </c>
      <c r="C16">
        <v>0.14663999999999999</v>
      </c>
      <c r="D16">
        <v>5.3179999999999996</v>
      </c>
      <c r="E16" s="1">
        <v>1.05E-7</v>
      </c>
      <c r="F16" t="s">
        <v>149</v>
      </c>
    </row>
    <row r="17" spans="1:6" x14ac:dyDescent="0.25">
      <c r="A17" s="102" t="s">
        <v>113</v>
      </c>
      <c r="B17">
        <v>-0.204042</v>
      </c>
      <c r="C17">
        <v>6.6730999999999999E-2</v>
      </c>
      <c r="D17">
        <v>-3.0579999999999998</v>
      </c>
      <c r="E17">
        <v>2.2309999999999999E-3</v>
      </c>
      <c r="F17" t="s">
        <v>154</v>
      </c>
    </row>
    <row r="18" spans="1:6" x14ac:dyDescent="0.25">
      <c r="A18" s="102" t="s">
        <v>114</v>
      </c>
      <c r="B18">
        <v>-0.152757</v>
      </c>
      <c r="C18">
        <v>0.119687</v>
      </c>
      <c r="D18">
        <v>-1.276</v>
      </c>
      <c r="E18">
        <v>0.201847</v>
      </c>
    </row>
    <row r="19" spans="1:6" x14ac:dyDescent="0.25">
      <c r="A19" s="102" t="s">
        <v>155</v>
      </c>
      <c r="B19">
        <v>-0.112425</v>
      </c>
      <c r="C19">
        <v>0.254859</v>
      </c>
      <c r="D19">
        <v>-0.441</v>
      </c>
      <c r="E19">
        <v>0.65912300000000001</v>
      </c>
    </row>
    <row r="20" spans="1:6" x14ac:dyDescent="0.25">
      <c r="A20" s="102" t="s">
        <v>156</v>
      </c>
      <c r="B20">
        <v>6.7993999999999999E-2</v>
      </c>
      <c r="C20">
        <v>0.25123499999999999</v>
      </c>
      <c r="D20">
        <v>0.27100000000000002</v>
      </c>
      <c r="E20">
        <v>0.78666899999999995</v>
      </c>
    </row>
    <row r="21" spans="1:6" x14ac:dyDescent="0.25">
      <c r="A21" s="102" t="s">
        <v>157</v>
      </c>
      <c r="B21">
        <v>-0.611429</v>
      </c>
      <c r="C21">
        <v>0.28586</v>
      </c>
      <c r="D21">
        <v>-2.1389999999999998</v>
      </c>
      <c r="E21">
        <v>3.2443E-2</v>
      </c>
      <c r="F21" t="s">
        <v>158</v>
      </c>
    </row>
    <row r="22" spans="1:6" x14ac:dyDescent="0.25">
      <c r="A22" s="102" t="s">
        <v>159</v>
      </c>
      <c r="B22">
        <v>-4.7626000000000002E-2</v>
      </c>
      <c r="C22">
        <v>0.152665</v>
      </c>
      <c r="D22">
        <v>-0.312</v>
      </c>
      <c r="E22">
        <v>0.75506799999999996</v>
      </c>
    </row>
    <row r="23" spans="1:6" x14ac:dyDescent="0.25">
      <c r="A23" s="102" t="s">
        <v>160</v>
      </c>
      <c r="B23">
        <v>0.71935899999999997</v>
      </c>
      <c r="C23">
        <v>0.203903</v>
      </c>
      <c r="D23">
        <v>3.528</v>
      </c>
      <c r="E23">
        <v>4.1899999999999999E-4</v>
      </c>
      <c r="F23" t="s">
        <v>149</v>
      </c>
    </row>
    <row r="24" spans="1:6" x14ac:dyDescent="0.25">
      <c r="A24" s="102" t="s">
        <v>161</v>
      </c>
      <c r="B24">
        <v>-0.68530199999999997</v>
      </c>
      <c r="C24">
        <v>0.23119300000000001</v>
      </c>
      <c r="D24">
        <v>-2.964</v>
      </c>
      <c r="E24">
        <v>3.0349999999999999E-3</v>
      </c>
      <c r="F24" t="s">
        <v>154</v>
      </c>
    </row>
    <row r="25" spans="1:6" x14ac:dyDescent="0.25">
      <c r="A25" s="102" t="s">
        <v>162</v>
      </c>
      <c r="B25">
        <v>1.4822439999999999</v>
      </c>
      <c r="C25">
        <v>0.170708</v>
      </c>
      <c r="D25">
        <v>8.6829999999999998</v>
      </c>
      <c r="E25" t="s">
        <v>148</v>
      </c>
      <c r="F25" t="s">
        <v>149</v>
      </c>
    </row>
    <row r="26" spans="1:6" x14ac:dyDescent="0.25">
      <c r="A26" s="102" t="s">
        <v>450</v>
      </c>
      <c r="B26">
        <v>0.72636000000000001</v>
      </c>
      <c r="C26">
        <v>0.40263100000000002</v>
      </c>
      <c r="D26">
        <v>1.804</v>
      </c>
      <c r="E26">
        <v>7.1225999999999998E-2</v>
      </c>
      <c r="F26" t="s">
        <v>173</v>
      </c>
    </row>
    <row r="27" spans="1:6" x14ac:dyDescent="0.25">
      <c r="A27" s="102" t="s">
        <v>451</v>
      </c>
      <c r="B27">
        <v>0.102784</v>
      </c>
      <c r="C27">
        <v>0.19533900000000001</v>
      </c>
      <c r="D27">
        <v>0.52600000000000002</v>
      </c>
      <c r="E27">
        <v>0.59876300000000005</v>
      </c>
    </row>
    <row r="28" spans="1:6" x14ac:dyDescent="0.25">
      <c r="A28" s="102" t="s">
        <v>452</v>
      </c>
      <c r="B28">
        <v>0.80678499999999997</v>
      </c>
      <c r="C28">
        <v>0.36264299999999999</v>
      </c>
      <c r="D28">
        <v>2.2250000000000001</v>
      </c>
      <c r="E28">
        <v>2.6099000000000001E-2</v>
      </c>
      <c r="F28" t="s">
        <v>158</v>
      </c>
    </row>
    <row r="29" spans="1:6" x14ac:dyDescent="0.25">
      <c r="A29" s="102" t="s">
        <v>453</v>
      </c>
      <c r="B29">
        <v>1.5886000000000001E-2</v>
      </c>
      <c r="C29">
        <v>2.2558000000000002E-2</v>
      </c>
      <c r="D29">
        <v>0.70399999999999996</v>
      </c>
      <c r="E29">
        <v>0.48129100000000002</v>
      </c>
    </row>
    <row r="30" spans="1:6" x14ac:dyDescent="0.25">
      <c r="A30" s="102" t="s">
        <v>163</v>
      </c>
      <c r="B30">
        <v>-0.55045699999999997</v>
      </c>
      <c r="C30">
        <v>0.37183899999999998</v>
      </c>
      <c r="D30">
        <v>-1.48</v>
      </c>
      <c r="E30">
        <v>0.13877600000000001</v>
      </c>
    </row>
    <row r="31" spans="1:6" x14ac:dyDescent="0.25">
      <c r="A31" s="102" t="s">
        <v>233</v>
      </c>
      <c r="B31">
        <v>-3.6329999999999999E-3</v>
      </c>
      <c r="C31">
        <v>5.2339999999999999E-3</v>
      </c>
      <c r="D31">
        <v>-0.69399999999999995</v>
      </c>
      <c r="E31">
        <v>0.48757099999999998</v>
      </c>
    </row>
    <row r="32" spans="1:6" x14ac:dyDescent="0.25">
      <c r="A32" s="102" t="s">
        <v>234</v>
      </c>
      <c r="B32">
        <v>4.8770000000000003E-3</v>
      </c>
      <c r="C32">
        <v>5.0179999999999999E-3</v>
      </c>
      <c r="D32">
        <v>0.97199999999999998</v>
      </c>
      <c r="E32">
        <v>0.33103399999999999</v>
      </c>
    </row>
    <row r="33" spans="1:5" x14ac:dyDescent="0.25">
      <c r="A33" s="102" t="s">
        <v>164</v>
      </c>
    </row>
    <row r="34" spans="1:5" x14ac:dyDescent="0.25">
      <c r="A34" s="102" t="s">
        <v>165</v>
      </c>
    </row>
    <row r="35" spans="1:5" x14ac:dyDescent="0.25">
      <c r="A35" s="154"/>
    </row>
    <row r="36" spans="1:5" x14ac:dyDescent="0.25">
      <c r="A36" s="102" t="s">
        <v>166</v>
      </c>
    </row>
    <row r="37" spans="1:5" x14ac:dyDescent="0.25">
      <c r="A37" s="154"/>
    </row>
    <row r="38" spans="1:5" x14ac:dyDescent="0.25">
      <c r="A38" s="102" t="s">
        <v>167</v>
      </c>
    </row>
    <row r="39" spans="1:5" x14ac:dyDescent="0.25">
      <c r="A39" s="102" t="s">
        <v>281</v>
      </c>
    </row>
    <row r="40" spans="1:5" x14ac:dyDescent="0.25">
      <c r="A40" s="102" t="s">
        <v>282</v>
      </c>
    </row>
    <row r="41" spans="1:5" x14ac:dyDescent="0.25">
      <c r="A41" s="154"/>
    </row>
    <row r="42" spans="1:5" x14ac:dyDescent="0.25">
      <c r="A42" s="102" t="s">
        <v>168</v>
      </c>
    </row>
    <row r="43" spans="1:5" x14ac:dyDescent="0.25">
      <c r="A43" s="154"/>
    </row>
    <row r="44" spans="1:5" x14ac:dyDescent="0.25">
      <c r="A44" s="101" t="s">
        <v>169</v>
      </c>
    </row>
    <row r="45" spans="1:5" x14ac:dyDescent="0.25">
      <c r="A45" s="154"/>
    </row>
    <row r="46" spans="1:5" x14ac:dyDescent="0.25">
      <c r="A46" s="102" t="s">
        <v>139</v>
      </c>
    </row>
    <row r="47" spans="1:5" x14ac:dyDescent="0.25">
      <c r="A47" s="102" t="s">
        <v>170</v>
      </c>
    </row>
    <row r="48" spans="1:5" x14ac:dyDescent="0.25">
      <c r="A48" s="102" t="s">
        <v>141</v>
      </c>
      <c r="B48" s="1"/>
      <c r="C48" s="1"/>
      <c r="E48" s="1"/>
    </row>
    <row r="49" spans="1:6" x14ac:dyDescent="0.25">
      <c r="A49" s="154"/>
      <c r="B49" s="1"/>
      <c r="C49" s="1"/>
    </row>
    <row r="50" spans="1:6" x14ac:dyDescent="0.25">
      <c r="A50" s="102" t="s">
        <v>142</v>
      </c>
      <c r="B50" s="1"/>
      <c r="C50" s="1"/>
    </row>
    <row r="51" spans="1:6" x14ac:dyDescent="0.25">
      <c r="A51" s="102"/>
      <c r="B51" s="1" t="s">
        <v>143</v>
      </c>
      <c r="C51" s="1" t="s">
        <v>144</v>
      </c>
      <c r="D51" t="s">
        <v>171</v>
      </c>
      <c r="E51" t="s">
        <v>172</v>
      </c>
    </row>
    <row r="52" spans="1:6" x14ac:dyDescent="0.25">
      <c r="A52" s="102" t="s">
        <v>147</v>
      </c>
      <c r="B52" s="1">
        <v>0.68671210000000005</v>
      </c>
      <c r="C52" s="1">
        <v>0.1071888</v>
      </c>
      <c r="D52">
        <v>6.407</v>
      </c>
      <c r="E52" s="1">
        <v>1.9100000000000001E-10</v>
      </c>
      <c r="F52" t="s">
        <v>149</v>
      </c>
    </row>
    <row r="53" spans="1:6" x14ac:dyDescent="0.25">
      <c r="A53" s="102" t="s">
        <v>150</v>
      </c>
      <c r="B53" s="1">
        <v>0.1116939</v>
      </c>
      <c r="C53" s="1">
        <v>5.67574E-2</v>
      </c>
      <c r="D53">
        <v>1.968</v>
      </c>
      <c r="E53" s="1">
        <v>4.9200000000000001E-2</v>
      </c>
      <c r="F53" t="s">
        <v>158</v>
      </c>
    </row>
    <row r="54" spans="1:6" x14ac:dyDescent="0.25">
      <c r="A54" s="102" t="s">
        <v>151</v>
      </c>
      <c r="B54" s="1">
        <v>-6.9268200000000002E-2</v>
      </c>
      <c r="C54" s="1">
        <v>5.1649E-2</v>
      </c>
      <c r="D54">
        <v>-1.341</v>
      </c>
      <c r="E54">
        <v>0.18010000000000001</v>
      </c>
    </row>
    <row r="55" spans="1:6" x14ac:dyDescent="0.25">
      <c r="A55" s="102" t="s">
        <v>152</v>
      </c>
      <c r="B55" s="1">
        <v>1.1317799999999999E-2</v>
      </c>
      <c r="C55" s="1">
        <v>4.0119599999999998E-2</v>
      </c>
      <c r="D55">
        <v>0.28199999999999997</v>
      </c>
      <c r="E55">
        <v>0.77790000000000004</v>
      </c>
    </row>
    <row r="56" spans="1:6" x14ac:dyDescent="0.25">
      <c r="A56" s="102" t="s">
        <v>153</v>
      </c>
      <c r="B56" s="1">
        <v>0.15704099999999999</v>
      </c>
      <c r="C56" s="1">
        <v>6.3047900000000004E-2</v>
      </c>
      <c r="D56">
        <v>2.4910000000000001</v>
      </c>
      <c r="E56">
        <v>1.2800000000000001E-2</v>
      </c>
      <c r="F56" t="s">
        <v>158</v>
      </c>
    </row>
    <row r="57" spans="1:6" x14ac:dyDescent="0.25">
      <c r="A57" s="102" t="s">
        <v>110</v>
      </c>
      <c r="B57" s="1">
        <v>9.6628000000000006E-2</v>
      </c>
      <c r="C57" s="1">
        <v>1.5343900000000001E-2</v>
      </c>
      <c r="D57">
        <v>6.2969999999999997</v>
      </c>
      <c r="E57" s="1">
        <v>3.8200000000000003E-10</v>
      </c>
      <c r="F57" t="s">
        <v>149</v>
      </c>
    </row>
    <row r="58" spans="1:6" x14ac:dyDescent="0.25">
      <c r="A58" s="102" t="s">
        <v>112</v>
      </c>
      <c r="B58" s="1">
        <v>-8.4935300000000005E-2</v>
      </c>
      <c r="C58" s="1">
        <v>3.45349E-2</v>
      </c>
      <c r="D58">
        <v>-2.4590000000000001</v>
      </c>
      <c r="E58">
        <v>1.4E-2</v>
      </c>
      <c r="F58" t="s">
        <v>158</v>
      </c>
    </row>
    <row r="59" spans="1:6" x14ac:dyDescent="0.25">
      <c r="A59" s="102" t="s">
        <v>113</v>
      </c>
      <c r="B59" s="1">
        <v>9.5140000000000003E-4</v>
      </c>
      <c r="C59" s="1">
        <v>1.1557400000000001E-2</v>
      </c>
      <c r="D59">
        <v>8.2000000000000003E-2</v>
      </c>
      <c r="E59">
        <v>0.93440000000000001</v>
      </c>
    </row>
    <row r="60" spans="1:6" x14ac:dyDescent="0.25">
      <c r="A60" s="102" t="s">
        <v>114</v>
      </c>
      <c r="B60" s="1">
        <v>3.9499399999999997E-2</v>
      </c>
      <c r="C60" s="1">
        <v>2.5127099999999999E-2</v>
      </c>
      <c r="D60">
        <v>1.5720000000000001</v>
      </c>
      <c r="E60" s="1">
        <v>0.11609999999999999</v>
      </c>
    </row>
    <row r="61" spans="1:6" x14ac:dyDescent="0.25">
      <c r="A61" s="102" t="s">
        <v>155</v>
      </c>
      <c r="B61" s="1">
        <v>9.5490900000000004E-2</v>
      </c>
      <c r="C61" s="1">
        <v>4.7504499999999998E-2</v>
      </c>
      <c r="D61">
        <v>2.0099999999999998</v>
      </c>
      <c r="E61" s="1">
        <v>4.4600000000000001E-2</v>
      </c>
      <c r="F61" t="s">
        <v>158</v>
      </c>
    </row>
    <row r="62" spans="1:6" x14ac:dyDescent="0.25">
      <c r="A62" s="102" t="s">
        <v>156</v>
      </c>
      <c r="B62" s="1">
        <v>0.225581</v>
      </c>
      <c r="C62" s="1">
        <v>5.7806700000000003E-2</v>
      </c>
      <c r="D62">
        <v>3.9020000000000001</v>
      </c>
      <c r="E62" s="1">
        <v>9.8900000000000005E-5</v>
      </c>
      <c r="F62" t="s">
        <v>149</v>
      </c>
    </row>
    <row r="63" spans="1:6" x14ac:dyDescent="0.25">
      <c r="A63" s="102" t="s">
        <v>157</v>
      </c>
      <c r="B63" s="1">
        <v>1.6379399999999999E-2</v>
      </c>
      <c r="C63" s="1">
        <v>5.0457799999999997E-2</v>
      </c>
      <c r="D63">
        <v>0.32500000000000001</v>
      </c>
      <c r="E63">
        <v>0.74550000000000005</v>
      </c>
    </row>
    <row r="64" spans="1:6" x14ac:dyDescent="0.25">
      <c r="A64" s="102" t="s">
        <v>159</v>
      </c>
      <c r="B64" s="1">
        <v>0.23473069999999999</v>
      </c>
      <c r="C64" s="1">
        <v>3.3284899999999999E-2</v>
      </c>
      <c r="D64">
        <v>7.0519999999999996</v>
      </c>
      <c r="E64" s="1">
        <v>2.5299999999999999E-12</v>
      </c>
      <c r="F64" t="s">
        <v>149</v>
      </c>
    </row>
    <row r="65" spans="1:6" x14ac:dyDescent="0.25">
      <c r="A65" s="102" t="s">
        <v>160</v>
      </c>
      <c r="B65" s="1">
        <v>-0.18367049999999999</v>
      </c>
      <c r="C65" s="1">
        <v>3.5538399999999998E-2</v>
      </c>
      <c r="D65">
        <v>-5.1680000000000001</v>
      </c>
      <c r="E65" s="1">
        <v>2.6399999999999998E-7</v>
      </c>
      <c r="F65" t="s">
        <v>149</v>
      </c>
    </row>
    <row r="66" spans="1:6" x14ac:dyDescent="0.25">
      <c r="A66" s="102" t="s">
        <v>161</v>
      </c>
      <c r="B66" s="1">
        <v>0.25297459999999999</v>
      </c>
      <c r="C66" s="1">
        <v>5.0085400000000002E-2</v>
      </c>
      <c r="D66">
        <v>5.0510000000000002</v>
      </c>
      <c r="E66" s="1">
        <v>4.8599999999999998E-7</v>
      </c>
      <c r="F66" t="s">
        <v>149</v>
      </c>
    </row>
    <row r="67" spans="1:6" x14ac:dyDescent="0.25">
      <c r="A67" s="102" t="s">
        <v>162</v>
      </c>
      <c r="B67">
        <v>7.9314200000000001E-2</v>
      </c>
      <c r="C67">
        <v>3.9798399999999998E-2</v>
      </c>
      <c r="D67">
        <v>1.9930000000000001</v>
      </c>
      <c r="E67">
        <v>4.6399999999999997E-2</v>
      </c>
      <c r="F67" t="s">
        <v>158</v>
      </c>
    </row>
    <row r="68" spans="1:6" x14ac:dyDescent="0.25">
      <c r="A68" s="102" t="s">
        <v>450</v>
      </c>
      <c r="B68">
        <v>-9.2742900000000003E-2</v>
      </c>
      <c r="C68">
        <v>0.1154707</v>
      </c>
      <c r="D68">
        <v>-0.80300000000000005</v>
      </c>
      <c r="E68">
        <v>0.42199999999999999</v>
      </c>
    </row>
    <row r="69" spans="1:6" x14ac:dyDescent="0.25">
      <c r="A69" s="102" t="s">
        <v>451</v>
      </c>
      <c r="B69">
        <v>-3.9570999999999999E-3</v>
      </c>
      <c r="C69">
        <v>4.3191199999999999E-2</v>
      </c>
      <c r="D69">
        <v>-9.1999999999999998E-2</v>
      </c>
      <c r="E69">
        <v>0.92700000000000005</v>
      </c>
    </row>
    <row r="70" spans="1:6" x14ac:dyDescent="0.25">
      <c r="A70" s="102" t="s">
        <v>452</v>
      </c>
      <c r="B70">
        <v>-0.1254256</v>
      </c>
      <c r="C70">
        <v>9.5891900000000002E-2</v>
      </c>
      <c r="D70">
        <v>-1.3080000000000001</v>
      </c>
      <c r="E70">
        <v>0.191</v>
      </c>
    </row>
    <row r="71" spans="1:6" x14ac:dyDescent="0.25">
      <c r="A71" s="102" t="s">
        <v>453</v>
      </c>
      <c r="B71">
        <v>3.1932000000000002E-3</v>
      </c>
      <c r="C71">
        <v>4.9503000000000004E-3</v>
      </c>
      <c r="D71">
        <v>0.64500000000000002</v>
      </c>
      <c r="E71">
        <v>0.51900000000000002</v>
      </c>
    </row>
    <row r="72" spans="1:6" x14ac:dyDescent="0.25">
      <c r="A72" s="102" t="s">
        <v>163</v>
      </c>
      <c r="B72">
        <v>-2.4936400000000001E-2</v>
      </c>
      <c r="C72">
        <v>8.7350999999999998E-2</v>
      </c>
      <c r="D72">
        <v>-0.28499999999999998</v>
      </c>
      <c r="E72">
        <v>0.77529999999999999</v>
      </c>
    </row>
    <row r="73" spans="1:6" x14ac:dyDescent="0.25">
      <c r="A73" s="102" t="s">
        <v>233</v>
      </c>
      <c r="B73">
        <v>1.4067000000000001E-3</v>
      </c>
      <c r="C73">
        <v>1.3556E-3</v>
      </c>
      <c r="D73">
        <v>1.038</v>
      </c>
      <c r="E73">
        <v>0.29959999999999998</v>
      </c>
    </row>
    <row r="74" spans="1:6" x14ac:dyDescent="0.25">
      <c r="A74" s="102" t="s">
        <v>234</v>
      </c>
      <c r="B74">
        <v>3.0019999999999998E-4</v>
      </c>
      <c r="C74">
        <v>1.031E-3</v>
      </c>
      <c r="D74">
        <v>0.29099999999999998</v>
      </c>
      <c r="E74">
        <v>0.77090000000000003</v>
      </c>
    </row>
    <row r="75" spans="1:6" x14ac:dyDescent="0.25">
      <c r="A75" s="102" t="s">
        <v>164</v>
      </c>
    </row>
    <row r="76" spans="1:6" x14ac:dyDescent="0.25">
      <c r="A76" s="102" t="s">
        <v>165</v>
      </c>
    </row>
    <row r="77" spans="1:6" x14ac:dyDescent="0.25">
      <c r="A77" s="154"/>
    </row>
    <row r="78" spans="1:6" x14ac:dyDescent="0.25">
      <c r="A78" s="102" t="s">
        <v>283</v>
      </c>
    </row>
    <row r="79" spans="1:6" x14ac:dyDescent="0.25">
      <c r="A79" s="154"/>
    </row>
    <row r="80" spans="1:6" x14ac:dyDescent="0.25">
      <c r="A80" s="102" t="s">
        <v>174</v>
      </c>
    </row>
    <row r="81" spans="1:5" x14ac:dyDescent="0.25">
      <c r="A81" s="102" t="s">
        <v>284</v>
      </c>
    </row>
    <row r="82" spans="1:5" x14ac:dyDescent="0.25">
      <c r="A82" s="102" t="s">
        <v>175</v>
      </c>
    </row>
    <row r="83" spans="1:5" x14ac:dyDescent="0.25">
      <c r="A83" s="102" t="s">
        <v>176</v>
      </c>
    </row>
    <row r="84" spans="1:5" x14ac:dyDescent="0.25">
      <c r="A84" s="154"/>
    </row>
    <row r="85" spans="1:5" x14ac:dyDescent="0.25">
      <c r="A85" s="102" t="s">
        <v>177</v>
      </c>
    </row>
    <row r="86" spans="1:5" x14ac:dyDescent="0.25">
      <c r="A86" s="154"/>
    </row>
    <row r="87" spans="1:5" x14ac:dyDescent="0.25">
      <c r="A87" s="101" t="s">
        <v>178</v>
      </c>
    </row>
    <row r="88" spans="1:5" x14ac:dyDescent="0.25">
      <c r="A88" s="154"/>
    </row>
    <row r="89" spans="1:5" x14ac:dyDescent="0.25">
      <c r="A89" s="102" t="s">
        <v>139</v>
      </c>
    </row>
    <row r="90" spans="1:5" x14ac:dyDescent="0.25">
      <c r="A90" s="102" t="s">
        <v>179</v>
      </c>
    </row>
    <row r="91" spans="1:5" x14ac:dyDescent="0.25">
      <c r="A91" s="102" t="s">
        <v>141</v>
      </c>
    </row>
    <row r="92" spans="1:5" x14ac:dyDescent="0.25">
      <c r="A92" s="154"/>
    </row>
    <row r="93" spans="1:5" x14ac:dyDescent="0.25">
      <c r="A93" s="102" t="s">
        <v>142</v>
      </c>
    </row>
    <row r="94" spans="1:5" x14ac:dyDescent="0.25">
      <c r="A94" s="102"/>
      <c r="B94" t="s">
        <v>143</v>
      </c>
      <c r="C94" t="s">
        <v>144</v>
      </c>
      <c r="D94" t="s">
        <v>171</v>
      </c>
      <c r="E94" t="s">
        <v>172</v>
      </c>
    </row>
    <row r="95" spans="1:5" x14ac:dyDescent="0.25">
      <c r="A95" s="102" t="s">
        <v>147</v>
      </c>
      <c r="B95" s="1">
        <v>0.10730000000000001</v>
      </c>
      <c r="C95" s="1">
        <v>0.13339999999999999</v>
      </c>
      <c r="D95">
        <v>0.80400000000000005</v>
      </c>
      <c r="E95">
        <v>0.42129</v>
      </c>
    </row>
    <row r="96" spans="1:5" x14ac:dyDescent="0.25">
      <c r="A96" s="102" t="s">
        <v>150</v>
      </c>
      <c r="B96" s="1">
        <v>-3.8010000000000002E-2</v>
      </c>
      <c r="C96" s="1">
        <v>6.9529999999999995E-2</v>
      </c>
      <c r="D96">
        <v>-0.54700000000000004</v>
      </c>
      <c r="E96">
        <v>0.58462000000000003</v>
      </c>
    </row>
    <row r="97" spans="1:6" x14ac:dyDescent="0.25">
      <c r="A97" s="102" t="s">
        <v>151</v>
      </c>
      <c r="B97" s="1">
        <v>-5.561E-3</v>
      </c>
      <c r="C97" s="1">
        <v>6.5030000000000004E-2</v>
      </c>
      <c r="D97">
        <v>-8.5999999999999993E-2</v>
      </c>
      <c r="E97" s="1">
        <v>0.93186000000000002</v>
      </c>
    </row>
    <row r="98" spans="1:6" x14ac:dyDescent="0.25">
      <c r="A98" s="102" t="s">
        <v>152</v>
      </c>
      <c r="B98" s="1">
        <v>6.139E-2</v>
      </c>
      <c r="C98" s="1">
        <v>5.8409999999999997E-2</v>
      </c>
      <c r="D98">
        <v>1.0509999999999999</v>
      </c>
      <c r="E98">
        <v>0.29343999999999998</v>
      </c>
    </row>
    <row r="99" spans="1:6" x14ac:dyDescent="0.25">
      <c r="A99" s="102" t="s">
        <v>153</v>
      </c>
      <c r="B99" s="1">
        <v>0.18279999999999999</v>
      </c>
      <c r="C99" s="1">
        <v>9.1490000000000002E-2</v>
      </c>
      <c r="D99">
        <v>1.998</v>
      </c>
      <c r="E99">
        <v>4.5909999999999999E-2</v>
      </c>
      <c r="F99" t="s">
        <v>158</v>
      </c>
    </row>
    <row r="100" spans="1:6" x14ac:dyDescent="0.25">
      <c r="A100" s="102" t="s">
        <v>110</v>
      </c>
      <c r="B100" s="1">
        <v>-5.7700000000000001E-2</v>
      </c>
      <c r="C100" s="1">
        <v>2.247E-2</v>
      </c>
      <c r="D100">
        <v>-2.5680000000000001</v>
      </c>
      <c r="E100">
        <v>1.031E-2</v>
      </c>
      <c r="F100" t="s">
        <v>158</v>
      </c>
    </row>
    <row r="101" spans="1:6" x14ac:dyDescent="0.25">
      <c r="A101" s="102" t="s">
        <v>112</v>
      </c>
      <c r="B101" s="1">
        <v>-0.11260000000000001</v>
      </c>
      <c r="C101" s="1">
        <v>4.4970000000000003E-2</v>
      </c>
      <c r="D101">
        <v>-2.504</v>
      </c>
      <c r="E101">
        <v>1.2370000000000001E-2</v>
      </c>
      <c r="F101" t="s">
        <v>158</v>
      </c>
    </row>
    <row r="102" spans="1:6" x14ac:dyDescent="0.25">
      <c r="A102" s="102" t="s">
        <v>113</v>
      </c>
      <c r="B102" s="1">
        <v>2.4170000000000001E-2</v>
      </c>
      <c r="C102" s="1">
        <v>1.703E-2</v>
      </c>
      <c r="D102">
        <v>1.419</v>
      </c>
      <c r="E102">
        <v>0.15619</v>
      </c>
    </row>
    <row r="103" spans="1:6" x14ac:dyDescent="0.25">
      <c r="A103" s="102" t="s">
        <v>114</v>
      </c>
      <c r="B103" s="1">
        <v>5.0560000000000001E-2</v>
      </c>
      <c r="C103" s="1">
        <v>3.4680000000000002E-2</v>
      </c>
      <c r="D103">
        <v>1.458</v>
      </c>
      <c r="E103">
        <v>0.14499999999999999</v>
      </c>
    </row>
    <row r="104" spans="1:6" x14ac:dyDescent="0.25">
      <c r="A104" s="102" t="s">
        <v>155</v>
      </c>
      <c r="B104" s="1">
        <v>-0.18149999999999999</v>
      </c>
      <c r="C104" s="1">
        <v>6.4839999999999995E-2</v>
      </c>
      <c r="D104">
        <v>-2.8</v>
      </c>
      <c r="E104">
        <v>5.1700000000000001E-3</v>
      </c>
      <c r="F104" t="s">
        <v>154</v>
      </c>
    </row>
    <row r="105" spans="1:6" x14ac:dyDescent="0.25">
      <c r="A105" s="102" t="s">
        <v>156</v>
      </c>
      <c r="B105" s="1">
        <v>-0.4173</v>
      </c>
      <c r="C105" s="1">
        <v>8.4690000000000001E-2</v>
      </c>
      <c r="D105">
        <v>-4.9269999999999996</v>
      </c>
      <c r="E105" s="1">
        <v>9.1500000000000003E-7</v>
      </c>
      <c r="F105" t="s">
        <v>149</v>
      </c>
    </row>
    <row r="106" spans="1:6" x14ac:dyDescent="0.25">
      <c r="A106" s="102" t="s">
        <v>157</v>
      </c>
      <c r="B106" s="1">
        <v>-0.13159999999999999</v>
      </c>
      <c r="C106" s="1">
        <v>6.1899999999999997E-2</v>
      </c>
      <c r="D106">
        <v>-2.1259999999999999</v>
      </c>
      <c r="E106">
        <v>3.3610000000000001E-2</v>
      </c>
      <c r="F106" t="s">
        <v>158</v>
      </c>
    </row>
    <row r="107" spans="1:6" x14ac:dyDescent="0.25">
      <c r="A107" s="102" t="s">
        <v>159</v>
      </c>
      <c r="B107" s="1">
        <v>-0.13869999999999999</v>
      </c>
      <c r="C107" s="1">
        <v>4.376E-2</v>
      </c>
      <c r="D107">
        <v>-3.1680000000000001</v>
      </c>
      <c r="E107">
        <v>1.56E-3</v>
      </c>
      <c r="F107" t="s">
        <v>154</v>
      </c>
    </row>
    <row r="108" spans="1:6" x14ac:dyDescent="0.25">
      <c r="A108" s="102" t="s">
        <v>160</v>
      </c>
      <c r="B108" s="1">
        <v>3.4429999999999999E-3</v>
      </c>
      <c r="C108" s="1">
        <v>4.9459999999999997E-2</v>
      </c>
      <c r="D108">
        <v>7.0000000000000007E-2</v>
      </c>
      <c r="E108">
        <v>0.94450000000000001</v>
      </c>
    </row>
    <row r="109" spans="1:6" x14ac:dyDescent="0.25">
      <c r="A109" s="102" t="s">
        <v>161</v>
      </c>
      <c r="B109" s="1">
        <v>0.56569999999999998</v>
      </c>
      <c r="C109" s="1">
        <v>6.1310000000000003E-2</v>
      </c>
      <c r="D109">
        <v>9.2270000000000003</v>
      </c>
      <c r="E109" t="s">
        <v>148</v>
      </c>
      <c r="F109" t="s">
        <v>149</v>
      </c>
    </row>
    <row r="110" spans="1:6" x14ac:dyDescent="0.25">
      <c r="A110" s="102" t="s">
        <v>162</v>
      </c>
      <c r="B110" s="1">
        <v>-1.333</v>
      </c>
      <c r="C110" s="1">
        <v>8.3769999999999997E-2</v>
      </c>
      <c r="D110">
        <v>-15.91</v>
      </c>
      <c r="E110" t="s">
        <v>148</v>
      </c>
      <c r="F110" t="s">
        <v>149</v>
      </c>
    </row>
    <row r="111" spans="1:6" x14ac:dyDescent="0.25">
      <c r="A111" s="102" t="s">
        <v>450</v>
      </c>
      <c r="B111" s="1">
        <v>-0.18210000000000001</v>
      </c>
      <c r="C111" s="1">
        <v>0.15329999999999999</v>
      </c>
      <c r="D111">
        <v>-1.1879999999999999</v>
      </c>
      <c r="E111">
        <v>0.23513000000000001</v>
      </c>
    </row>
    <row r="112" spans="1:6" x14ac:dyDescent="0.25">
      <c r="A112" s="102" t="s">
        <v>451</v>
      </c>
      <c r="B112" s="1">
        <v>-4.3139999999999998E-2</v>
      </c>
      <c r="C112" s="1">
        <v>5.7200000000000001E-2</v>
      </c>
      <c r="D112">
        <v>-0.754</v>
      </c>
      <c r="E112">
        <v>0.45090000000000002</v>
      </c>
    </row>
    <row r="113" spans="1:6" x14ac:dyDescent="0.25">
      <c r="A113" s="102" t="s">
        <v>452</v>
      </c>
      <c r="B113" s="1">
        <v>-0.15590000000000001</v>
      </c>
      <c r="C113" s="1">
        <v>0.13850000000000001</v>
      </c>
      <c r="D113">
        <v>-1.1259999999999999</v>
      </c>
      <c r="E113">
        <v>0.26044</v>
      </c>
    </row>
    <row r="114" spans="1:6" x14ac:dyDescent="0.25">
      <c r="A114" s="102" t="s">
        <v>453</v>
      </c>
      <c r="B114" s="1">
        <v>-7.449E-5</v>
      </c>
      <c r="C114" s="1">
        <v>6.7869999999999996E-3</v>
      </c>
      <c r="D114">
        <v>-1.0999999999999999E-2</v>
      </c>
      <c r="E114">
        <v>0.99124000000000001</v>
      </c>
    </row>
    <row r="115" spans="1:6" x14ac:dyDescent="0.25">
      <c r="A115" s="102" t="s">
        <v>163</v>
      </c>
      <c r="B115" s="1">
        <v>0.15859999999999999</v>
      </c>
      <c r="C115" s="1">
        <v>0.1174</v>
      </c>
      <c r="D115">
        <v>1.351</v>
      </c>
      <c r="E115">
        <v>0.17682</v>
      </c>
    </row>
    <row r="116" spans="1:6" x14ac:dyDescent="0.25">
      <c r="A116" s="102" t="s">
        <v>233</v>
      </c>
      <c r="B116" s="1">
        <v>4.5779999999999996E-3</v>
      </c>
      <c r="C116" s="1">
        <v>1.722E-3</v>
      </c>
      <c r="D116">
        <v>2.6589999999999998</v>
      </c>
      <c r="E116">
        <v>7.9100000000000004E-3</v>
      </c>
      <c r="F116" t="s">
        <v>154</v>
      </c>
    </row>
    <row r="117" spans="1:6" x14ac:dyDescent="0.25">
      <c r="A117" s="102" t="s">
        <v>234</v>
      </c>
      <c r="B117" s="1">
        <v>1.624E-3</v>
      </c>
      <c r="C117" s="1">
        <v>1.4040000000000001E-3</v>
      </c>
      <c r="D117">
        <v>1.157</v>
      </c>
      <c r="E117">
        <v>0.24745</v>
      </c>
    </row>
    <row r="118" spans="1:6" x14ac:dyDescent="0.25">
      <c r="A118" s="102" t="s">
        <v>164</v>
      </c>
    </row>
    <row r="119" spans="1:6" x14ac:dyDescent="0.25">
      <c r="A119" s="102" t="s">
        <v>165</v>
      </c>
    </row>
    <row r="120" spans="1:6" x14ac:dyDescent="0.25">
      <c r="A120" s="154"/>
    </row>
    <row r="121" spans="1:6" x14ac:dyDescent="0.25">
      <c r="A121" s="102" t="s">
        <v>285</v>
      </c>
    </row>
    <row r="122" spans="1:6" x14ac:dyDescent="0.25">
      <c r="A122" s="154"/>
    </row>
    <row r="123" spans="1:6" x14ac:dyDescent="0.25">
      <c r="A123" s="102" t="s">
        <v>180</v>
      </c>
    </row>
    <row r="124" spans="1:6" x14ac:dyDescent="0.25">
      <c r="A124" s="102" t="s">
        <v>286</v>
      </c>
    </row>
    <row r="125" spans="1:6" x14ac:dyDescent="0.25">
      <c r="A125" s="102" t="s">
        <v>175</v>
      </c>
    </row>
    <row r="126" spans="1:6" x14ac:dyDescent="0.25">
      <c r="A126" s="102" t="s">
        <v>176</v>
      </c>
      <c r="E126" s="1"/>
    </row>
    <row r="127" spans="1:6" x14ac:dyDescent="0.25">
      <c r="A127" s="154"/>
    </row>
    <row r="128" spans="1:6" x14ac:dyDescent="0.25">
      <c r="A128" s="102" t="s">
        <v>177</v>
      </c>
    </row>
    <row r="129" spans="1:6" x14ac:dyDescent="0.25">
      <c r="A129" s="154"/>
    </row>
    <row r="130" spans="1:6" x14ac:dyDescent="0.25">
      <c r="A130" s="101" t="s">
        <v>181</v>
      </c>
    </row>
    <row r="131" spans="1:6" x14ac:dyDescent="0.25">
      <c r="A131" s="154"/>
    </row>
    <row r="132" spans="1:6" x14ac:dyDescent="0.25">
      <c r="A132" s="102" t="s">
        <v>139</v>
      </c>
    </row>
    <row r="133" spans="1:6" x14ac:dyDescent="0.25">
      <c r="A133" s="102" t="s">
        <v>182</v>
      </c>
    </row>
    <row r="134" spans="1:6" x14ac:dyDescent="0.25">
      <c r="A134" s="102" t="s">
        <v>141</v>
      </c>
    </row>
    <row r="135" spans="1:6" x14ac:dyDescent="0.25">
      <c r="A135" s="154"/>
      <c r="E135" s="1"/>
    </row>
    <row r="136" spans="1:6" x14ac:dyDescent="0.25">
      <c r="A136" s="102" t="s">
        <v>142</v>
      </c>
    </row>
    <row r="137" spans="1:6" x14ac:dyDescent="0.25">
      <c r="A137" s="102"/>
      <c r="B137" t="s">
        <v>143</v>
      </c>
      <c r="C137" t="s">
        <v>144</v>
      </c>
      <c r="D137" t="s">
        <v>171</v>
      </c>
      <c r="E137" t="s">
        <v>172</v>
      </c>
    </row>
    <row r="138" spans="1:6" x14ac:dyDescent="0.25">
      <c r="A138" s="102" t="s">
        <v>147</v>
      </c>
      <c r="B138">
        <v>-1.3929800000000001</v>
      </c>
      <c r="C138">
        <v>0.27732000000000001</v>
      </c>
      <c r="D138">
        <v>-5.0229999999999997</v>
      </c>
      <c r="E138" s="1">
        <v>5.6100000000000001E-7</v>
      </c>
      <c r="F138" t="s">
        <v>149</v>
      </c>
    </row>
    <row r="139" spans="1:6" x14ac:dyDescent="0.25">
      <c r="A139" s="102" t="s">
        <v>150</v>
      </c>
      <c r="B139">
        <v>0.20011399999999999</v>
      </c>
      <c r="C139">
        <v>0.143702</v>
      </c>
      <c r="D139">
        <v>1.393</v>
      </c>
      <c r="E139" s="1">
        <v>0.16392999999999999</v>
      </c>
    </row>
    <row r="140" spans="1:6" x14ac:dyDescent="0.25">
      <c r="A140" s="102" t="s">
        <v>151</v>
      </c>
      <c r="B140">
        <v>7.2303000000000006E-2</v>
      </c>
      <c r="C140">
        <v>0.129362</v>
      </c>
      <c r="D140">
        <v>0.55900000000000005</v>
      </c>
      <c r="E140">
        <v>0.57628800000000002</v>
      </c>
    </row>
    <row r="141" spans="1:6" x14ac:dyDescent="0.25">
      <c r="A141" s="102" t="s">
        <v>152</v>
      </c>
      <c r="B141">
        <v>-7.1332000000000007E-2</v>
      </c>
      <c r="C141">
        <v>8.8742000000000001E-2</v>
      </c>
      <c r="D141">
        <v>-0.80400000000000005</v>
      </c>
      <c r="E141" s="1">
        <v>0.42161199999999999</v>
      </c>
    </row>
    <row r="142" spans="1:6" x14ac:dyDescent="0.25">
      <c r="A142" s="102" t="s">
        <v>153</v>
      </c>
      <c r="B142">
        <v>0.22908600000000001</v>
      </c>
      <c r="C142">
        <v>0.14181099999999999</v>
      </c>
      <c r="D142">
        <v>1.615</v>
      </c>
      <c r="E142">
        <v>0.10639999999999999</v>
      </c>
    </row>
    <row r="143" spans="1:6" x14ac:dyDescent="0.25">
      <c r="A143" s="102" t="s">
        <v>110</v>
      </c>
      <c r="B143">
        <v>0.32200899999999999</v>
      </c>
      <c r="C143">
        <v>3.0634999999999999E-2</v>
      </c>
      <c r="D143">
        <v>10.510999999999999</v>
      </c>
      <c r="E143" t="s">
        <v>148</v>
      </c>
      <c r="F143" t="s">
        <v>149</v>
      </c>
    </row>
    <row r="144" spans="1:6" x14ac:dyDescent="0.25">
      <c r="A144" s="102" t="s">
        <v>112</v>
      </c>
      <c r="B144">
        <v>0.13269600000000001</v>
      </c>
      <c r="C144">
        <v>8.8880000000000001E-2</v>
      </c>
      <c r="D144">
        <v>1.4930000000000001</v>
      </c>
      <c r="E144">
        <v>0.13562399999999999</v>
      </c>
    </row>
    <row r="145" spans="1:6" x14ac:dyDescent="0.25">
      <c r="A145" s="102" t="s">
        <v>113</v>
      </c>
      <c r="B145">
        <v>-1.3630000000000001E-3</v>
      </c>
      <c r="C145">
        <v>2.3498000000000002E-2</v>
      </c>
      <c r="D145">
        <v>-5.8000000000000003E-2</v>
      </c>
      <c r="E145">
        <v>0.95376000000000005</v>
      </c>
    </row>
    <row r="146" spans="1:6" x14ac:dyDescent="0.25">
      <c r="A146" s="102" t="s">
        <v>114</v>
      </c>
      <c r="B146">
        <v>-0.16379199999999999</v>
      </c>
      <c r="C146">
        <v>5.9612999999999999E-2</v>
      </c>
      <c r="D146">
        <v>-2.7480000000000002</v>
      </c>
      <c r="E146">
        <v>6.0650000000000001E-3</v>
      </c>
      <c r="F146" t="s">
        <v>154</v>
      </c>
    </row>
    <row r="147" spans="1:6" x14ac:dyDescent="0.25">
      <c r="A147" s="102" t="s">
        <v>155</v>
      </c>
      <c r="B147">
        <v>0.45304899999999998</v>
      </c>
      <c r="C147">
        <v>0.105892</v>
      </c>
      <c r="D147">
        <v>4.2779999999999996</v>
      </c>
      <c r="E147" s="1">
        <v>1.98E-5</v>
      </c>
      <c r="F147" t="s">
        <v>149</v>
      </c>
    </row>
    <row r="148" spans="1:6" x14ac:dyDescent="0.25">
      <c r="A148" s="102" t="s">
        <v>156</v>
      </c>
      <c r="B148">
        <v>0.52968099999999996</v>
      </c>
      <c r="C148">
        <v>0.140241</v>
      </c>
      <c r="D148">
        <v>3.7770000000000001</v>
      </c>
      <c r="E148">
        <v>1.64E-4</v>
      </c>
      <c r="F148" t="s">
        <v>149</v>
      </c>
    </row>
    <row r="149" spans="1:6" x14ac:dyDescent="0.25">
      <c r="A149" s="102" t="s">
        <v>157</v>
      </c>
      <c r="B149">
        <v>0.127049</v>
      </c>
      <c r="C149">
        <v>0.12400799999999999</v>
      </c>
      <c r="D149">
        <v>1.0249999999999999</v>
      </c>
      <c r="E149">
        <v>0.30573299999999998</v>
      </c>
    </row>
    <row r="150" spans="1:6" x14ac:dyDescent="0.25">
      <c r="A150" s="102" t="s">
        <v>159</v>
      </c>
      <c r="B150">
        <v>0.61804199999999998</v>
      </c>
      <c r="C150">
        <v>8.4718000000000002E-2</v>
      </c>
      <c r="D150">
        <v>7.2949999999999999</v>
      </c>
      <c r="E150" s="1">
        <v>4.51E-13</v>
      </c>
      <c r="F150" t="s">
        <v>149</v>
      </c>
    </row>
    <row r="151" spans="1:6" x14ac:dyDescent="0.25">
      <c r="A151" s="102" t="s">
        <v>160</v>
      </c>
      <c r="B151">
        <v>-0.48963800000000002</v>
      </c>
      <c r="C151">
        <v>7.8936999999999993E-2</v>
      </c>
      <c r="D151">
        <v>-6.2030000000000003</v>
      </c>
      <c r="E151" s="1">
        <v>6.9099999999999999E-10</v>
      </c>
      <c r="F151" t="s">
        <v>149</v>
      </c>
    </row>
    <row r="152" spans="1:6" x14ac:dyDescent="0.25">
      <c r="A152" s="102" t="s">
        <v>161</v>
      </c>
      <c r="B152">
        <v>-0.32441300000000001</v>
      </c>
      <c r="C152">
        <v>0.14752299999999999</v>
      </c>
      <c r="D152">
        <v>-2.1989999999999998</v>
      </c>
      <c r="E152">
        <v>2.8004000000000001E-2</v>
      </c>
      <c r="F152" t="s">
        <v>158</v>
      </c>
    </row>
    <row r="153" spans="1:6" x14ac:dyDescent="0.25">
      <c r="A153" s="102" t="s">
        <v>162</v>
      </c>
      <c r="B153">
        <v>0.61295500000000003</v>
      </c>
      <c r="C153">
        <v>8.5911000000000001E-2</v>
      </c>
      <c r="D153">
        <v>7.1349999999999998</v>
      </c>
      <c r="E153" s="1">
        <v>1.42E-12</v>
      </c>
      <c r="F153" t="s">
        <v>149</v>
      </c>
    </row>
    <row r="154" spans="1:6" x14ac:dyDescent="0.25">
      <c r="A154" s="102" t="s">
        <v>450</v>
      </c>
      <c r="B154">
        <v>0.16741</v>
      </c>
      <c r="C154">
        <v>0.24222299999999999</v>
      </c>
      <c r="D154">
        <v>0.69099999999999995</v>
      </c>
      <c r="E154">
        <v>0.48957000000000001</v>
      </c>
    </row>
    <row r="155" spans="1:6" x14ac:dyDescent="0.25">
      <c r="A155" s="102" t="s">
        <v>451</v>
      </c>
      <c r="B155">
        <v>-8.2114999999999994E-2</v>
      </c>
      <c r="C155">
        <v>0.10534200000000001</v>
      </c>
      <c r="D155">
        <v>-0.78</v>
      </c>
      <c r="E155">
        <v>0.435784</v>
      </c>
    </row>
    <row r="156" spans="1:6" x14ac:dyDescent="0.25">
      <c r="A156" s="102" t="s">
        <v>452</v>
      </c>
      <c r="B156">
        <v>-0.36604500000000001</v>
      </c>
      <c r="C156">
        <v>0.211918</v>
      </c>
      <c r="D156">
        <v>-1.7270000000000001</v>
      </c>
      <c r="E156">
        <v>8.4293000000000007E-2</v>
      </c>
      <c r="F156" t="s">
        <v>173</v>
      </c>
    </row>
    <row r="157" spans="1:6" x14ac:dyDescent="0.25">
      <c r="A157" s="102" t="s">
        <v>453</v>
      </c>
      <c r="B157">
        <v>2.7161999999999999E-2</v>
      </c>
      <c r="C157">
        <v>1.0971E-2</v>
      </c>
      <c r="D157">
        <v>2.476</v>
      </c>
      <c r="E157">
        <v>1.3391999999999999E-2</v>
      </c>
      <c r="F157" t="s">
        <v>158</v>
      </c>
    </row>
    <row r="158" spans="1:6" x14ac:dyDescent="0.25">
      <c r="A158" s="102" t="s">
        <v>163</v>
      </c>
      <c r="B158">
        <v>-3.1293000000000001E-2</v>
      </c>
      <c r="C158">
        <v>0.20871000000000001</v>
      </c>
      <c r="D158">
        <v>-0.15</v>
      </c>
      <c r="E158">
        <v>0.88083299999999998</v>
      </c>
    </row>
    <row r="159" spans="1:6" x14ac:dyDescent="0.25">
      <c r="A159" s="102" t="s">
        <v>233</v>
      </c>
      <c r="B159">
        <v>4.5999999999999999E-3</v>
      </c>
      <c r="C159">
        <v>3.4030000000000002E-3</v>
      </c>
      <c r="D159">
        <v>1.3520000000000001</v>
      </c>
      <c r="E159">
        <v>0.17668400000000001</v>
      </c>
    </row>
    <row r="160" spans="1:6" x14ac:dyDescent="0.25">
      <c r="A160" s="102" t="s">
        <v>234</v>
      </c>
      <c r="B160">
        <v>2.5999999999999999E-3</v>
      </c>
      <c r="C160">
        <v>2.2669999999999999E-3</v>
      </c>
      <c r="D160">
        <v>1.147</v>
      </c>
      <c r="E160">
        <v>0.25151099999999998</v>
      </c>
    </row>
    <row r="161" spans="1:5" x14ac:dyDescent="0.25">
      <c r="A161" s="102" t="s">
        <v>164</v>
      </c>
    </row>
    <row r="162" spans="1:5" x14ac:dyDescent="0.25">
      <c r="A162" s="102" t="s">
        <v>165</v>
      </c>
    </row>
    <row r="163" spans="1:5" x14ac:dyDescent="0.25">
      <c r="A163" s="154"/>
    </row>
    <row r="164" spans="1:5" x14ac:dyDescent="0.25">
      <c r="A164" s="102" t="s">
        <v>287</v>
      </c>
    </row>
    <row r="165" spans="1:5" x14ac:dyDescent="0.25">
      <c r="A165" s="154"/>
    </row>
    <row r="166" spans="1:5" x14ac:dyDescent="0.25">
      <c r="A166" s="102" t="s">
        <v>183</v>
      </c>
    </row>
    <row r="167" spans="1:5" x14ac:dyDescent="0.25">
      <c r="A167" s="102" t="s">
        <v>288</v>
      </c>
    </row>
    <row r="168" spans="1:5" x14ac:dyDescent="0.25">
      <c r="A168" s="102" t="s">
        <v>175</v>
      </c>
    </row>
    <row r="169" spans="1:5" x14ac:dyDescent="0.25">
      <c r="A169" s="102" t="s">
        <v>176</v>
      </c>
    </row>
    <row r="170" spans="1:5" x14ac:dyDescent="0.25">
      <c r="A170" s="154"/>
    </row>
    <row r="171" spans="1:5" x14ac:dyDescent="0.25">
      <c r="A171" s="102" t="s">
        <v>168</v>
      </c>
    </row>
    <row r="172" spans="1:5" x14ac:dyDescent="0.25">
      <c r="A172" s="154"/>
    </row>
    <row r="173" spans="1:5" x14ac:dyDescent="0.25">
      <c r="A173" s="101" t="s">
        <v>184</v>
      </c>
    </row>
    <row r="174" spans="1:5" x14ac:dyDescent="0.25">
      <c r="A174" s="154"/>
    </row>
    <row r="175" spans="1:5" x14ac:dyDescent="0.25">
      <c r="A175" s="102" t="s">
        <v>139</v>
      </c>
      <c r="E175" s="1"/>
    </row>
    <row r="176" spans="1:5" x14ac:dyDescent="0.25">
      <c r="A176" s="102" t="s">
        <v>185</v>
      </c>
    </row>
    <row r="177" spans="1:6" x14ac:dyDescent="0.25">
      <c r="A177" s="102" t="s">
        <v>141</v>
      </c>
      <c r="E177" s="1"/>
    </row>
    <row r="178" spans="1:6" x14ac:dyDescent="0.25">
      <c r="A178" s="154"/>
    </row>
    <row r="179" spans="1:6" x14ac:dyDescent="0.25">
      <c r="A179" s="102" t="s">
        <v>142</v>
      </c>
    </row>
    <row r="180" spans="1:6" x14ac:dyDescent="0.25">
      <c r="A180" s="102"/>
      <c r="B180" t="s">
        <v>143</v>
      </c>
      <c r="C180" t="s">
        <v>144</v>
      </c>
      <c r="D180" t="s">
        <v>171</v>
      </c>
      <c r="E180" s="1" t="s">
        <v>172</v>
      </c>
    </row>
    <row r="181" spans="1:6" x14ac:dyDescent="0.25">
      <c r="A181" s="102" t="s">
        <v>147</v>
      </c>
      <c r="B181">
        <v>-0.26700030000000002</v>
      </c>
      <c r="C181">
        <v>0.22059970000000001</v>
      </c>
      <c r="D181">
        <v>-1.21</v>
      </c>
      <c r="E181">
        <v>0.22631000000000001</v>
      </c>
    </row>
    <row r="182" spans="1:6" x14ac:dyDescent="0.25">
      <c r="A182" s="102" t="s">
        <v>150</v>
      </c>
      <c r="B182">
        <v>0.2757365</v>
      </c>
      <c r="C182">
        <v>0.1194931</v>
      </c>
      <c r="D182">
        <v>2.3079999999999998</v>
      </c>
      <c r="E182">
        <v>2.1139999999999999E-2</v>
      </c>
      <c r="F182" t="s">
        <v>158</v>
      </c>
    </row>
    <row r="183" spans="1:6" x14ac:dyDescent="0.25">
      <c r="A183" s="102" t="s">
        <v>151</v>
      </c>
      <c r="B183">
        <v>-0.16825789999999999</v>
      </c>
      <c r="C183">
        <v>0.1042732</v>
      </c>
      <c r="D183">
        <v>-1.6140000000000001</v>
      </c>
      <c r="E183">
        <v>0.10679</v>
      </c>
    </row>
    <row r="184" spans="1:6" x14ac:dyDescent="0.25">
      <c r="A184" s="102" t="s">
        <v>152</v>
      </c>
      <c r="B184">
        <v>5.06881E-2</v>
      </c>
      <c r="C184">
        <v>7.9210199999999995E-2</v>
      </c>
      <c r="D184">
        <v>0.64</v>
      </c>
      <c r="E184">
        <v>0.52231000000000005</v>
      </c>
    </row>
    <row r="185" spans="1:6" x14ac:dyDescent="0.25">
      <c r="A185" s="102" t="s">
        <v>153</v>
      </c>
      <c r="B185">
        <v>0.17384910000000001</v>
      </c>
      <c r="C185">
        <v>0.1235156</v>
      </c>
      <c r="D185">
        <v>1.4079999999999999</v>
      </c>
      <c r="E185">
        <v>0.15945999999999999</v>
      </c>
    </row>
    <row r="186" spans="1:6" x14ac:dyDescent="0.25">
      <c r="A186" s="102" t="s">
        <v>110</v>
      </c>
      <c r="B186">
        <v>-7.9719999999999997E-4</v>
      </c>
      <c r="C186">
        <v>3.3438099999999998E-2</v>
      </c>
      <c r="D186">
        <v>-2.4E-2</v>
      </c>
      <c r="E186">
        <v>0.98097999999999996</v>
      </c>
    </row>
    <row r="187" spans="1:6" x14ac:dyDescent="0.25">
      <c r="A187" s="102" t="s">
        <v>112</v>
      </c>
      <c r="B187">
        <v>-0.19734109999999999</v>
      </c>
      <c r="C187">
        <v>7.0736199999999999E-2</v>
      </c>
      <c r="D187">
        <v>-2.79</v>
      </c>
      <c r="E187">
        <v>5.3299999999999997E-3</v>
      </c>
      <c r="F187" t="s">
        <v>154</v>
      </c>
    </row>
    <row r="188" spans="1:6" x14ac:dyDescent="0.25">
      <c r="A188" s="102" t="s">
        <v>113</v>
      </c>
      <c r="B188">
        <v>-7.2465000000000003E-3</v>
      </c>
      <c r="C188">
        <v>2.41135E-2</v>
      </c>
      <c r="D188">
        <v>-0.30099999999999999</v>
      </c>
      <c r="E188">
        <v>0.76382000000000005</v>
      </c>
    </row>
    <row r="189" spans="1:6" x14ac:dyDescent="0.25">
      <c r="A189" s="102" t="s">
        <v>114</v>
      </c>
      <c r="B189">
        <v>0.14363310000000001</v>
      </c>
      <c r="C189">
        <v>4.98754E-2</v>
      </c>
      <c r="D189">
        <v>2.88</v>
      </c>
      <c r="E189">
        <v>4.0299999999999997E-3</v>
      </c>
      <c r="F189" t="s">
        <v>154</v>
      </c>
    </row>
    <row r="190" spans="1:6" x14ac:dyDescent="0.25">
      <c r="A190" s="102" t="s">
        <v>155</v>
      </c>
      <c r="B190">
        <v>0.1158206</v>
      </c>
      <c r="C190">
        <v>0.1019784</v>
      </c>
      <c r="D190">
        <v>1.1359999999999999</v>
      </c>
      <c r="E190">
        <v>0.25622</v>
      </c>
    </row>
    <row r="191" spans="1:6" x14ac:dyDescent="0.25">
      <c r="A191" s="102" t="s">
        <v>156</v>
      </c>
      <c r="B191">
        <v>0.54724300000000003</v>
      </c>
      <c r="C191">
        <v>0.1142036</v>
      </c>
      <c r="D191">
        <v>4.7919999999999998</v>
      </c>
      <c r="E191" s="1">
        <v>1.79E-6</v>
      </c>
      <c r="F191" t="s">
        <v>149</v>
      </c>
    </row>
    <row r="192" spans="1:6" x14ac:dyDescent="0.25">
      <c r="A192" s="102" t="s">
        <v>157</v>
      </c>
      <c r="B192">
        <v>-0.16281770000000001</v>
      </c>
      <c r="C192">
        <v>0.1152994</v>
      </c>
      <c r="D192">
        <v>-1.4119999999999999</v>
      </c>
      <c r="E192">
        <v>0.15809000000000001</v>
      </c>
    </row>
    <row r="193" spans="1:6" x14ac:dyDescent="0.25">
      <c r="A193" s="102" t="s">
        <v>159</v>
      </c>
      <c r="B193">
        <v>0.35102060000000002</v>
      </c>
      <c r="C193">
        <v>6.8342399999999998E-2</v>
      </c>
      <c r="D193">
        <v>5.1360000000000001</v>
      </c>
      <c r="E193" s="1">
        <v>3.1199999999999999E-7</v>
      </c>
      <c r="F193" t="s">
        <v>149</v>
      </c>
    </row>
    <row r="194" spans="1:6" x14ac:dyDescent="0.25">
      <c r="A194" s="102" t="s">
        <v>160</v>
      </c>
      <c r="B194">
        <v>-0.1785996</v>
      </c>
      <c r="C194">
        <v>7.1729399999999999E-2</v>
      </c>
      <c r="D194">
        <v>-2.4900000000000002</v>
      </c>
      <c r="E194">
        <v>1.2869999999999999E-2</v>
      </c>
      <c r="F194" t="s">
        <v>158</v>
      </c>
    </row>
    <row r="195" spans="1:6" x14ac:dyDescent="0.25">
      <c r="A195" s="102" t="s">
        <v>161</v>
      </c>
      <c r="B195">
        <v>-4.7851600000000001E-2</v>
      </c>
      <c r="C195">
        <v>0.1110947</v>
      </c>
      <c r="D195">
        <v>-0.43099999999999999</v>
      </c>
      <c r="E195">
        <v>0.66671999999999998</v>
      </c>
    </row>
    <row r="196" spans="1:6" x14ac:dyDescent="0.25">
      <c r="A196" s="102" t="s">
        <v>162</v>
      </c>
      <c r="B196">
        <v>0.4554685</v>
      </c>
      <c r="C196">
        <v>7.5747300000000004E-2</v>
      </c>
      <c r="D196">
        <v>6.0129999999999999</v>
      </c>
      <c r="E196" s="1">
        <v>2.2200000000000002E-9</v>
      </c>
      <c r="F196" t="s">
        <v>149</v>
      </c>
    </row>
    <row r="197" spans="1:6" x14ac:dyDescent="0.25">
      <c r="A197" s="102" t="s">
        <v>450</v>
      </c>
      <c r="B197">
        <v>-0.3471262</v>
      </c>
      <c r="C197">
        <v>0.2611154</v>
      </c>
      <c r="D197">
        <v>-1.329</v>
      </c>
      <c r="E197">
        <v>0.18389</v>
      </c>
    </row>
    <row r="198" spans="1:6" x14ac:dyDescent="0.25">
      <c r="A198" s="102" t="s">
        <v>451</v>
      </c>
      <c r="B198">
        <v>0.1491026</v>
      </c>
      <c r="C198">
        <v>8.3876199999999998E-2</v>
      </c>
      <c r="D198">
        <v>1.778</v>
      </c>
      <c r="E198">
        <v>7.5639999999999999E-2</v>
      </c>
      <c r="F198" t="s">
        <v>173</v>
      </c>
    </row>
    <row r="199" spans="1:6" x14ac:dyDescent="0.25">
      <c r="A199" s="102" t="s">
        <v>452</v>
      </c>
      <c r="B199">
        <v>0.1538648</v>
      </c>
      <c r="C199">
        <v>0.1858012</v>
      </c>
      <c r="D199">
        <v>0.82799999999999996</v>
      </c>
      <c r="E199">
        <v>0.40772000000000003</v>
      </c>
    </row>
    <row r="200" spans="1:6" x14ac:dyDescent="0.25">
      <c r="A200" s="102" t="s">
        <v>453</v>
      </c>
      <c r="B200">
        <v>-1.6338700000000001E-2</v>
      </c>
      <c r="C200">
        <v>1.0030900000000001E-2</v>
      </c>
      <c r="D200">
        <v>-1.629</v>
      </c>
      <c r="E200">
        <v>0.10353</v>
      </c>
    </row>
    <row r="201" spans="1:6" x14ac:dyDescent="0.25">
      <c r="A201" s="102" t="s">
        <v>163</v>
      </c>
      <c r="B201">
        <v>-0.24550859999999999</v>
      </c>
      <c r="C201">
        <v>0.17278959999999999</v>
      </c>
      <c r="D201">
        <v>-1.421</v>
      </c>
      <c r="E201">
        <v>0.15554000000000001</v>
      </c>
    </row>
    <row r="202" spans="1:6" x14ac:dyDescent="0.25">
      <c r="A202" s="102" t="s">
        <v>233</v>
      </c>
      <c r="B202">
        <v>-5.8666999999999999E-3</v>
      </c>
      <c r="C202">
        <v>2.7233000000000001E-3</v>
      </c>
      <c r="D202">
        <v>-2.1539999999999999</v>
      </c>
      <c r="E202">
        <v>3.1350000000000003E-2</v>
      </c>
      <c r="F202" t="s">
        <v>158</v>
      </c>
    </row>
    <row r="203" spans="1:6" x14ac:dyDescent="0.25">
      <c r="A203" s="102" t="s">
        <v>234</v>
      </c>
      <c r="B203">
        <v>-3.0796E-3</v>
      </c>
      <c r="C203">
        <v>2.1259E-3</v>
      </c>
      <c r="D203">
        <v>-1.4490000000000001</v>
      </c>
      <c r="E203">
        <v>0.14763999999999999</v>
      </c>
    </row>
    <row r="204" spans="1:6" x14ac:dyDescent="0.25">
      <c r="A204" s="102" t="s">
        <v>164</v>
      </c>
    </row>
    <row r="205" spans="1:6" x14ac:dyDescent="0.25">
      <c r="A205" s="102" t="s">
        <v>165</v>
      </c>
    </row>
    <row r="206" spans="1:6" x14ac:dyDescent="0.25">
      <c r="A206" s="154"/>
    </row>
    <row r="207" spans="1:6" x14ac:dyDescent="0.25">
      <c r="A207" s="102" t="s">
        <v>289</v>
      </c>
    </row>
    <row r="208" spans="1:6" x14ac:dyDescent="0.25">
      <c r="A208" s="154"/>
    </row>
    <row r="209" spans="1:6" x14ac:dyDescent="0.25">
      <c r="A209" s="102" t="s">
        <v>186</v>
      </c>
      <c r="E209" s="1"/>
    </row>
    <row r="210" spans="1:6" x14ac:dyDescent="0.25">
      <c r="A210" s="102" t="s">
        <v>290</v>
      </c>
    </row>
    <row r="211" spans="1:6" x14ac:dyDescent="0.25">
      <c r="A211" s="102" t="s">
        <v>175</v>
      </c>
    </row>
    <row r="212" spans="1:6" x14ac:dyDescent="0.25">
      <c r="A212" s="102" t="s">
        <v>176</v>
      </c>
    </row>
    <row r="213" spans="1:6" x14ac:dyDescent="0.25">
      <c r="A213" s="154"/>
    </row>
    <row r="214" spans="1:6" x14ac:dyDescent="0.25">
      <c r="A214" s="102" t="s">
        <v>168</v>
      </c>
      <c r="E214" s="1"/>
    </row>
    <row r="215" spans="1:6" x14ac:dyDescent="0.25">
      <c r="A215" s="154"/>
    </row>
    <row r="216" spans="1:6" x14ac:dyDescent="0.25">
      <c r="A216" s="101" t="s">
        <v>187</v>
      </c>
      <c r="E216" s="1"/>
    </row>
    <row r="217" spans="1:6" x14ac:dyDescent="0.25">
      <c r="A217" s="154"/>
      <c r="E217" s="1"/>
    </row>
    <row r="218" spans="1:6" x14ac:dyDescent="0.25">
      <c r="A218" s="102" t="s">
        <v>139</v>
      </c>
      <c r="E218" s="1"/>
    </row>
    <row r="219" spans="1:6" x14ac:dyDescent="0.25">
      <c r="A219" s="102" t="s">
        <v>188</v>
      </c>
    </row>
    <row r="220" spans="1:6" x14ac:dyDescent="0.25">
      <c r="A220" s="102" t="s">
        <v>141</v>
      </c>
    </row>
    <row r="221" spans="1:6" x14ac:dyDescent="0.25">
      <c r="A221" s="154"/>
    </row>
    <row r="222" spans="1:6" x14ac:dyDescent="0.25">
      <c r="A222" s="102" t="s">
        <v>142</v>
      </c>
    </row>
    <row r="223" spans="1:6" x14ac:dyDescent="0.25">
      <c r="A223" s="102"/>
      <c r="B223" t="s">
        <v>143</v>
      </c>
      <c r="C223" t="s">
        <v>144</v>
      </c>
      <c r="D223" t="s">
        <v>171</v>
      </c>
      <c r="E223" t="s">
        <v>172</v>
      </c>
    </row>
    <row r="224" spans="1:6" x14ac:dyDescent="0.25">
      <c r="A224" s="102" t="s">
        <v>147</v>
      </c>
      <c r="B224">
        <v>1.1310669</v>
      </c>
      <c r="C224">
        <v>8.78882E-2</v>
      </c>
      <c r="D224">
        <v>12.869</v>
      </c>
      <c r="E224" t="s">
        <v>148</v>
      </c>
      <c r="F224" t="s">
        <v>149</v>
      </c>
    </row>
    <row r="225" spans="1:6" x14ac:dyDescent="0.25">
      <c r="A225" s="102" t="s">
        <v>150</v>
      </c>
      <c r="B225">
        <v>7.5953099999999996E-2</v>
      </c>
      <c r="C225">
        <v>4.6841899999999999E-2</v>
      </c>
      <c r="D225">
        <v>1.621</v>
      </c>
      <c r="E225">
        <v>0.105097</v>
      </c>
    </row>
    <row r="226" spans="1:6" x14ac:dyDescent="0.25">
      <c r="A226" s="102" t="s">
        <v>151</v>
      </c>
      <c r="B226">
        <v>3.6352000000000002E-2</v>
      </c>
      <c r="C226">
        <v>4.2465500000000003E-2</v>
      </c>
      <c r="D226">
        <v>0.85599999999999998</v>
      </c>
      <c r="E226">
        <v>0.392096</v>
      </c>
    </row>
    <row r="227" spans="1:6" x14ac:dyDescent="0.25">
      <c r="A227" s="102" t="s">
        <v>152</v>
      </c>
      <c r="B227">
        <v>-1.0330000000000001E-3</v>
      </c>
      <c r="C227">
        <v>3.3414699999999999E-2</v>
      </c>
      <c r="D227">
        <v>-3.1E-2</v>
      </c>
      <c r="E227">
        <v>0.97533999999999998</v>
      </c>
    </row>
    <row r="228" spans="1:6" x14ac:dyDescent="0.25">
      <c r="A228" s="102" t="s">
        <v>153</v>
      </c>
      <c r="B228">
        <v>0.13820660000000001</v>
      </c>
      <c r="C228">
        <v>5.3036699999999999E-2</v>
      </c>
      <c r="D228">
        <v>2.6059999999999999</v>
      </c>
      <c r="E228">
        <v>9.2429999999999995E-3</v>
      </c>
      <c r="F228" t="s">
        <v>154</v>
      </c>
    </row>
    <row r="229" spans="1:6" x14ac:dyDescent="0.25">
      <c r="A229" s="102" t="s">
        <v>110</v>
      </c>
      <c r="B229">
        <v>9.3006000000000005E-2</v>
      </c>
      <c r="C229">
        <v>1.26956E-2</v>
      </c>
      <c r="D229">
        <v>7.3259999999999996</v>
      </c>
      <c r="E229" s="1">
        <v>3.6200000000000002E-13</v>
      </c>
      <c r="F229" t="s">
        <v>149</v>
      </c>
    </row>
    <row r="230" spans="1:6" x14ac:dyDescent="0.25">
      <c r="A230" s="102" t="s">
        <v>112</v>
      </c>
      <c r="B230">
        <v>-1.8083599999999998E-2</v>
      </c>
      <c r="C230">
        <v>2.82741E-2</v>
      </c>
      <c r="D230">
        <v>-0.64</v>
      </c>
      <c r="E230">
        <v>0.52252799999999999</v>
      </c>
    </row>
    <row r="231" spans="1:6" x14ac:dyDescent="0.25">
      <c r="A231" s="102" t="s">
        <v>113</v>
      </c>
      <c r="B231">
        <v>1.40444E-2</v>
      </c>
      <c r="C231">
        <v>9.5531999999999995E-3</v>
      </c>
      <c r="D231">
        <v>1.47</v>
      </c>
      <c r="E231">
        <v>0.141708</v>
      </c>
    </row>
    <row r="232" spans="1:6" x14ac:dyDescent="0.25">
      <c r="A232" s="102" t="s">
        <v>114</v>
      </c>
      <c r="B232">
        <v>1.28927E-2</v>
      </c>
      <c r="C232">
        <v>2.0871000000000001E-2</v>
      </c>
      <c r="D232">
        <v>0.61799999999999999</v>
      </c>
      <c r="E232">
        <v>0.536833</v>
      </c>
    </row>
    <row r="233" spans="1:6" x14ac:dyDescent="0.25">
      <c r="A233" s="102" t="s">
        <v>155</v>
      </c>
      <c r="B233">
        <v>0.13283739999999999</v>
      </c>
      <c r="C233">
        <v>3.94001E-2</v>
      </c>
      <c r="D233">
        <v>3.371</v>
      </c>
      <c r="E233">
        <v>7.6400000000000003E-4</v>
      </c>
      <c r="F233" t="s">
        <v>149</v>
      </c>
    </row>
    <row r="234" spans="1:6" x14ac:dyDescent="0.25">
      <c r="A234" s="102" t="s">
        <v>156</v>
      </c>
      <c r="B234">
        <v>0.20502880000000001</v>
      </c>
      <c r="C234">
        <v>4.8037200000000002E-2</v>
      </c>
      <c r="D234">
        <v>4.2679999999999998</v>
      </c>
      <c r="E234" s="1">
        <v>2.0800000000000001E-5</v>
      </c>
      <c r="F234" t="s">
        <v>149</v>
      </c>
    </row>
    <row r="235" spans="1:6" x14ac:dyDescent="0.25">
      <c r="A235" s="102" t="s">
        <v>157</v>
      </c>
      <c r="B235">
        <v>2.0400100000000001E-2</v>
      </c>
      <c r="C235">
        <v>4.1671300000000001E-2</v>
      </c>
      <c r="D235">
        <v>0.49</v>
      </c>
      <c r="E235">
        <v>0.62451599999999996</v>
      </c>
    </row>
    <row r="236" spans="1:6" x14ac:dyDescent="0.25">
      <c r="A236" s="102" t="s">
        <v>159</v>
      </c>
      <c r="B236">
        <v>0.17698159999999999</v>
      </c>
      <c r="C236">
        <v>2.74814E-2</v>
      </c>
      <c r="D236">
        <v>6.44</v>
      </c>
      <c r="E236" s="1">
        <v>1.5400000000000001E-10</v>
      </c>
      <c r="F236" t="s">
        <v>149</v>
      </c>
    </row>
    <row r="237" spans="1:6" x14ac:dyDescent="0.25">
      <c r="A237" s="102" t="s">
        <v>160</v>
      </c>
      <c r="B237">
        <v>-0.17440820000000001</v>
      </c>
      <c r="C237">
        <v>2.9491400000000001E-2</v>
      </c>
      <c r="D237">
        <v>-5.9139999999999997</v>
      </c>
      <c r="E237" s="1">
        <v>4.0199999999999998E-9</v>
      </c>
      <c r="F237" t="s">
        <v>149</v>
      </c>
    </row>
    <row r="238" spans="1:6" x14ac:dyDescent="0.25">
      <c r="A238" s="102" t="s">
        <v>161</v>
      </c>
      <c r="B238">
        <v>0.2229872</v>
      </c>
      <c r="C238">
        <v>4.1240199999999998E-2</v>
      </c>
      <c r="D238">
        <v>5.407</v>
      </c>
      <c r="E238" s="1">
        <v>7.3000000000000005E-8</v>
      </c>
      <c r="F238" t="s">
        <v>149</v>
      </c>
    </row>
    <row r="239" spans="1:6" x14ac:dyDescent="0.25">
      <c r="A239" s="102" t="s">
        <v>162</v>
      </c>
      <c r="B239">
        <v>0.1027381</v>
      </c>
      <c r="C239">
        <v>3.2869700000000002E-2</v>
      </c>
      <c r="D239">
        <v>3.1259999999999999</v>
      </c>
      <c r="E239">
        <v>1.804E-3</v>
      </c>
      <c r="F239" t="s">
        <v>154</v>
      </c>
    </row>
    <row r="240" spans="1:6" x14ac:dyDescent="0.25">
      <c r="A240" s="102" t="s">
        <v>450</v>
      </c>
      <c r="B240">
        <v>-8.5690000000000002E-2</v>
      </c>
      <c r="C240">
        <v>9.4058299999999997E-2</v>
      </c>
      <c r="D240">
        <v>-0.91100000000000003</v>
      </c>
      <c r="E240">
        <v>0.36240600000000001</v>
      </c>
    </row>
    <row r="241" spans="1:6" x14ac:dyDescent="0.25">
      <c r="A241" s="102" t="s">
        <v>451</v>
      </c>
      <c r="B241">
        <v>-2.07859E-2</v>
      </c>
      <c r="C241">
        <v>3.6046599999999998E-2</v>
      </c>
      <c r="D241">
        <v>-0.57699999999999996</v>
      </c>
      <c r="E241">
        <v>0.56425800000000004</v>
      </c>
    </row>
    <row r="242" spans="1:6" x14ac:dyDescent="0.25">
      <c r="A242" s="102" t="s">
        <v>452</v>
      </c>
      <c r="B242">
        <v>-8.46557E-2</v>
      </c>
      <c r="C242">
        <v>7.7646800000000002E-2</v>
      </c>
      <c r="D242">
        <v>-1.0900000000000001</v>
      </c>
      <c r="E242">
        <v>0.27574700000000002</v>
      </c>
    </row>
    <row r="243" spans="1:6" x14ac:dyDescent="0.25">
      <c r="A243" s="102" t="s">
        <v>453</v>
      </c>
      <c r="B243">
        <v>7.6851999999999997E-3</v>
      </c>
      <c r="C243">
        <v>4.0863000000000002E-3</v>
      </c>
      <c r="D243">
        <v>1.881</v>
      </c>
      <c r="E243">
        <v>6.0179000000000003E-2</v>
      </c>
      <c r="F243" t="s">
        <v>173</v>
      </c>
    </row>
    <row r="244" spans="1:6" x14ac:dyDescent="0.25">
      <c r="A244" s="102" t="s">
        <v>163</v>
      </c>
      <c r="B244">
        <v>-8.0365699999999998E-2</v>
      </c>
      <c r="C244">
        <v>7.18776E-2</v>
      </c>
      <c r="D244">
        <v>-1.1180000000000001</v>
      </c>
      <c r="E244">
        <v>0.263683</v>
      </c>
    </row>
    <row r="245" spans="1:6" x14ac:dyDescent="0.25">
      <c r="A245" s="102" t="s">
        <v>233</v>
      </c>
      <c r="B245">
        <v>1.6865000000000001E-3</v>
      </c>
      <c r="C245">
        <v>1.1104000000000001E-3</v>
      </c>
      <c r="D245">
        <v>1.5189999999999999</v>
      </c>
      <c r="E245">
        <v>0.12898000000000001</v>
      </c>
    </row>
    <row r="246" spans="1:6" x14ac:dyDescent="0.25">
      <c r="A246" s="102" t="s">
        <v>234</v>
      </c>
      <c r="B246">
        <v>7.6789999999999996E-4</v>
      </c>
      <c r="C246">
        <v>8.5510000000000002E-4</v>
      </c>
      <c r="D246">
        <v>0.89800000000000002</v>
      </c>
      <c r="E246">
        <v>0.36932199999999998</v>
      </c>
    </row>
    <row r="247" spans="1:6" x14ac:dyDescent="0.25">
      <c r="A247" s="102" t="s">
        <v>164</v>
      </c>
    </row>
    <row r="248" spans="1:6" x14ac:dyDescent="0.25">
      <c r="A248" s="102" t="s">
        <v>165</v>
      </c>
    </row>
    <row r="249" spans="1:6" x14ac:dyDescent="0.25">
      <c r="A249" s="154"/>
    </row>
    <row r="250" spans="1:6" x14ac:dyDescent="0.25">
      <c r="A250" s="102" t="s">
        <v>291</v>
      </c>
      <c r="E250" s="1"/>
    </row>
    <row r="251" spans="1:6" x14ac:dyDescent="0.25">
      <c r="A251" s="154"/>
    </row>
    <row r="252" spans="1:6" x14ac:dyDescent="0.25">
      <c r="A252" s="102" t="s">
        <v>189</v>
      </c>
      <c r="E252" s="1"/>
    </row>
    <row r="253" spans="1:6" x14ac:dyDescent="0.25">
      <c r="A253" s="102" t="s">
        <v>292</v>
      </c>
      <c r="E253" s="1"/>
    </row>
    <row r="254" spans="1:6" x14ac:dyDescent="0.25">
      <c r="A254" s="102" t="s">
        <v>175</v>
      </c>
    </row>
    <row r="255" spans="1:6" x14ac:dyDescent="0.25">
      <c r="A255" s="102" t="s">
        <v>176</v>
      </c>
    </row>
    <row r="256" spans="1:6" x14ac:dyDescent="0.25">
      <c r="A256" s="154"/>
    </row>
    <row r="257" spans="1:6" x14ac:dyDescent="0.25">
      <c r="A257" s="102" t="s">
        <v>177</v>
      </c>
    </row>
    <row r="258" spans="1:6" x14ac:dyDescent="0.25">
      <c r="A258" s="154"/>
    </row>
    <row r="259" spans="1:6" x14ac:dyDescent="0.25">
      <c r="A259" s="101" t="s">
        <v>190</v>
      </c>
    </row>
    <row r="260" spans="1:6" x14ac:dyDescent="0.25">
      <c r="A260" s="154"/>
    </row>
    <row r="261" spans="1:6" x14ac:dyDescent="0.25">
      <c r="A261" s="102" t="s">
        <v>139</v>
      </c>
    </row>
    <row r="262" spans="1:6" x14ac:dyDescent="0.25">
      <c r="A262" s="102" t="s">
        <v>191</v>
      </c>
    </row>
    <row r="263" spans="1:6" x14ac:dyDescent="0.25">
      <c r="A263" s="102" t="s">
        <v>192</v>
      </c>
      <c r="E263" s="1"/>
    </row>
    <row r="264" spans="1:6" x14ac:dyDescent="0.25">
      <c r="A264" s="154"/>
    </row>
    <row r="265" spans="1:6" x14ac:dyDescent="0.25">
      <c r="A265" s="102" t="s">
        <v>193</v>
      </c>
    </row>
    <row r="266" spans="1:6" x14ac:dyDescent="0.25">
      <c r="A266" s="102" t="s">
        <v>194</v>
      </c>
    </row>
    <row r="267" spans="1:6" x14ac:dyDescent="0.25">
      <c r="A267" s="102" t="s">
        <v>293</v>
      </c>
    </row>
    <row r="268" spans="1:6" x14ac:dyDescent="0.25">
      <c r="A268" s="154"/>
    </row>
    <row r="269" spans="1:6" x14ac:dyDescent="0.25">
      <c r="A269" s="102" t="s">
        <v>142</v>
      </c>
    </row>
    <row r="270" spans="1:6" x14ac:dyDescent="0.25">
      <c r="A270" s="102"/>
      <c r="B270" t="s">
        <v>143</v>
      </c>
      <c r="C270" t="s">
        <v>144</v>
      </c>
      <c r="D270" t="s">
        <v>171</v>
      </c>
      <c r="E270" t="s">
        <v>172</v>
      </c>
    </row>
    <row r="271" spans="1:6" x14ac:dyDescent="0.25">
      <c r="A271" s="102" t="s">
        <v>147</v>
      </c>
      <c r="B271">
        <v>2.5118729000000002</v>
      </c>
      <c r="C271">
        <v>0.1431451</v>
      </c>
      <c r="D271">
        <v>17.547999999999998</v>
      </c>
      <c r="E271" t="s">
        <v>148</v>
      </c>
      <c r="F271" t="s">
        <v>149</v>
      </c>
    </row>
    <row r="272" spans="1:6" x14ac:dyDescent="0.25">
      <c r="A272" s="102" t="s">
        <v>150</v>
      </c>
      <c r="B272">
        <v>0.21231420000000001</v>
      </c>
      <c r="C272">
        <v>7.7961699999999995E-2</v>
      </c>
      <c r="D272">
        <v>2.7229999999999999</v>
      </c>
      <c r="E272">
        <v>6.5279999999999999E-3</v>
      </c>
      <c r="F272" t="s">
        <v>154</v>
      </c>
    </row>
    <row r="273" spans="1:6" x14ac:dyDescent="0.25">
      <c r="A273" s="102" t="s">
        <v>151</v>
      </c>
      <c r="B273">
        <v>-7.60744E-2</v>
      </c>
      <c r="C273">
        <v>7.0175399999999999E-2</v>
      </c>
      <c r="D273">
        <v>-1.0840000000000001</v>
      </c>
      <c r="E273">
        <v>0.27848800000000001</v>
      </c>
    </row>
    <row r="274" spans="1:6" x14ac:dyDescent="0.25">
      <c r="A274" s="102" t="s">
        <v>152</v>
      </c>
      <c r="B274">
        <v>0.22697120000000001</v>
      </c>
      <c r="C274">
        <v>5.6012600000000003E-2</v>
      </c>
      <c r="D274">
        <v>4.0519999999999996</v>
      </c>
      <c r="E274" s="1">
        <v>5.3000000000000001E-5</v>
      </c>
      <c r="F274" t="s">
        <v>149</v>
      </c>
    </row>
    <row r="275" spans="1:6" x14ac:dyDescent="0.25">
      <c r="A275" s="102" t="s">
        <v>153</v>
      </c>
      <c r="B275">
        <v>0.1526486</v>
      </c>
      <c r="C275">
        <v>9.2318300000000006E-2</v>
      </c>
      <c r="D275">
        <v>1.6539999999999999</v>
      </c>
      <c r="E275">
        <v>9.8408999999999996E-2</v>
      </c>
      <c r="F275" t="s">
        <v>173</v>
      </c>
    </row>
    <row r="276" spans="1:6" x14ac:dyDescent="0.25">
      <c r="A276" s="102" t="s">
        <v>110</v>
      </c>
      <c r="B276">
        <v>8.3043800000000001E-2</v>
      </c>
      <c r="C276">
        <v>2.22521E-2</v>
      </c>
      <c r="D276">
        <v>3.7320000000000002</v>
      </c>
      <c r="E276">
        <v>1.9599999999999999E-4</v>
      </c>
      <c r="F276" t="s">
        <v>149</v>
      </c>
    </row>
    <row r="277" spans="1:6" x14ac:dyDescent="0.25">
      <c r="A277" s="102" t="s">
        <v>112</v>
      </c>
      <c r="B277">
        <v>-0.23879590000000001</v>
      </c>
      <c r="C277">
        <v>4.6447299999999997E-2</v>
      </c>
      <c r="D277">
        <v>-5.141</v>
      </c>
      <c r="E277" s="1">
        <v>3.0400000000000002E-7</v>
      </c>
      <c r="F277" t="s">
        <v>149</v>
      </c>
    </row>
    <row r="278" spans="1:6" x14ac:dyDescent="0.25">
      <c r="A278" s="102" t="s">
        <v>113</v>
      </c>
      <c r="B278">
        <v>1.4360700000000001E-2</v>
      </c>
      <c r="C278">
        <v>1.6764999999999999E-2</v>
      </c>
      <c r="D278">
        <v>0.85699999999999998</v>
      </c>
      <c r="E278">
        <v>0.39179199999999997</v>
      </c>
    </row>
    <row r="279" spans="1:6" x14ac:dyDescent="0.25">
      <c r="A279" s="102" t="s">
        <v>114</v>
      </c>
      <c r="B279">
        <v>0.1066049</v>
      </c>
      <c r="C279">
        <v>3.4586199999999998E-2</v>
      </c>
      <c r="D279">
        <v>3.0819999999999999</v>
      </c>
      <c r="E279">
        <v>2.0860000000000002E-3</v>
      </c>
      <c r="F279" t="s">
        <v>154</v>
      </c>
    </row>
    <row r="280" spans="1:6" x14ac:dyDescent="0.25">
      <c r="A280" s="102" t="s">
        <v>155</v>
      </c>
      <c r="B280">
        <v>7.7078099999999997E-2</v>
      </c>
      <c r="C280">
        <v>6.5653699999999995E-2</v>
      </c>
      <c r="D280">
        <v>1.1739999999999999</v>
      </c>
      <c r="E280">
        <v>0.24055199999999999</v>
      </c>
    </row>
    <row r="281" spans="1:6" x14ac:dyDescent="0.25">
      <c r="A281" s="102" t="s">
        <v>156</v>
      </c>
      <c r="B281">
        <v>0.1523137</v>
      </c>
      <c r="C281">
        <v>7.8076499999999993E-2</v>
      </c>
      <c r="D281">
        <v>1.9510000000000001</v>
      </c>
      <c r="E281">
        <v>5.1237999999999999E-2</v>
      </c>
      <c r="F281" t="s">
        <v>173</v>
      </c>
    </row>
    <row r="282" spans="1:6" x14ac:dyDescent="0.25">
      <c r="A282" s="102" t="s">
        <v>157</v>
      </c>
      <c r="B282">
        <v>3.05291E-2</v>
      </c>
      <c r="C282">
        <v>6.9707400000000003E-2</v>
      </c>
      <c r="D282">
        <v>0.438</v>
      </c>
      <c r="E282">
        <v>0.66147</v>
      </c>
    </row>
    <row r="283" spans="1:6" x14ac:dyDescent="0.25">
      <c r="A283" s="102" t="s">
        <v>159</v>
      </c>
      <c r="B283">
        <v>-0.13027820000000001</v>
      </c>
      <c r="C283">
        <v>4.5629400000000001E-2</v>
      </c>
      <c r="D283">
        <v>-2.855</v>
      </c>
      <c r="E283">
        <v>4.3530000000000001E-3</v>
      </c>
      <c r="F283" t="s">
        <v>154</v>
      </c>
    </row>
    <row r="284" spans="1:6" x14ac:dyDescent="0.25">
      <c r="A284" s="102" t="s">
        <v>160</v>
      </c>
      <c r="B284">
        <v>-0.14424380000000001</v>
      </c>
      <c r="C284">
        <v>4.9967299999999999E-2</v>
      </c>
      <c r="D284">
        <v>-2.887</v>
      </c>
      <c r="E284">
        <v>3.9399999999999999E-3</v>
      </c>
      <c r="F284" t="s">
        <v>154</v>
      </c>
    </row>
    <row r="285" spans="1:6" x14ac:dyDescent="0.25">
      <c r="A285" s="102" t="s">
        <v>161</v>
      </c>
      <c r="B285">
        <v>4.8469699999999998E-2</v>
      </c>
      <c r="C285">
        <v>6.9012699999999996E-2</v>
      </c>
      <c r="D285">
        <v>0.70199999999999996</v>
      </c>
      <c r="E285">
        <v>0.482568</v>
      </c>
    </row>
    <row r="286" spans="1:6" x14ac:dyDescent="0.25">
      <c r="A286" s="102" t="s">
        <v>162</v>
      </c>
      <c r="B286">
        <v>-0.1158535</v>
      </c>
      <c r="C286">
        <v>5.6705600000000002E-2</v>
      </c>
      <c r="D286">
        <v>-2.0430000000000001</v>
      </c>
      <c r="E286">
        <v>4.1196000000000003E-2</v>
      </c>
      <c r="F286" t="s">
        <v>158</v>
      </c>
    </row>
    <row r="287" spans="1:6" x14ac:dyDescent="0.25">
      <c r="A287" s="102" t="s">
        <v>450</v>
      </c>
      <c r="B287">
        <v>-0.2694279</v>
      </c>
      <c r="C287">
        <v>0.1544179</v>
      </c>
      <c r="D287">
        <v>-1.7450000000000001</v>
      </c>
      <c r="E287">
        <v>8.1197000000000005E-2</v>
      </c>
      <c r="F287" t="s">
        <v>173</v>
      </c>
    </row>
    <row r="288" spans="1:6" x14ac:dyDescent="0.25">
      <c r="A288" s="102" t="s">
        <v>451</v>
      </c>
      <c r="B288">
        <v>4.1966200000000002E-2</v>
      </c>
      <c r="C288">
        <v>5.9735200000000002E-2</v>
      </c>
      <c r="D288">
        <v>0.70299999999999996</v>
      </c>
      <c r="E288">
        <v>0.48243799999999998</v>
      </c>
    </row>
    <row r="289" spans="1:6" x14ac:dyDescent="0.25">
      <c r="A289" s="102" t="s">
        <v>452</v>
      </c>
      <c r="B289">
        <v>0.28370119999999999</v>
      </c>
      <c r="C289">
        <v>0.13110949999999999</v>
      </c>
      <c r="D289">
        <v>2.1640000000000001</v>
      </c>
      <c r="E289">
        <v>3.0612E-2</v>
      </c>
      <c r="F289" t="s">
        <v>158</v>
      </c>
    </row>
    <row r="290" spans="1:6" x14ac:dyDescent="0.25">
      <c r="A290" s="102" t="s">
        <v>453</v>
      </c>
      <c r="B290">
        <v>7.7478E-3</v>
      </c>
      <c r="C290">
        <v>6.8897000000000003E-3</v>
      </c>
      <c r="D290">
        <v>1.125</v>
      </c>
      <c r="E290">
        <v>0.260934</v>
      </c>
    </row>
    <row r="291" spans="1:6" x14ac:dyDescent="0.25">
      <c r="A291" s="102" t="s">
        <v>163</v>
      </c>
      <c r="B291">
        <v>0.59984930000000003</v>
      </c>
      <c r="C291">
        <v>0.1204852</v>
      </c>
      <c r="D291">
        <v>4.9790000000000001</v>
      </c>
      <c r="E291" s="1">
        <v>7.0399999999999995E-7</v>
      </c>
      <c r="F291" t="s">
        <v>149</v>
      </c>
    </row>
    <row r="292" spans="1:6" x14ac:dyDescent="0.25">
      <c r="A292" s="102" t="s">
        <v>233</v>
      </c>
      <c r="B292">
        <v>8.9079999999999997E-4</v>
      </c>
      <c r="C292">
        <v>1.8808E-3</v>
      </c>
      <c r="D292">
        <v>0.47399999999999998</v>
      </c>
      <c r="E292">
        <v>0.63583100000000004</v>
      </c>
    </row>
    <row r="293" spans="1:6" x14ac:dyDescent="0.25">
      <c r="A293" s="102" t="s">
        <v>234</v>
      </c>
      <c r="B293">
        <v>-5.1539000000000003E-3</v>
      </c>
      <c r="C293">
        <v>1.4208000000000001E-3</v>
      </c>
      <c r="D293">
        <v>-3.6269999999999998</v>
      </c>
      <c r="E293">
        <v>2.9500000000000001E-4</v>
      </c>
      <c r="F293" t="s">
        <v>149</v>
      </c>
    </row>
    <row r="294" spans="1:6" x14ac:dyDescent="0.25">
      <c r="A294" s="102" t="s">
        <v>164</v>
      </c>
    </row>
    <row r="295" spans="1:6" x14ac:dyDescent="0.25">
      <c r="A295" s="102" t="s">
        <v>165</v>
      </c>
    </row>
    <row r="296" spans="1:6" x14ac:dyDescent="0.25">
      <c r="A296" s="154"/>
    </row>
    <row r="297" spans="1:6" x14ac:dyDescent="0.25">
      <c r="A297" s="102" t="s">
        <v>294</v>
      </c>
    </row>
    <row r="298" spans="1:6" x14ac:dyDescent="0.25">
      <c r="A298" s="102" t="s">
        <v>175</v>
      </c>
    </row>
    <row r="299" spans="1:6" x14ac:dyDescent="0.25">
      <c r="A299" s="102" t="s">
        <v>295</v>
      </c>
    </row>
    <row r="300" spans="1:6" x14ac:dyDescent="0.25">
      <c r="A300" s="102" t="s">
        <v>296</v>
      </c>
    </row>
    <row r="301" spans="1:6" x14ac:dyDescent="0.25">
      <c r="A301" s="154"/>
    </row>
    <row r="302" spans="1:6" x14ac:dyDescent="0.25">
      <c r="A302" s="101" t="s">
        <v>195</v>
      </c>
    </row>
    <row r="303" spans="1:6" x14ac:dyDescent="0.25">
      <c r="A303" s="154"/>
    </row>
    <row r="304" spans="1:6" x14ac:dyDescent="0.25">
      <c r="A304" s="102" t="s">
        <v>139</v>
      </c>
    </row>
    <row r="305" spans="1:6" x14ac:dyDescent="0.25">
      <c r="A305" s="102" t="s">
        <v>196</v>
      </c>
    </row>
    <row r="306" spans="1:6" x14ac:dyDescent="0.25">
      <c r="A306" s="102" t="s">
        <v>192</v>
      </c>
    </row>
    <row r="307" spans="1:6" x14ac:dyDescent="0.25">
      <c r="A307" s="154"/>
    </row>
    <row r="308" spans="1:6" x14ac:dyDescent="0.25">
      <c r="A308" s="102" t="s">
        <v>193</v>
      </c>
    </row>
    <row r="309" spans="1:6" x14ac:dyDescent="0.25">
      <c r="A309" s="102" t="s">
        <v>194</v>
      </c>
    </row>
    <row r="310" spans="1:6" x14ac:dyDescent="0.25">
      <c r="A310" s="102" t="s">
        <v>297</v>
      </c>
    </row>
    <row r="311" spans="1:6" x14ac:dyDescent="0.25">
      <c r="A311" s="154"/>
    </row>
    <row r="312" spans="1:6" x14ac:dyDescent="0.25">
      <c r="A312" s="102" t="s">
        <v>142</v>
      </c>
    </row>
    <row r="313" spans="1:6" x14ac:dyDescent="0.25">
      <c r="A313" s="102"/>
      <c r="B313" t="s">
        <v>143</v>
      </c>
      <c r="C313" t="s">
        <v>144</v>
      </c>
      <c r="D313" t="s">
        <v>171</v>
      </c>
      <c r="E313" t="s">
        <v>172</v>
      </c>
    </row>
    <row r="314" spans="1:6" x14ac:dyDescent="0.25">
      <c r="A314" s="102" t="s">
        <v>147</v>
      </c>
      <c r="B314">
        <v>3.74268</v>
      </c>
      <c r="C314">
        <v>0.11014500000000001</v>
      </c>
      <c r="D314">
        <v>33.979999999999997</v>
      </c>
      <c r="E314" t="s">
        <v>148</v>
      </c>
      <c r="F314" t="s">
        <v>149</v>
      </c>
    </row>
    <row r="315" spans="1:6" x14ac:dyDescent="0.25">
      <c r="A315" s="102" t="s">
        <v>150</v>
      </c>
      <c r="B315">
        <v>0.16954</v>
      </c>
      <c r="C315">
        <v>5.9989000000000001E-2</v>
      </c>
      <c r="D315">
        <v>2.8260000000000001</v>
      </c>
      <c r="E315">
        <v>4.764E-3</v>
      </c>
      <c r="F315" t="s">
        <v>154</v>
      </c>
    </row>
    <row r="316" spans="1:6" x14ac:dyDescent="0.25">
      <c r="A316" s="102" t="s">
        <v>151</v>
      </c>
      <c r="B316">
        <v>-8.7623000000000006E-2</v>
      </c>
      <c r="C316">
        <v>5.3997000000000003E-2</v>
      </c>
      <c r="D316">
        <v>-1.623</v>
      </c>
      <c r="E316">
        <v>0.10482900000000001</v>
      </c>
    </row>
    <row r="317" spans="1:6" x14ac:dyDescent="0.25">
      <c r="A317" s="102" t="s">
        <v>152</v>
      </c>
      <c r="B317">
        <v>4.5627000000000001E-2</v>
      </c>
      <c r="C317">
        <v>4.3099999999999999E-2</v>
      </c>
      <c r="D317">
        <v>1.0589999999999999</v>
      </c>
      <c r="E317">
        <v>0.28990899999999997</v>
      </c>
    </row>
    <row r="318" spans="1:6" x14ac:dyDescent="0.25">
      <c r="A318" s="102" t="s">
        <v>153</v>
      </c>
      <c r="B318">
        <v>0.17688999999999999</v>
      </c>
      <c r="C318">
        <v>7.1035000000000001E-2</v>
      </c>
      <c r="D318">
        <v>2.4900000000000002</v>
      </c>
      <c r="E318">
        <v>1.2862E-2</v>
      </c>
      <c r="F318" t="s">
        <v>158</v>
      </c>
    </row>
    <row r="319" spans="1:6" x14ac:dyDescent="0.25">
      <c r="A319" s="102" t="s">
        <v>110</v>
      </c>
      <c r="B319">
        <v>6.9242999999999999E-2</v>
      </c>
      <c r="C319">
        <v>1.7121999999999998E-2</v>
      </c>
      <c r="D319">
        <v>4.0439999999999996</v>
      </c>
      <c r="E319" s="1">
        <v>5.4799999999999997E-5</v>
      </c>
      <c r="F319" t="s">
        <v>149</v>
      </c>
    </row>
    <row r="320" spans="1:6" x14ac:dyDescent="0.25">
      <c r="A320" s="102" t="s">
        <v>112</v>
      </c>
      <c r="B320">
        <v>-0.114791</v>
      </c>
      <c r="C320">
        <v>3.5739E-2</v>
      </c>
      <c r="D320">
        <v>-3.2120000000000002</v>
      </c>
      <c r="E320">
        <v>1.343E-3</v>
      </c>
      <c r="F320" t="s">
        <v>154</v>
      </c>
    </row>
    <row r="321" spans="1:6" x14ac:dyDescent="0.25">
      <c r="A321" s="102" t="s">
        <v>113</v>
      </c>
      <c r="B321">
        <v>2.7265999999999999E-2</v>
      </c>
      <c r="C321">
        <v>1.29E-2</v>
      </c>
      <c r="D321">
        <v>2.1139999999999999</v>
      </c>
      <c r="E321">
        <v>3.4691E-2</v>
      </c>
      <c r="F321" t="s">
        <v>158</v>
      </c>
    </row>
    <row r="322" spans="1:6" x14ac:dyDescent="0.25">
      <c r="A322" s="102" t="s">
        <v>114</v>
      </c>
      <c r="B322">
        <v>-2.1571E-2</v>
      </c>
      <c r="C322">
        <v>2.6613000000000001E-2</v>
      </c>
      <c r="D322">
        <v>-0.81100000000000005</v>
      </c>
      <c r="E322">
        <v>0.41774099999999997</v>
      </c>
    </row>
    <row r="323" spans="1:6" x14ac:dyDescent="0.25">
      <c r="A323" s="102" t="s">
        <v>155</v>
      </c>
      <c r="B323">
        <v>0.162245</v>
      </c>
      <c r="C323">
        <v>5.0518E-2</v>
      </c>
      <c r="D323">
        <v>3.2120000000000002</v>
      </c>
      <c r="E323">
        <v>1.3439999999999999E-3</v>
      </c>
      <c r="F323" t="s">
        <v>154</v>
      </c>
    </row>
    <row r="324" spans="1:6" x14ac:dyDescent="0.25">
      <c r="A324" s="102" t="s">
        <v>156</v>
      </c>
      <c r="B324">
        <v>0.20888899999999999</v>
      </c>
      <c r="C324">
        <v>6.0076999999999998E-2</v>
      </c>
      <c r="D324">
        <v>3.4769999999999999</v>
      </c>
      <c r="E324">
        <v>5.1900000000000004E-4</v>
      </c>
      <c r="F324" t="s">
        <v>149</v>
      </c>
    </row>
    <row r="325" spans="1:6" x14ac:dyDescent="0.25">
      <c r="A325" s="102" t="s">
        <v>157</v>
      </c>
      <c r="B325">
        <v>-5.9637000000000003E-2</v>
      </c>
      <c r="C325">
        <v>5.3636999999999997E-2</v>
      </c>
      <c r="D325">
        <v>-1.1120000000000001</v>
      </c>
      <c r="E325">
        <v>0.26635199999999998</v>
      </c>
    </row>
    <row r="326" spans="1:6" x14ac:dyDescent="0.25">
      <c r="A326" s="102" t="s">
        <v>159</v>
      </c>
      <c r="B326">
        <v>-4.6100000000000002E-2</v>
      </c>
      <c r="C326">
        <v>3.5110000000000002E-2</v>
      </c>
      <c r="D326">
        <v>-1.3129999999999999</v>
      </c>
      <c r="E326">
        <v>0.18934999999999999</v>
      </c>
    </row>
    <row r="327" spans="1:6" x14ac:dyDescent="0.25">
      <c r="A327" s="102" t="s">
        <v>160</v>
      </c>
      <c r="B327">
        <v>-3.8793000000000001E-2</v>
      </c>
      <c r="C327">
        <v>3.8448000000000003E-2</v>
      </c>
      <c r="D327">
        <v>-1.0089999999999999</v>
      </c>
      <c r="E327">
        <v>0.31312400000000001</v>
      </c>
    </row>
    <row r="328" spans="1:6" x14ac:dyDescent="0.25">
      <c r="A328" s="102" t="s">
        <v>161</v>
      </c>
      <c r="B328">
        <v>0.165158</v>
      </c>
      <c r="C328">
        <v>5.3102999999999997E-2</v>
      </c>
      <c r="D328">
        <v>3.11</v>
      </c>
      <c r="E328" s="1">
        <v>1.9E-3</v>
      </c>
      <c r="F328" t="s">
        <v>154</v>
      </c>
    </row>
    <row r="329" spans="1:6" x14ac:dyDescent="0.25">
      <c r="A329" s="102" t="s">
        <v>162</v>
      </c>
      <c r="B329">
        <v>-0.10097299999999999</v>
      </c>
      <c r="C329">
        <v>4.3632999999999998E-2</v>
      </c>
      <c r="D329">
        <v>-2.3140000000000001</v>
      </c>
      <c r="E329" s="1">
        <v>2.0774999999999998E-2</v>
      </c>
      <c r="F329" t="s">
        <v>158</v>
      </c>
    </row>
    <row r="330" spans="1:6" x14ac:dyDescent="0.25">
      <c r="A330" s="102" t="s">
        <v>450</v>
      </c>
      <c r="B330">
        <v>-0.168658</v>
      </c>
      <c r="C330">
        <v>0.11881899999999999</v>
      </c>
      <c r="D330">
        <v>-1.419</v>
      </c>
      <c r="E330">
        <v>0.155945</v>
      </c>
    </row>
    <row r="331" spans="1:6" x14ac:dyDescent="0.25">
      <c r="A331" s="102" t="s">
        <v>451</v>
      </c>
      <c r="B331">
        <v>6.4896999999999996E-2</v>
      </c>
      <c r="C331">
        <v>4.5963999999999998E-2</v>
      </c>
      <c r="D331">
        <v>1.4119999999999999</v>
      </c>
      <c r="E331">
        <v>0.15815399999999999</v>
      </c>
    </row>
    <row r="332" spans="1:6" x14ac:dyDescent="0.25">
      <c r="A332" s="102" t="s">
        <v>452</v>
      </c>
      <c r="B332">
        <v>0.14538899999999999</v>
      </c>
      <c r="C332">
        <v>0.100884</v>
      </c>
      <c r="D332">
        <v>1.4410000000000001</v>
      </c>
      <c r="E332">
        <v>0.14972099999999999</v>
      </c>
    </row>
    <row r="333" spans="1:6" x14ac:dyDescent="0.25">
      <c r="A333" s="102" t="s">
        <v>453</v>
      </c>
      <c r="B333">
        <v>8.829E-3</v>
      </c>
      <c r="C333">
        <v>5.3010000000000002E-3</v>
      </c>
      <c r="D333">
        <v>1.665</v>
      </c>
      <c r="E333">
        <v>9.6000000000000002E-2</v>
      </c>
      <c r="F333" t="s">
        <v>173</v>
      </c>
    </row>
    <row r="334" spans="1:6" x14ac:dyDescent="0.25">
      <c r="A334" s="102" t="s">
        <v>163</v>
      </c>
      <c r="B334">
        <v>0.33674599999999999</v>
      </c>
      <c r="C334">
        <v>9.2709E-2</v>
      </c>
      <c r="D334">
        <v>3.6320000000000001</v>
      </c>
      <c r="E334">
        <v>2.8899999999999998E-4</v>
      </c>
      <c r="F334" t="s">
        <v>149</v>
      </c>
    </row>
    <row r="335" spans="1:6" x14ac:dyDescent="0.25">
      <c r="A335" s="102" t="s">
        <v>233</v>
      </c>
      <c r="B335">
        <v>4.0619999999999996E-3</v>
      </c>
      <c r="C335">
        <v>1.4469999999999999E-3</v>
      </c>
      <c r="D335">
        <v>2.8069999999999999</v>
      </c>
      <c r="E335">
        <v>5.0540000000000003E-3</v>
      </c>
      <c r="F335" t="s">
        <v>154</v>
      </c>
    </row>
    <row r="336" spans="1:6" x14ac:dyDescent="0.25">
      <c r="A336" s="102" t="s">
        <v>234</v>
      </c>
      <c r="B336">
        <v>-2.2279999999999999E-3</v>
      </c>
      <c r="C336">
        <v>1.093E-3</v>
      </c>
      <c r="D336">
        <v>-2.0379999999999998</v>
      </c>
      <c r="E336">
        <v>4.1696999999999998E-2</v>
      </c>
      <c r="F336" t="s">
        <v>158</v>
      </c>
    </row>
    <row r="337" spans="1:5" x14ac:dyDescent="0.25">
      <c r="A337" s="102" t="s">
        <v>164</v>
      </c>
    </row>
    <row r="338" spans="1:5" x14ac:dyDescent="0.25">
      <c r="A338" s="102" t="s">
        <v>165</v>
      </c>
    </row>
    <row r="339" spans="1:5" x14ac:dyDescent="0.25">
      <c r="A339" s="154"/>
    </row>
    <row r="340" spans="1:5" x14ac:dyDescent="0.25">
      <c r="A340" s="102" t="s">
        <v>298</v>
      </c>
    </row>
    <row r="341" spans="1:5" x14ac:dyDescent="0.25">
      <c r="A341" s="102" t="s">
        <v>175</v>
      </c>
    </row>
    <row r="342" spans="1:5" x14ac:dyDescent="0.25">
      <c r="A342" s="102" t="s">
        <v>299</v>
      </c>
    </row>
    <row r="343" spans="1:5" x14ac:dyDescent="0.25">
      <c r="A343" s="102" t="s">
        <v>300</v>
      </c>
    </row>
    <row r="344" spans="1:5" x14ac:dyDescent="0.25">
      <c r="A344" s="154"/>
    </row>
    <row r="345" spans="1:5" x14ac:dyDescent="0.25">
      <c r="A345" s="101" t="s">
        <v>197</v>
      </c>
    </row>
    <row r="346" spans="1:5" x14ac:dyDescent="0.25">
      <c r="A346" s="154"/>
    </row>
    <row r="347" spans="1:5" x14ac:dyDescent="0.25">
      <c r="A347" s="102" t="s">
        <v>139</v>
      </c>
    </row>
    <row r="348" spans="1:5" x14ac:dyDescent="0.25">
      <c r="A348" s="102" t="s">
        <v>198</v>
      </c>
    </row>
    <row r="349" spans="1:5" x14ac:dyDescent="0.25">
      <c r="A349" s="102" t="s">
        <v>141</v>
      </c>
    </row>
    <row r="350" spans="1:5" x14ac:dyDescent="0.25">
      <c r="A350" s="154"/>
    </row>
    <row r="351" spans="1:5" x14ac:dyDescent="0.25">
      <c r="A351" s="102" t="s">
        <v>142</v>
      </c>
    </row>
    <row r="352" spans="1:5" x14ac:dyDescent="0.25">
      <c r="A352" s="102"/>
      <c r="B352" t="s">
        <v>143</v>
      </c>
      <c r="C352" t="s">
        <v>144</v>
      </c>
      <c r="D352" t="s">
        <v>145</v>
      </c>
      <c r="E352" t="s">
        <v>146</v>
      </c>
    </row>
    <row r="353" spans="1:6" x14ac:dyDescent="0.25">
      <c r="A353" s="102" t="s">
        <v>147</v>
      </c>
      <c r="B353">
        <v>-1.025892</v>
      </c>
      <c r="C353">
        <v>0.63934299999999999</v>
      </c>
      <c r="D353">
        <v>-1.605</v>
      </c>
      <c r="E353">
        <v>0.108581</v>
      </c>
    </row>
    <row r="354" spans="1:6" x14ac:dyDescent="0.25">
      <c r="A354" s="102" t="s">
        <v>150</v>
      </c>
      <c r="B354">
        <v>0.61297000000000001</v>
      </c>
      <c r="C354">
        <v>0.28135100000000002</v>
      </c>
      <c r="D354">
        <v>2.1789999999999998</v>
      </c>
      <c r="E354">
        <v>2.9357000000000001E-2</v>
      </c>
      <c r="F354" t="s">
        <v>158</v>
      </c>
    </row>
    <row r="355" spans="1:6" x14ac:dyDescent="0.25">
      <c r="A355" s="102" t="s">
        <v>151</v>
      </c>
      <c r="B355">
        <v>2.8802999999999999E-2</v>
      </c>
      <c r="C355">
        <v>0.25911099999999998</v>
      </c>
      <c r="D355">
        <v>0.111</v>
      </c>
      <c r="E355">
        <v>0.91149000000000002</v>
      </c>
    </row>
    <row r="356" spans="1:6" x14ac:dyDescent="0.25">
      <c r="A356" s="102" t="s">
        <v>152</v>
      </c>
      <c r="B356">
        <v>-0.78889900000000002</v>
      </c>
      <c r="C356">
        <v>0.27999400000000002</v>
      </c>
      <c r="D356">
        <v>-2.8180000000000001</v>
      </c>
      <c r="E356">
        <v>4.8390000000000004E-3</v>
      </c>
      <c r="F356" t="s">
        <v>154</v>
      </c>
    </row>
    <row r="357" spans="1:6" x14ac:dyDescent="0.25">
      <c r="A357" s="102" t="s">
        <v>153</v>
      </c>
      <c r="B357">
        <v>-0.55410300000000001</v>
      </c>
      <c r="C357">
        <v>0.38189600000000001</v>
      </c>
      <c r="D357">
        <v>-1.4510000000000001</v>
      </c>
      <c r="E357">
        <v>0.14680000000000001</v>
      </c>
    </row>
    <row r="358" spans="1:6" x14ac:dyDescent="0.25">
      <c r="A358" s="102" t="s">
        <v>110</v>
      </c>
      <c r="B358">
        <v>-0.39735100000000001</v>
      </c>
      <c r="C358">
        <v>0.113051</v>
      </c>
      <c r="D358">
        <v>-3.5150000000000001</v>
      </c>
      <c r="E358">
        <v>4.4000000000000002E-4</v>
      </c>
      <c r="F358" t="s">
        <v>149</v>
      </c>
    </row>
    <row r="359" spans="1:6" x14ac:dyDescent="0.25">
      <c r="A359" s="102" t="s">
        <v>112</v>
      </c>
      <c r="B359">
        <v>-0.25416299999999997</v>
      </c>
      <c r="C359">
        <v>0.24246300000000001</v>
      </c>
      <c r="D359">
        <v>-1.048</v>
      </c>
      <c r="E359">
        <v>0.29452099999999998</v>
      </c>
    </row>
    <row r="360" spans="1:6" x14ac:dyDescent="0.25">
      <c r="A360" s="102" t="s">
        <v>113</v>
      </c>
      <c r="B360">
        <v>0.547014</v>
      </c>
      <c r="C360">
        <v>8.4473000000000006E-2</v>
      </c>
      <c r="D360">
        <v>6.476</v>
      </c>
      <c r="E360" s="1">
        <v>9.4400000000000005E-11</v>
      </c>
      <c r="F360" t="s">
        <v>149</v>
      </c>
    </row>
    <row r="361" spans="1:6" x14ac:dyDescent="0.25">
      <c r="A361" s="102" t="s">
        <v>114</v>
      </c>
      <c r="B361">
        <v>-0.87744500000000003</v>
      </c>
      <c r="C361">
        <v>0.17213800000000001</v>
      </c>
      <c r="D361">
        <v>-5.0970000000000004</v>
      </c>
      <c r="E361" s="1">
        <v>3.4400000000000001E-7</v>
      </c>
      <c r="F361" t="s">
        <v>149</v>
      </c>
    </row>
    <row r="362" spans="1:6" x14ac:dyDescent="0.25">
      <c r="A362" s="102" t="s">
        <v>155</v>
      </c>
      <c r="B362">
        <v>-0.27260400000000001</v>
      </c>
      <c r="C362">
        <v>0.30351400000000001</v>
      </c>
      <c r="D362">
        <v>-0.89800000000000002</v>
      </c>
      <c r="E362">
        <v>0.36910100000000001</v>
      </c>
    </row>
    <row r="363" spans="1:6" x14ac:dyDescent="0.25">
      <c r="A363" s="102" t="s">
        <v>156</v>
      </c>
      <c r="B363">
        <v>6.6290000000000002E-2</v>
      </c>
      <c r="C363">
        <v>0.32453500000000002</v>
      </c>
      <c r="D363">
        <v>0.20399999999999999</v>
      </c>
      <c r="E363">
        <v>0.838148</v>
      </c>
    </row>
    <row r="364" spans="1:6" x14ac:dyDescent="0.25">
      <c r="A364" s="102" t="s">
        <v>157</v>
      </c>
      <c r="B364">
        <v>-1.1494310000000001</v>
      </c>
      <c r="C364">
        <v>0.31352200000000002</v>
      </c>
      <c r="D364">
        <v>-3.6659999999999999</v>
      </c>
      <c r="E364">
        <v>2.4600000000000002E-4</v>
      </c>
      <c r="F364" t="s">
        <v>149</v>
      </c>
    </row>
    <row r="365" spans="1:6" x14ac:dyDescent="0.25">
      <c r="A365" s="102" t="s">
        <v>159</v>
      </c>
      <c r="B365">
        <v>0.58038199999999995</v>
      </c>
      <c r="C365">
        <v>0.19100600000000001</v>
      </c>
      <c r="D365">
        <v>3.0390000000000001</v>
      </c>
      <c r="E365">
        <v>2.3770000000000002E-3</v>
      </c>
      <c r="F365" t="s">
        <v>154</v>
      </c>
    </row>
    <row r="366" spans="1:6" x14ac:dyDescent="0.25">
      <c r="A366" s="102" t="s">
        <v>160</v>
      </c>
      <c r="B366">
        <v>-0.561029</v>
      </c>
      <c r="C366">
        <v>0.226109</v>
      </c>
      <c r="D366">
        <v>-2.4809999999999999</v>
      </c>
      <c r="E366" s="1">
        <v>1.3093E-2</v>
      </c>
      <c r="F366" t="s">
        <v>158</v>
      </c>
    </row>
    <row r="367" spans="1:6" x14ac:dyDescent="0.25">
      <c r="A367" s="102" t="s">
        <v>161</v>
      </c>
      <c r="B367">
        <v>0.82207600000000003</v>
      </c>
      <c r="C367">
        <v>0.24907699999999999</v>
      </c>
      <c r="D367">
        <v>3.3</v>
      </c>
      <c r="E367" s="1">
        <v>9.6500000000000004E-4</v>
      </c>
      <c r="F367" t="s">
        <v>149</v>
      </c>
    </row>
    <row r="368" spans="1:6" x14ac:dyDescent="0.25">
      <c r="A368" s="102" t="s">
        <v>162</v>
      </c>
      <c r="B368">
        <v>-0.41510000000000002</v>
      </c>
      <c r="C368">
        <v>0.231465</v>
      </c>
      <c r="D368">
        <v>-1.7929999999999999</v>
      </c>
      <c r="E368">
        <v>7.2914999999999994E-2</v>
      </c>
      <c r="F368" t="s">
        <v>173</v>
      </c>
    </row>
    <row r="369" spans="1:6" x14ac:dyDescent="0.25">
      <c r="A369" s="102" t="s">
        <v>450</v>
      </c>
      <c r="B369">
        <v>4.4790999999999997E-2</v>
      </c>
      <c r="C369">
        <v>0.61976600000000004</v>
      </c>
      <c r="D369">
        <v>7.1999999999999995E-2</v>
      </c>
      <c r="E369">
        <v>0.94238699999999997</v>
      </c>
    </row>
    <row r="370" spans="1:6" x14ac:dyDescent="0.25">
      <c r="A370" s="102" t="s">
        <v>451</v>
      </c>
      <c r="B370">
        <v>0.71394400000000002</v>
      </c>
      <c r="C370">
        <v>0.21866099999999999</v>
      </c>
      <c r="D370">
        <v>3.2650000000000001</v>
      </c>
      <c r="E370">
        <v>1.0939999999999999E-3</v>
      </c>
      <c r="F370" t="s">
        <v>154</v>
      </c>
    </row>
    <row r="371" spans="1:6" x14ac:dyDescent="0.25">
      <c r="A371" s="102" t="s">
        <v>452</v>
      </c>
      <c r="B371">
        <v>-1.1372930000000001</v>
      </c>
      <c r="C371">
        <v>0.82384199999999996</v>
      </c>
      <c r="D371">
        <v>-1.38</v>
      </c>
      <c r="E371">
        <v>0.16744000000000001</v>
      </c>
    </row>
    <row r="372" spans="1:6" x14ac:dyDescent="0.25">
      <c r="A372" s="102" t="s">
        <v>453</v>
      </c>
      <c r="B372">
        <v>3.0699999999999998E-3</v>
      </c>
      <c r="C372">
        <v>3.0804000000000002E-2</v>
      </c>
      <c r="D372">
        <v>0.1</v>
      </c>
      <c r="E372">
        <v>0.92062500000000003</v>
      </c>
    </row>
    <row r="373" spans="1:6" x14ac:dyDescent="0.25">
      <c r="A373" s="102" t="s">
        <v>163</v>
      </c>
      <c r="B373">
        <v>-1.291676</v>
      </c>
      <c r="C373">
        <v>0.54945999999999995</v>
      </c>
      <c r="D373">
        <v>-2.351</v>
      </c>
      <c r="E373">
        <v>1.8733E-2</v>
      </c>
      <c r="F373" t="s">
        <v>158</v>
      </c>
    </row>
    <row r="374" spans="1:6" x14ac:dyDescent="0.25">
      <c r="A374" s="102" t="s">
        <v>233</v>
      </c>
      <c r="B374">
        <v>9.75E-3</v>
      </c>
      <c r="C374">
        <v>6.8209999999999998E-3</v>
      </c>
      <c r="D374">
        <v>1.429</v>
      </c>
      <c r="E374" s="1">
        <v>0.15290899999999999</v>
      </c>
    </row>
    <row r="375" spans="1:6" x14ac:dyDescent="0.25">
      <c r="A375" s="102" t="s">
        <v>234</v>
      </c>
      <c r="B375">
        <v>2.1666999999999999E-2</v>
      </c>
      <c r="C375">
        <v>7.5940000000000001E-3</v>
      </c>
      <c r="D375">
        <v>2.8530000000000002</v>
      </c>
      <c r="E375">
        <v>4.3309999999999998E-3</v>
      </c>
      <c r="F375" t="s">
        <v>154</v>
      </c>
    </row>
    <row r="376" spans="1:6" x14ac:dyDescent="0.25">
      <c r="A376" s="102" t="s">
        <v>164</v>
      </c>
    </row>
    <row r="377" spans="1:6" x14ac:dyDescent="0.25">
      <c r="A377" s="102" t="s">
        <v>165</v>
      </c>
    </row>
    <row r="378" spans="1:6" x14ac:dyDescent="0.25">
      <c r="A378" s="154"/>
    </row>
    <row r="379" spans="1:6" x14ac:dyDescent="0.25">
      <c r="A379" s="102" t="s">
        <v>166</v>
      </c>
    </row>
    <row r="380" spans="1:6" x14ac:dyDescent="0.25">
      <c r="A380" s="154"/>
    </row>
    <row r="381" spans="1:6" x14ac:dyDescent="0.25">
      <c r="A381" s="102" t="s">
        <v>301</v>
      </c>
    </row>
    <row r="382" spans="1:6" x14ac:dyDescent="0.25">
      <c r="A382" s="102" t="s">
        <v>302</v>
      </c>
    </row>
    <row r="383" spans="1:6" x14ac:dyDescent="0.25">
      <c r="A383" s="102" t="s">
        <v>175</v>
      </c>
    </row>
    <row r="384" spans="1:6" x14ac:dyDescent="0.25">
      <c r="A384" s="102" t="s">
        <v>303</v>
      </c>
    </row>
    <row r="385" spans="1:6" x14ac:dyDescent="0.25">
      <c r="A385" s="154"/>
    </row>
    <row r="386" spans="1:6" x14ac:dyDescent="0.25">
      <c r="A386" s="102" t="s">
        <v>168</v>
      </c>
    </row>
    <row r="387" spans="1:6" x14ac:dyDescent="0.25">
      <c r="A387" s="154"/>
    </row>
    <row r="388" spans="1:6" x14ac:dyDescent="0.25">
      <c r="A388" s="101" t="s">
        <v>200</v>
      </c>
    </row>
    <row r="389" spans="1:6" x14ac:dyDescent="0.25">
      <c r="A389" s="154"/>
    </row>
    <row r="390" spans="1:6" x14ac:dyDescent="0.25">
      <c r="A390" s="102" t="s">
        <v>139</v>
      </c>
    </row>
    <row r="391" spans="1:6" x14ac:dyDescent="0.25">
      <c r="A391" s="102" t="s">
        <v>201</v>
      </c>
    </row>
    <row r="392" spans="1:6" x14ac:dyDescent="0.25">
      <c r="A392" s="102" t="s">
        <v>141</v>
      </c>
    </row>
    <row r="393" spans="1:6" x14ac:dyDescent="0.25">
      <c r="A393" s="154"/>
    </row>
    <row r="394" spans="1:6" x14ac:dyDescent="0.25">
      <c r="A394" s="102" t="s">
        <v>142</v>
      </c>
    </row>
    <row r="395" spans="1:6" x14ac:dyDescent="0.25">
      <c r="A395" s="102"/>
      <c r="B395" t="s">
        <v>143</v>
      </c>
      <c r="C395" t="s">
        <v>144</v>
      </c>
      <c r="D395" t="s">
        <v>145</v>
      </c>
      <c r="E395" t="s">
        <v>146</v>
      </c>
    </row>
    <row r="396" spans="1:6" x14ac:dyDescent="0.25">
      <c r="A396" s="102" t="s">
        <v>147</v>
      </c>
      <c r="B396">
        <v>-1.6175999999999999</v>
      </c>
      <c r="C396">
        <v>0.90393000000000001</v>
      </c>
      <c r="D396">
        <v>-1.79</v>
      </c>
      <c r="E396">
        <v>7.3529999999999998E-2</v>
      </c>
      <c r="F396" t="s">
        <v>173</v>
      </c>
    </row>
    <row r="397" spans="1:6" x14ac:dyDescent="0.25">
      <c r="A397" s="102" t="s">
        <v>150</v>
      </c>
      <c r="B397">
        <v>-2.2506900000000001</v>
      </c>
      <c r="C397">
        <v>0.46806999999999999</v>
      </c>
      <c r="D397">
        <v>-4.8079999999999998</v>
      </c>
      <c r="E397" s="1">
        <v>1.5200000000000001E-6</v>
      </c>
      <c r="F397" t="s">
        <v>149</v>
      </c>
    </row>
    <row r="398" spans="1:6" x14ac:dyDescent="0.25">
      <c r="A398" s="102" t="s">
        <v>151</v>
      </c>
      <c r="B398">
        <v>0.87895999999999996</v>
      </c>
      <c r="C398">
        <v>0.46539000000000003</v>
      </c>
      <c r="D398">
        <v>1.889</v>
      </c>
      <c r="E398">
        <v>5.8939999999999999E-2</v>
      </c>
      <c r="F398" t="s">
        <v>173</v>
      </c>
    </row>
    <row r="399" spans="1:6" x14ac:dyDescent="0.25">
      <c r="A399" s="102" t="s">
        <v>152</v>
      </c>
      <c r="B399">
        <v>-0.43559999999999999</v>
      </c>
      <c r="C399">
        <v>0.53439999999999999</v>
      </c>
      <c r="D399">
        <v>-0.81499999999999995</v>
      </c>
      <c r="E399">
        <v>0.41499999999999998</v>
      </c>
    </row>
    <row r="400" spans="1:6" x14ac:dyDescent="0.25">
      <c r="A400" s="102" t="s">
        <v>153</v>
      </c>
      <c r="B400">
        <v>0.94745999999999997</v>
      </c>
      <c r="C400">
        <v>0.72509999999999997</v>
      </c>
      <c r="D400">
        <v>1.3069999999999999</v>
      </c>
      <c r="E400">
        <v>0.19133</v>
      </c>
    </row>
    <row r="401" spans="1:6" x14ac:dyDescent="0.25">
      <c r="A401" s="102" t="s">
        <v>110</v>
      </c>
      <c r="B401">
        <v>-0.28432000000000002</v>
      </c>
      <c r="C401">
        <v>0.18745000000000001</v>
      </c>
      <c r="D401">
        <v>-1.5169999999999999</v>
      </c>
      <c r="E401">
        <v>0.12931000000000001</v>
      </c>
    </row>
    <row r="402" spans="1:6" x14ac:dyDescent="0.25">
      <c r="A402" s="102" t="s">
        <v>112</v>
      </c>
      <c r="B402">
        <v>1.8674299999999999</v>
      </c>
      <c r="C402">
        <v>0.39483000000000001</v>
      </c>
      <c r="D402">
        <v>4.7300000000000004</v>
      </c>
      <c r="E402" s="1">
        <v>2.2500000000000001E-6</v>
      </c>
      <c r="F402" t="s">
        <v>149</v>
      </c>
    </row>
    <row r="403" spans="1:6" x14ac:dyDescent="0.25">
      <c r="A403" s="102" t="s">
        <v>113</v>
      </c>
      <c r="B403">
        <v>0.77097000000000004</v>
      </c>
      <c r="C403">
        <v>0.15593000000000001</v>
      </c>
      <c r="D403">
        <v>4.944</v>
      </c>
      <c r="E403" s="1">
        <v>7.6400000000000001E-7</v>
      </c>
      <c r="F403" t="s">
        <v>149</v>
      </c>
    </row>
    <row r="404" spans="1:6" x14ac:dyDescent="0.25">
      <c r="A404" s="102" t="s">
        <v>114</v>
      </c>
      <c r="B404">
        <v>-3.4199899999999999</v>
      </c>
      <c r="C404">
        <v>0.41225000000000001</v>
      </c>
      <c r="D404">
        <v>-8.2959999999999994</v>
      </c>
      <c r="E404" t="s">
        <v>148</v>
      </c>
      <c r="F404" t="s">
        <v>149</v>
      </c>
    </row>
    <row r="405" spans="1:6" x14ac:dyDescent="0.25">
      <c r="A405" s="102" t="s">
        <v>155</v>
      </c>
      <c r="B405">
        <v>-1.0337700000000001</v>
      </c>
      <c r="C405">
        <v>0.59009999999999996</v>
      </c>
      <c r="D405">
        <v>-1.752</v>
      </c>
      <c r="E405">
        <v>7.9799999999999996E-2</v>
      </c>
      <c r="F405" t="s">
        <v>173</v>
      </c>
    </row>
    <row r="406" spans="1:6" x14ac:dyDescent="0.25">
      <c r="A406" s="102" t="s">
        <v>156</v>
      </c>
      <c r="B406">
        <v>-1.2091400000000001</v>
      </c>
      <c r="C406">
        <v>0.69440999999999997</v>
      </c>
      <c r="D406">
        <v>-1.7410000000000001</v>
      </c>
      <c r="E406" s="1">
        <v>8.1640000000000004E-2</v>
      </c>
      <c r="F406" t="s">
        <v>173</v>
      </c>
    </row>
    <row r="407" spans="1:6" x14ac:dyDescent="0.25">
      <c r="A407" s="102" t="s">
        <v>157</v>
      </c>
      <c r="B407">
        <v>-0.85989000000000004</v>
      </c>
      <c r="C407">
        <v>0.64046000000000003</v>
      </c>
      <c r="D407">
        <v>-1.343</v>
      </c>
      <c r="E407" s="1">
        <v>0.1794</v>
      </c>
    </row>
    <row r="408" spans="1:6" x14ac:dyDescent="0.25">
      <c r="A408" s="102" t="s">
        <v>159</v>
      </c>
      <c r="B408">
        <v>-0.28960999999999998</v>
      </c>
      <c r="C408">
        <v>0.33354</v>
      </c>
      <c r="D408">
        <v>-0.86799999999999999</v>
      </c>
      <c r="E408">
        <v>0.38523000000000002</v>
      </c>
    </row>
    <row r="409" spans="1:6" x14ac:dyDescent="0.25">
      <c r="A409" s="102" t="s">
        <v>160</v>
      </c>
      <c r="B409">
        <v>-0.13807</v>
      </c>
      <c r="C409">
        <v>0.44740000000000002</v>
      </c>
      <c r="D409">
        <v>-0.309</v>
      </c>
      <c r="E409">
        <v>0.75761999999999996</v>
      </c>
    </row>
    <row r="410" spans="1:6" x14ac:dyDescent="0.25">
      <c r="A410" s="102" t="s">
        <v>161</v>
      </c>
      <c r="B410">
        <v>3.0106000000000002</v>
      </c>
      <c r="C410">
        <v>0.47837000000000002</v>
      </c>
      <c r="D410">
        <v>6.2930000000000001</v>
      </c>
      <c r="E410" s="1">
        <v>3.1100000000000001E-10</v>
      </c>
      <c r="F410" t="s">
        <v>149</v>
      </c>
    </row>
    <row r="411" spans="1:6" x14ac:dyDescent="0.25">
      <c r="A411" s="102" t="s">
        <v>162</v>
      </c>
      <c r="B411">
        <v>-0.45767999999999998</v>
      </c>
      <c r="C411">
        <v>0.38499</v>
      </c>
      <c r="D411">
        <v>-1.1890000000000001</v>
      </c>
      <c r="E411">
        <v>0.23452000000000001</v>
      </c>
    </row>
    <row r="412" spans="1:6" x14ac:dyDescent="0.25">
      <c r="A412" s="102" t="s">
        <v>450</v>
      </c>
      <c r="B412">
        <v>0.81435999999999997</v>
      </c>
      <c r="C412">
        <v>0.75890000000000002</v>
      </c>
      <c r="D412">
        <v>1.073</v>
      </c>
      <c r="E412">
        <v>0.28323999999999999</v>
      </c>
    </row>
    <row r="413" spans="1:6" x14ac:dyDescent="0.25">
      <c r="A413" s="102" t="s">
        <v>451</v>
      </c>
      <c r="B413">
        <v>9.4880000000000006E-2</v>
      </c>
      <c r="C413">
        <v>0.40339000000000003</v>
      </c>
      <c r="D413">
        <v>0.23499999999999999</v>
      </c>
      <c r="E413">
        <v>0.81403999999999999</v>
      </c>
    </row>
    <row r="414" spans="1:6" x14ac:dyDescent="0.25">
      <c r="A414" s="102" t="s">
        <v>452</v>
      </c>
      <c r="B414">
        <v>0.10697</v>
      </c>
      <c r="C414">
        <v>0.97804000000000002</v>
      </c>
      <c r="D414">
        <v>0.109</v>
      </c>
      <c r="E414">
        <v>0.91291</v>
      </c>
    </row>
    <row r="415" spans="1:6" x14ac:dyDescent="0.25">
      <c r="A415" s="102" t="s">
        <v>453</v>
      </c>
      <c r="B415">
        <v>2.802E-2</v>
      </c>
      <c r="C415">
        <v>4.9599999999999998E-2</v>
      </c>
      <c r="D415">
        <v>0.56499999999999995</v>
      </c>
      <c r="E415">
        <v>0.57216999999999996</v>
      </c>
    </row>
    <row r="416" spans="1:6" x14ac:dyDescent="0.25">
      <c r="A416" s="102" t="s">
        <v>163</v>
      </c>
      <c r="B416">
        <v>-2.86016</v>
      </c>
      <c r="C416">
        <v>1.02501</v>
      </c>
      <c r="D416">
        <v>-2.79</v>
      </c>
      <c r="E416">
        <v>5.2599999999999999E-3</v>
      </c>
      <c r="F416" t="s">
        <v>154</v>
      </c>
    </row>
    <row r="417" spans="1:5" x14ac:dyDescent="0.25">
      <c r="A417" s="102" t="s">
        <v>233</v>
      </c>
      <c r="B417">
        <v>-3.2200000000000002E-3</v>
      </c>
      <c r="C417">
        <v>1.0500000000000001E-2</v>
      </c>
      <c r="D417">
        <v>-0.307</v>
      </c>
      <c r="E417">
        <v>0.75905999999999996</v>
      </c>
    </row>
    <row r="418" spans="1:5" x14ac:dyDescent="0.25">
      <c r="A418" s="102" t="s">
        <v>234</v>
      </c>
      <c r="B418">
        <v>1.349E-2</v>
      </c>
      <c r="C418">
        <v>1.521E-2</v>
      </c>
      <c r="D418">
        <v>0.88700000000000001</v>
      </c>
      <c r="E418">
        <v>0.37513000000000002</v>
      </c>
    </row>
    <row r="419" spans="1:5" x14ac:dyDescent="0.25">
      <c r="A419" s="102" t="s">
        <v>164</v>
      </c>
    </row>
    <row r="420" spans="1:5" x14ac:dyDescent="0.25">
      <c r="A420" s="102" t="s">
        <v>165</v>
      </c>
    </row>
    <row r="421" spans="1:5" x14ac:dyDescent="0.25">
      <c r="A421" s="154"/>
    </row>
    <row r="422" spans="1:5" x14ac:dyDescent="0.25">
      <c r="A422" s="102" t="s">
        <v>166</v>
      </c>
    </row>
    <row r="423" spans="1:5" x14ac:dyDescent="0.25">
      <c r="A423" s="154"/>
    </row>
    <row r="424" spans="1:5" x14ac:dyDescent="0.25">
      <c r="A424" s="102" t="s">
        <v>202</v>
      </c>
    </row>
    <row r="425" spans="1:5" x14ac:dyDescent="0.25">
      <c r="A425" s="102" t="s">
        <v>304</v>
      </c>
    </row>
    <row r="426" spans="1:5" x14ac:dyDescent="0.25">
      <c r="A426" s="102" t="s">
        <v>175</v>
      </c>
    </row>
    <row r="427" spans="1:5" x14ac:dyDescent="0.25">
      <c r="A427" s="102" t="s">
        <v>305</v>
      </c>
    </row>
    <row r="428" spans="1:5" x14ac:dyDescent="0.25">
      <c r="A428" s="154"/>
    </row>
    <row r="429" spans="1:5" x14ac:dyDescent="0.25">
      <c r="A429" s="102" t="s">
        <v>203</v>
      </c>
    </row>
    <row r="430" spans="1:5" x14ac:dyDescent="0.25">
      <c r="A430" s="154"/>
    </row>
    <row r="431" spans="1:5" x14ac:dyDescent="0.25">
      <c r="A431" s="101" t="s">
        <v>204</v>
      </c>
    </row>
    <row r="432" spans="1:5" x14ac:dyDescent="0.25">
      <c r="A432" s="154"/>
    </row>
    <row r="433" spans="1:6" x14ac:dyDescent="0.25">
      <c r="A433" s="102" t="s">
        <v>139</v>
      </c>
    </row>
    <row r="434" spans="1:6" x14ac:dyDescent="0.25">
      <c r="A434" s="102" t="s">
        <v>205</v>
      </c>
    </row>
    <row r="435" spans="1:6" x14ac:dyDescent="0.25">
      <c r="A435" s="102" t="s">
        <v>141</v>
      </c>
    </row>
    <row r="436" spans="1:6" x14ac:dyDescent="0.25">
      <c r="A436" s="154"/>
    </row>
    <row r="437" spans="1:6" x14ac:dyDescent="0.25">
      <c r="A437" s="102" t="s">
        <v>142</v>
      </c>
    </row>
    <row r="438" spans="1:6" x14ac:dyDescent="0.25">
      <c r="A438" s="102"/>
      <c r="B438" t="s">
        <v>143</v>
      </c>
      <c r="C438" t="s">
        <v>144</v>
      </c>
      <c r="D438" t="s">
        <v>145</v>
      </c>
      <c r="E438" t="s">
        <v>146</v>
      </c>
    </row>
    <row r="439" spans="1:6" x14ac:dyDescent="0.25">
      <c r="A439" s="102" t="s">
        <v>147</v>
      </c>
      <c r="B439">
        <v>0.69243299999999997</v>
      </c>
      <c r="C439">
        <v>1.0813360000000001</v>
      </c>
      <c r="D439">
        <v>0.64</v>
      </c>
      <c r="E439">
        <v>0.52195000000000003</v>
      </c>
    </row>
    <row r="440" spans="1:6" x14ac:dyDescent="0.25">
      <c r="A440" s="102" t="s">
        <v>150</v>
      </c>
      <c r="B440">
        <v>0.889957</v>
      </c>
      <c r="C440">
        <v>0.44544499999999998</v>
      </c>
      <c r="D440">
        <v>1.998</v>
      </c>
      <c r="E440">
        <v>4.573E-2</v>
      </c>
      <c r="F440" t="s">
        <v>158</v>
      </c>
    </row>
    <row r="441" spans="1:6" x14ac:dyDescent="0.25">
      <c r="A441" s="102" t="s">
        <v>151</v>
      </c>
      <c r="B441">
        <v>1.2141949999999999</v>
      </c>
      <c r="C441">
        <v>0.46353</v>
      </c>
      <c r="D441">
        <v>2.6190000000000002</v>
      </c>
      <c r="E441">
        <v>8.8100000000000001E-3</v>
      </c>
      <c r="F441" t="s">
        <v>154</v>
      </c>
    </row>
    <row r="442" spans="1:6" x14ac:dyDescent="0.25">
      <c r="A442" s="102" t="s">
        <v>152</v>
      </c>
      <c r="B442">
        <v>1.527819</v>
      </c>
      <c r="C442">
        <v>0.56725700000000001</v>
      </c>
      <c r="D442">
        <v>2.6930000000000001</v>
      </c>
      <c r="E442">
        <v>7.0699999999999999E-3</v>
      </c>
      <c r="F442" t="s">
        <v>154</v>
      </c>
    </row>
    <row r="443" spans="1:6" x14ac:dyDescent="0.25">
      <c r="A443" s="102" t="s">
        <v>153</v>
      </c>
      <c r="B443">
        <v>-0.38879399999999997</v>
      </c>
      <c r="C443">
        <v>0.52399799999999996</v>
      </c>
      <c r="D443">
        <v>-0.74199999999999999</v>
      </c>
      <c r="E443">
        <v>0.45810000000000001</v>
      </c>
    </row>
    <row r="444" spans="1:6" x14ac:dyDescent="0.25">
      <c r="A444" s="102" t="s">
        <v>110</v>
      </c>
      <c r="B444">
        <v>0.54275799999999996</v>
      </c>
      <c r="C444">
        <v>0.203596</v>
      </c>
      <c r="D444">
        <v>2.6659999999999999</v>
      </c>
      <c r="E444">
        <v>7.6800000000000002E-3</v>
      </c>
      <c r="F444" t="s">
        <v>154</v>
      </c>
    </row>
    <row r="445" spans="1:6" x14ac:dyDescent="0.25">
      <c r="A445" s="102" t="s">
        <v>112</v>
      </c>
      <c r="B445">
        <v>-0.65364900000000004</v>
      </c>
      <c r="C445">
        <v>0.46606599999999998</v>
      </c>
      <c r="D445">
        <v>-1.4019999999999999</v>
      </c>
      <c r="E445">
        <v>0.16077</v>
      </c>
    </row>
    <row r="446" spans="1:6" x14ac:dyDescent="0.25">
      <c r="A446" s="102" t="s">
        <v>113</v>
      </c>
      <c r="B446">
        <v>-0.67398400000000003</v>
      </c>
      <c r="C446">
        <v>0.14577200000000001</v>
      </c>
      <c r="D446">
        <v>-4.6239999999999997</v>
      </c>
      <c r="E446" s="1">
        <v>3.7699999999999999E-6</v>
      </c>
      <c r="F446" t="s">
        <v>149</v>
      </c>
    </row>
    <row r="447" spans="1:6" x14ac:dyDescent="0.25">
      <c r="A447" s="102" t="s">
        <v>114</v>
      </c>
      <c r="B447">
        <v>2.2459289999999998</v>
      </c>
      <c r="C447">
        <v>0.345391</v>
      </c>
      <c r="D447">
        <v>6.5030000000000001</v>
      </c>
      <c r="E447" s="1">
        <v>7.8999999999999999E-11</v>
      </c>
      <c r="F447" t="s">
        <v>149</v>
      </c>
    </row>
    <row r="448" spans="1:6" x14ac:dyDescent="0.25">
      <c r="A448" s="102" t="s">
        <v>155</v>
      </c>
      <c r="B448">
        <v>0.90332500000000004</v>
      </c>
      <c r="C448">
        <v>0.53018699999999996</v>
      </c>
      <c r="D448">
        <v>1.704</v>
      </c>
      <c r="E448">
        <v>8.8419999999999999E-2</v>
      </c>
      <c r="F448" t="s">
        <v>173</v>
      </c>
    </row>
    <row r="449" spans="1:6" x14ac:dyDescent="0.25">
      <c r="A449" s="102" t="s">
        <v>156</v>
      </c>
      <c r="B449">
        <v>1.0259069999999999</v>
      </c>
      <c r="C449">
        <v>0.59933700000000001</v>
      </c>
      <c r="D449">
        <v>1.712</v>
      </c>
      <c r="E449">
        <v>8.695E-2</v>
      </c>
      <c r="F449" t="s">
        <v>173</v>
      </c>
    </row>
    <row r="450" spans="1:6" x14ac:dyDescent="0.25">
      <c r="A450" s="102" t="s">
        <v>157</v>
      </c>
      <c r="B450">
        <v>0.47643600000000003</v>
      </c>
      <c r="C450">
        <v>0.52644100000000005</v>
      </c>
      <c r="D450">
        <v>0.90500000000000003</v>
      </c>
      <c r="E450">
        <v>0.36546000000000001</v>
      </c>
    </row>
    <row r="451" spans="1:6" x14ac:dyDescent="0.25">
      <c r="A451" s="102" t="s">
        <v>159</v>
      </c>
      <c r="B451">
        <v>-0.23203599999999999</v>
      </c>
      <c r="C451">
        <v>0.34343699999999999</v>
      </c>
      <c r="D451">
        <v>-0.67600000000000005</v>
      </c>
      <c r="E451">
        <v>0.49928</v>
      </c>
    </row>
    <row r="452" spans="1:6" x14ac:dyDescent="0.25">
      <c r="A452" s="102" t="s">
        <v>160</v>
      </c>
      <c r="B452">
        <v>0.34963300000000003</v>
      </c>
      <c r="C452">
        <v>0.41067599999999999</v>
      </c>
      <c r="D452">
        <v>0.85099999999999998</v>
      </c>
      <c r="E452">
        <v>0.39456999999999998</v>
      </c>
    </row>
    <row r="453" spans="1:6" x14ac:dyDescent="0.25">
      <c r="A453" s="102" t="s">
        <v>161</v>
      </c>
      <c r="B453">
        <v>-1.199268</v>
      </c>
      <c r="C453">
        <v>0.42157899999999998</v>
      </c>
      <c r="D453">
        <v>-2.8450000000000002</v>
      </c>
      <c r="E453" s="1">
        <v>4.45E-3</v>
      </c>
      <c r="F453" t="s">
        <v>154</v>
      </c>
    </row>
    <row r="454" spans="1:6" x14ac:dyDescent="0.25">
      <c r="A454" s="102" t="s">
        <v>162</v>
      </c>
      <c r="B454">
        <v>-0.85587599999999997</v>
      </c>
      <c r="C454">
        <v>0.35764499999999999</v>
      </c>
      <c r="D454">
        <v>-2.3929999999999998</v>
      </c>
      <c r="E454">
        <v>1.6709999999999999E-2</v>
      </c>
      <c r="F454" t="s">
        <v>158</v>
      </c>
    </row>
    <row r="455" spans="1:6" x14ac:dyDescent="0.25">
      <c r="A455" s="102" t="s">
        <v>450</v>
      </c>
      <c r="B455">
        <v>6.3639000000000001E-2</v>
      </c>
      <c r="C455">
        <v>0.94596899999999995</v>
      </c>
      <c r="D455">
        <v>6.7000000000000004E-2</v>
      </c>
      <c r="E455">
        <v>0.94635999999999998</v>
      </c>
    </row>
    <row r="456" spans="1:6" x14ac:dyDescent="0.25">
      <c r="A456" s="102" t="s">
        <v>451</v>
      </c>
      <c r="B456">
        <v>-0.92799500000000001</v>
      </c>
      <c r="C456">
        <v>0.35624</v>
      </c>
      <c r="D456">
        <v>-2.605</v>
      </c>
      <c r="E456">
        <v>9.1900000000000003E-3</v>
      </c>
      <c r="F456" t="s">
        <v>154</v>
      </c>
    </row>
    <row r="457" spans="1:6" x14ac:dyDescent="0.25">
      <c r="A457" s="102" t="s">
        <v>452</v>
      </c>
      <c r="B457">
        <v>1.301026</v>
      </c>
      <c r="C457">
        <v>1.4772430000000001</v>
      </c>
      <c r="D457">
        <v>0.88100000000000001</v>
      </c>
      <c r="E457">
        <v>0.37846999999999997</v>
      </c>
    </row>
    <row r="458" spans="1:6" x14ac:dyDescent="0.25">
      <c r="A458" s="102" t="s">
        <v>453</v>
      </c>
      <c r="B458">
        <v>-7.7939999999999997E-3</v>
      </c>
      <c r="C458">
        <v>5.0835999999999999E-2</v>
      </c>
      <c r="D458">
        <v>-0.153</v>
      </c>
      <c r="E458">
        <v>0.87814000000000003</v>
      </c>
    </row>
    <row r="459" spans="1:6" x14ac:dyDescent="0.25">
      <c r="A459" s="102" t="s">
        <v>163</v>
      </c>
      <c r="B459">
        <v>3.3955150000000001</v>
      </c>
      <c r="C459">
        <v>1.1914979999999999</v>
      </c>
      <c r="D459">
        <v>2.85</v>
      </c>
      <c r="E459">
        <v>4.3699999999999998E-3</v>
      </c>
      <c r="F459" t="s">
        <v>154</v>
      </c>
    </row>
    <row r="460" spans="1:6" x14ac:dyDescent="0.25">
      <c r="A460" s="102" t="s">
        <v>233</v>
      </c>
      <c r="B460">
        <v>-3.3430000000000001E-3</v>
      </c>
      <c r="C460">
        <v>1.061E-2</v>
      </c>
      <c r="D460">
        <v>-0.315</v>
      </c>
      <c r="E460">
        <v>0.75266999999999995</v>
      </c>
    </row>
    <row r="461" spans="1:6" x14ac:dyDescent="0.25">
      <c r="A461" s="102" t="s">
        <v>234</v>
      </c>
      <c r="B461">
        <v>-2.879E-2</v>
      </c>
      <c r="C461">
        <v>1.7853999999999998E-2</v>
      </c>
      <c r="D461">
        <v>-1.6120000000000001</v>
      </c>
      <c r="E461">
        <v>0.10685</v>
      </c>
    </row>
    <row r="462" spans="1:6" x14ac:dyDescent="0.25">
      <c r="A462" s="102" t="s">
        <v>164</v>
      </c>
    </row>
    <row r="463" spans="1:6" x14ac:dyDescent="0.25">
      <c r="A463" s="102" t="s">
        <v>165</v>
      </c>
    </row>
    <row r="464" spans="1:6" x14ac:dyDescent="0.25">
      <c r="A464" s="154"/>
    </row>
    <row r="465" spans="1:1" x14ac:dyDescent="0.25">
      <c r="A465" s="102" t="s">
        <v>166</v>
      </c>
    </row>
    <row r="466" spans="1:1" x14ac:dyDescent="0.25">
      <c r="A466" s="154"/>
    </row>
    <row r="467" spans="1:1" x14ac:dyDescent="0.25">
      <c r="A467" s="102" t="s">
        <v>206</v>
      </c>
    </row>
    <row r="468" spans="1:1" x14ac:dyDescent="0.25">
      <c r="A468" s="102" t="s">
        <v>306</v>
      </c>
    </row>
    <row r="469" spans="1:1" x14ac:dyDescent="0.25">
      <c r="A469" s="102" t="s">
        <v>175</v>
      </c>
    </row>
    <row r="470" spans="1:1" x14ac:dyDescent="0.25">
      <c r="A470" s="102" t="s">
        <v>307</v>
      </c>
    </row>
    <row r="471" spans="1:1" x14ac:dyDescent="0.25">
      <c r="A471" s="154"/>
    </row>
    <row r="472" spans="1:1" x14ac:dyDescent="0.25">
      <c r="A472" s="102" t="s">
        <v>203</v>
      </c>
    </row>
    <row r="473" spans="1:1" x14ac:dyDescent="0.25">
      <c r="A473" s="154"/>
    </row>
    <row r="474" spans="1:1" x14ac:dyDescent="0.25">
      <c r="A474" s="101" t="s">
        <v>207</v>
      </c>
    </row>
    <row r="475" spans="1:1" x14ac:dyDescent="0.25">
      <c r="A475" s="154"/>
    </row>
    <row r="476" spans="1:1" x14ac:dyDescent="0.25">
      <c r="A476" s="102" t="s">
        <v>139</v>
      </c>
    </row>
    <row r="477" spans="1:1" x14ac:dyDescent="0.25">
      <c r="A477" s="102" t="s">
        <v>208</v>
      </c>
    </row>
    <row r="478" spans="1:1" x14ac:dyDescent="0.25">
      <c r="A478" s="102" t="s">
        <v>141</v>
      </c>
    </row>
    <row r="479" spans="1:1" x14ac:dyDescent="0.25">
      <c r="A479" s="154"/>
    </row>
    <row r="480" spans="1:1" x14ac:dyDescent="0.25">
      <c r="A480" s="102" t="s">
        <v>142</v>
      </c>
    </row>
    <row r="481" spans="1:6" x14ac:dyDescent="0.25">
      <c r="A481" s="102"/>
      <c r="B481" t="s">
        <v>143</v>
      </c>
      <c r="C481" t="s">
        <v>144</v>
      </c>
      <c r="D481" t="s">
        <v>171</v>
      </c>
      <c r="E481" t="s">
        <v>172</v>
      </c>
    </row>
    <row r="482" spans="1:6" x14ac:dyDescent="0.25">
      <c r="A482" s="102" t="s">
        <v>147</v>
      </c>
      <c r="B482">
        <v>0.86341749999999995</v>
      </c>
      <c r="C482">
        <v>0.21185509999999999</v>
      </c>
      <c r="D482">
        <v>4.0759999999999996</v>
      </c>
      <c r="E482" s="1">
        <v>6.1199999999999997E-5</v>
      </c>
      <c r="F482" t="s">
        <v>149</v>
      </c>
    </row>
    <row r="483" spans="1:6" x14ac:dyDescent="0.25">
      <c r="A483" s="102" t="s">
        <v>150</v>
      </c>
      <c r="B483">
        <v>-9.2572399999999999E-2</v>
      </c>
      <c r="C483">
        <v>9.5594899999999997E-2</v>
      </c>
      <c r="D483">
        <v>-0.96799999999999997</v>
      </c>
      <c r="E483">
        <v>0.33376400000000001</v>
      </c>
    </row>
    <row r="484" spans="1:6" x14ac:dyDescent="0.25">
      <c r="A484" s="102" t="s">
        <v>151</v>
      </c>
      <c r="B484">
        <v>5.3166000000000003E-3</v>
      </c>
      <c r="C484">
        <v>8.9511800000000002E-2</v>
      </c>
      <c r="D484">
        <v>5.8999999999999997E-2</v>
      </c>
      <c r="E484">
        <v>0.95268299999999995</v>
      </c>
    </row>
    <row r="485" spans="1:6" x14ac:dyDescent="0.25">
      <c r="A485" s="102" t="s">
        <v>152</v>
      </c>
      <c r="B485">
        <v>-8.9825299999999997E-2</v>
      </c>
      <c r="C485">
        <v>0.11497309999999999</v>
      </c>
      <c r="D485">
        <v>-0.78100000000000003</v>
      </c>
      <c r="E485">
        <v>0.435361</v>
      </c>
    </row>
    <row r="486" spans="1:6" x14ac:dyDescent="0.25">
      <c r="A486" s="102" t="s">
        <v>153</v>
      </c>
      <c r="B486">
        <v>6.5915799999999997E-2</v>
      </c>
      <c r="C486">
        <v>0.15106600000000001</v>
      </c>
      <c r="D486">
        <v>0.436</v>
      </c>
      <c r="E486">
        <v>0.66295800000000005</v>
      </c>
    </row>
    <row r="487" spans="1:6" x14ac:dyDescent="0.25">
      <c r="A487" s="102" t="s">
        <v>110</v>
      </c>
      <c r="B487">
        <v>-8.6779499999999996E-2</v>
      </c>
      <c r="C487">
        <v>3.9484100000000001E-2</v>
      </c>
      <c r="D487">
        <v>-2.198</v>
      </c>
      <c r="E487">
        <v>2.8853E-2</v>
      </c>
      <c r="F487" t="s">
        <v>158</v>
      </c>
    </row>
    <row r="488" spans="1:6" x14ac:dyDescent="0.25">
      <c r="A488" s="102" t="s">
        <v>112</v>
      </c>
      <c r="B488">
        <v>0.11636970000000001</v>
      </c>
      <c r="C488">
        <v>8.5130999999999998E-2</v>
      </c>
      <c r="D488">
        <v>1.367</v>
      </c>
      <c r="E488">
        <v>0.17283599999999999</v>
      </c>
    </row>
    <row r="489" spans="1:6" x14ac:dyDescent="0.25">
      <c r="A489" s="102" t="s">
        <v>113</v>
      </c>
      <c r="B489">
        <v>5.04801E-2</v>
      </c>
      <c r="C489">
        <v>2.6389599999999999E-2</v>
      </c>
      <c r="D489">
        <v>1.913</v>
      </c>
      <c r="E489">
        <v>5.6875000000000002E-2</v>
      </c>
      <c r="F489" t="s">
        <v>173</v>
      </c>
    </row>
    <row r="490" spans="1:6" x14ac:dyDescent="0.25">
      <c r="A490" s="102" t="s">
        <v>114</v>
      </c>
      <c r="B490">
        <v>-9.0061100000000005E-2</v>
      </c>
      <c r="C490">
        <v>6.2979400000000005E-2</v>
      </c>
      <c r="D490">
        <v>-1.43</v>
      </c>
      <c r="E490">
        <v>0.15392900000000001</v>
      </c>
    </row>
    <row r="491" spans="1:6" x14ac:dyDescent="0.25">
      <c r="A491" s="102" t="s">
        <v>155</v>
      </c>
      <c r="B491">
        <v>-0.35713669999999997</v>
      </c>
      <c r="C491">
        <v>0.1104774</v>
      </c>
      <c r="D491">
        <v>-3.2330000000000001</v>
      </c>
      <c r="E491">
        <v>1.387E-3</v>
      </c>
      <c r="F491" t="s">
        <v>154</v>
      </c>
    </row>
    <row r="492" spans="1:6" x14ac:dyDescent="0.25">
      <c r="A492" s="102" t="s">
        <v>156</v>
      </c>
      <c r="B492">
        <v>-0.35482320000000001</v>
      </c>
      <c r="C492">
        <v>0.1206869</v>
      </c>
      <c r="D492">
        <v>-2.94</v>
      </c>
      <c r="E492">
        <v>3.581E-3</v>
      </c>
      <c r="F492" t="s">
        <v>154</v>
      </c>
    </row>
    <row r="493" spans="1:6" x14ac:dyDescent="0.25">
      <c r="A493" s="102" t="s">
        <v>157</v>
      </c>
      <c r="B493">
        <v>-0.14092650000000001</v>
      </c>
      <c r="C493">
        <v>0.13353999999999999</v>
      </c>
      <c r="D493">
        <v>-1.0549999999999999</v>
      </c>
      <c r="E493">
        <v>0.29227300000000001</v>
      </c>
    </row>
    <row r="494" spans="1:6" x14ac:dyDescent="0.25">
      <c r="A494" s="102" t="s">
        <v>159</v>
      </c>
      <c r="B494">
        <v>-3.7574099999999999E-2</v>
      </c>
      <c r="C494">
        <v>7.1783200000000005E-2</v>
      </c>
      <c r="D494">
        <v>-0.52300000000000002</v>
      </c>
      <c r="E494">
        <v>0.60111999999999999</v>
      </c>
    </row>
    <row r="495" spans="1:6" x14ac:dyDescent="0.25">
      <c r="A495" s="102" t="s">
        <v>160</v>
      </c>
      <c r="B495">
        <v>0.26970559999999999</v>
      </c>
      <c r="C495">
        <v>8.3135100000000003E-2</v>
      </c>
      <c r="D495">
        <v>3.2440000000000002</v>
      </c>
      <c r="E495">
        <v>1.3339999999999999E-3</v>
      </c>
      <c r="F495" t="s">
        <v>154</v>
      </c>
    </row>
    <row r="496" spans="1:6" x14ac:dyDescent="0.25">
      <c r="A496" s="102" t="s">
        <v>161</v>
      </c>
      <c r="B496">
        <v>-0.19817770000000001</v>
      </c>
      <c r="C496">
        <v>8.97506E-2</v>
      </c>
      <c r="D496">
        <v>-2.2080000000000002</v>
      </c>
      <c r="E496">
        <v>2.8121E-2</v>
      </c>
      <c r="F496" t="s">
        <v>158</v>
      </c>
    </row>
    <row r="497" spans="1:6" x14ac:dyDescent="0.25">
      <c r="A497" s="102" t="s">
        <v>162</v>
      </c>
      <c r="B497">
        <v>-0.40895900000000002</v>
      </c>
      <c r="C497">
        <v>9.2130400000000001E-2</v>
      </c>
      <c r="D497">
        <v>-4.4390000000000001</v>
      </c>
      <c r="E497" s="1">
        <v>1.34E-5</v>
      </c>
      <c r="F497" t="s">
        <v>149</v>
      </c>
    </row>
    <row r="498" spans="1:6" x14ac:dyDescent="0.25">
      <c r="A498" s="102" t="s">
        <v>450</v>
      </c>
      <c r="B498">
        <v>-0.34459960000000001</v>
      </c>
      <c r="C498">
        <v>0.21599389999999999</v>
      </c>
      <c r="D498">
        <v>-1.595</v>
      </c>
      <c r="E498">
        <v>0.111849</v>
      </c>
    </row>
    <row r="499" spans="1:6" x14ac:dyDescent="0.25">
      <c r="A499" s="102" t="s">
        <v>451</v>
      </c>
      <c r="B499">
        <v>-8.8085800000000006E-2</v>
      </c>
      <c r="C499">
        <v>7.5870999999999994E-2</v>
      </c>
      <c r="D499">
        <v>-1.161</v>
      </c>
      <c r="E499">
        <v>0.246721</v>
      </c>
    </row>
    <row r="500" spans="1:6" x14ac:dyDescent="0.25">
      <c r="A500" s="102" t="s">
        <v>452</v>
      </c>
      <c r="B500">
        <v>0.82316610000000001</v>
      </c>
      <c r="C500">
        <v>0.21016860000000001</v>
      </c>
      <c r="D500">
        <v>3.9169999999999998</v>
      </c>
      <c r="E500">
        <v>1.15E-4</v>
      </c>
      <c r="F500" t="s">
        <v>149</v>
      </c>
    </row>
    <row r="501" spans="1:6" x14ac:dyDescent="0.25">
      <c r="A501" s="102" t="s">
        <v>453</v>
      </c>
      <c r="B501">
        <v>1.2940699999999999E-2</v>
      </c>
      <c r="C501">
        <v>1.0366E-2</v>
      </c>
      <c r="D501">
        <v>1.248</v>
      </c>
      <c r="E501">
        <v>0.21302699999999999</v>
      </c>
    </row>
    <row r="502" spans="1:6" x14ac:dyDescent="0.25">
      <c r="A502" s="102" t="s">
        <v>163</v>
      </c>
      <c r="B502">
        <v>-8.3464700000000003E-2</v>
      </c>
      <c r="C502">
        <v>0.2099162</v>
      </c>
      <c r="D502">
        <v>-0.39800000000000002</v>
      </c>
      <c r="E502">
        <v>0.69124799999999997</v>
      </c>
    </row>
    <row r="503" spans="1:6" x14ac:dyDescent="0.25">
      <c r="A503" s="102" t="s">
        <v>233</v>
      </c>
      <c r="B503">
        <v>5.9250000000000004E-4</v>
      </c>
      <c r="C503">
        <v>2.1627E-3</v>
      </c>
      <c r="D503">
        <v>0.27400000000000002</v>
      </c>
      <c r="E503">
        <v>0.78434700000000002</v>
      </c>
    </row>
    <row r="504" spans="1:6" x14ac:dyDescent="0.25">
      <c r="A504" s="102" t="s">
        <v>234</v>
      </c>
      <c r="B504">
        <v>5.9956999999999996E-3</v>
      </c>
      <c r="C504">
        <v>3.2491E-3</v>
      </c>
      <c r="D504">
        <v>1.845</v>
      </c>
      <c r="E504">
        <v>6.6138000000000002E-2</v>
      </c>
      <c r="F504" t="s">
        <v>173</v>
      </c>
    </row>
    <row r="505" spans="1:6" x14ac:dyDescent="0.25">
      <c r="A505" s="102" t="s">
        <v>164</v>
      </c>
    </row>
    <row r="506" spans="1:6" x14ac:dyDescent="0.25">
      <c r="A506" s="102" t="s">
        <v>165</v>
      </c>
    </row>
    <row r="507" spans="1:6" x14ac:dyDescent="0.25">
      <c r="A507" s="154"/>
    </row>
    <row r="508" spans="1:6" x14ac:dyDescent="0.25">
      <c r="A508" s="102" t="s">
        <v>308</v>
      </c>
    </row>
    <row r="509" spans="1:6" x14ac:dyDescent="0.25">
      <c r="A509" s="154"/>
    </row>
    <row r="510" spans="1:6" x14ac:dyDescent="0.25">
      <c r="A510" s="102" t="s">
        <v>209</v>
      </c>
    </row>
    <row r="511" spans="1:6" x14ac:dyDescent="0.25">
      <c r="A511" s="102" t="s">
        <v>309</v>
      </c>
    </row>
    <row r="512" spans="1:6" x14ac:dyDescent="0.25">
      <c r="A512" s="102" t="s">
        <v>210</v>
      </c>
    </row>
    <row r="513" spans="1:6" x14ac:dyDescent="0.25">
      <c r="A513" s="102" t="s">
        <v>176</v>
      </c>
    </row>
    <row r="514" spans="1:6" x14ac:dyDescent="0.25">
      <c r="A514" s="154"/>
    </row>
    <row r="515" spans="1:6" x14ac:dyDescent="0.25">
      <c r="A515" s="102" t="s">
        <v>177</v>
      </c>
    </row>
    <row r="516" spans="1:6" x14ac:dyDescent="0.25">
      <c r="A516" s="154"/>
    </row>
    <row r="517" spans="1:6" x14ac:dyDescent="0.25">
      <c r="A517" s="101" t="s">
        <v>211</v>
      </c>
    </row>
    <row r="518" spans="1:6" x14ac:dyDescent="0.25">
      <c r="A518" s="154"/>
    </row>
    <row r="519" spans="1:6" x14ac:dyDescent="0.25">
      <c r="A519" s="102" t="s">
        <v>139</v>
      </c>
    </row>
    <row r="520" spans="1:6" x14ac:dyDescent="0.25">
      <c r="A520" s="102" t="s">
        <v>212</v>
      </c>
    </row>
    <row r="521" spans="1:6" x14ac:dyDescent="0.25">
      <c r="A521" s="102" t="s">
        <v>141</v>
      </c>
      <c r="E521" s="1"/>
    </row>
    <row r="522" spans="1:6" x14ac:dyDescent="0.25">
      <c r="A522" s="154"/>
    </row>
    <row r="523" spans="1:6" x14ac:dyDescent="0.25">
      <c r="A523" s="102" t="s">
        <v>142</v>
      </c>
    </row>
    <row r="524" spans="1:6" x14ac:dyDescent="0.25">
      <c r="A524" s="102"/>
      <c r="B524" t="s">
        <v>143</v>
      </c>
      <c r="C524" t="s">
        <v>144</v>
      </c>
      <c r="D524" t="s">
        <v>171</v>
      </c>
      <c r="E524" t="s">
        <v>172</v>
      </c>
    </row>
    <row r="525" spans="1:6" x14ac:dyDescent="0.25">
      <c r="A525" s="102" t="s">
        <v>147</v>
      </c>
      <c r="B525">
        <v>4.2725000000000003E-3</v>
      </c>
      <c r="C525">
        <v>0.1924823</v>
      </c>
      <c r="D525">
        <v>2.1999999999999999E-2</v>
      </c>
      <c r="E525" s="1">
        <v>0.98232600000000003</v>
      </c>
    </row>
    <row r="526" spans="1:6" x14ac:dyDescent="0.25">
      <c r="A526" s="102" t="s">
        <v>150</v>
      </c>
      <c r="B526">
        <v>-0.1323367</v>
      </c>
      <c r="C526">
        <v>0.1021159</v>
      </c>
      <c r="D526">
        <v>-1.296</v>
      </c>
      <c r="E526" s="1">
        <v>0.19736300000000001</v>
      </c>
    </row>
    <row r="527" spans="1:6" x14ac:dyDescent="0.25">
      <c r="A527" s="102" t="s">
        <v>151</v>
      </c>
      <c r="B527">
        <v>0.2531216</v>
      </c>
      <c r="C527">
        <v>0.1094242</v>
      </c>
      <c r="D527">
        <v>2.3130000000000002</v>
      </c>
      <c r="E527">
        <v>2.2331E-2</v>
      </c>
      <c r="F527" t="s">
        <v>158</v>
      </c>
    </row>
    <row r="528" spans="1:6" x14ac:dyDescent="0.25">
      <c r="A528" s="102" t="s">
        <v>152</v>
      </c>
      <c r="B528">
        <v>-0.4488376</v>
      </c>
      <c r="C528">
        <v>0.14909120000000001</v>
      </c>
      <c r="D528">
        <v>-3.01</v>
      </c>
      <c r="E528" s="1">
        <v>3.1519999999999999E-3</v>
      </c>
      <c r="F528" t="s">
        <v>154</v>
      </c>
    </row>
    <row r="529" spans="1:6" x14ac:dyDescent="0.25">
      <c r="A529" s="102" t="s">
        <v>153</v>
      </c>
      <c r="B529">
        <v>-0.1540646</v>
      </c>
      <c r="C529">
        <v>0.25819160000000002</v>
      </c>
      <c r="D529">
        <v>-0.59699999999999998</v>
      </c>
      <c r="E529" s="1">
        <v>0.55177399999999999</v>
      </c>
    </row>
    <row r="530" spans="1:6" x14ac:dyDescent="0.25">
      <c r="A530" s="102" t="s">
        <v>110</v>
      </c>
      <c r="B530">
        <v>3.9441799999999999E-2</v>
      </c>
      <c r="C530">
        <v>3.4127600000000001E-2</v>
      </c>
      <c r="D530">
        <v>1.1559999999999999</v>
      </c>
      <c r="E530" s="1">
        <v>0.24998400000000001</v>
      </c>
    </row>
    <row r="531" spans="1:6" x14ac:dyDescent="0.25">
      <c r="A531" s="102" t="s">
        <v>112</v>
      </c>
      <c r="B531">
        <v>0.24007809999999999</v>
      </c>
      <c r="C531">
        <v>0.1201054</v>
      </c>
      <c r="D531">
        <v>1.9990000000000001</v>
      </c>
      <c r="E531" s="1">
        <v>4.7772000000000002E-2</v>
      </c>
      <c r="F531" t="s">
        <v>158</v>
      </c>
    </row>
    <row r="532" spans="1:6" x14ac:dyDescent="0.25">
      <c r="A532" s="102" t="s">
        <v>113</v>
      </c>
      <c r="B532">
        <v>4.2030999999999999E-2</v>
      </c>
      <c r="C532">
        <v>3.6343199999999999E-2</v>
      </c>
      <c r="D532">
        <v>1.157</v>
      </c>
      <c r="E532">
        <v>0.249663</v>
      </c>
    </row>
    <row r="533" spans="1:6" x14ac:dyDescent="0.25">
      <c r="A533" s="102" t="s">
        <v>114</v>
      </c>
      <c r="B533">
        <v>-7.3151999999999995E-2</v>
      </c>
      <c r="C533">
        <v>9.1003200000000006E-2</v>
      </c>
      <c r="D533">
        <v>-0.80400000000000005</v>
      </c>
      <c r="E533">
        <v>0.42300300000000002</v>
      </c>
    </row>
    <row r="534" spans="1:6" x14ac:dyDescent="0.25">
      <c r="A534" s="102" t="s">
        <v>155</v>
      </c>
      <c r="B534">
        <v>-0.33891510000000002</v>
      </c>
      <c r="C534">
        <v>0.1300134</v>
      </c>
      <c r="D534">
        <v>-2.6070000000000002</v>
      </c>
      <c r="E534">
        <v>1.0241999999999999E-2</v>
      </c>
      <c r="F534" t="s">
        <v>158</v>
      </c>
    </row>
    <row r="535" spans="1:6" x14ac:dyDescent="0.25">
      <c r="A535" s="102" t="s">
        <v>156</v>
      </c>
      <c r="B535">
        <v>-0.78797669999999997</v>
      </c>
      <c r="C535">
        <v>0.20186219999999999</v>
      </c>
      <c r="D535">
        <v>-3.9039999999999999</v>
      </c>
      <c r="E535">
        <v>1.54E-4</v>
      </c>
      <c r="F535" t="s">
        <v>149</v>
      </c>
    </row>
    <row r="536" spans="1:6" x14ac:dyDescent="0.25">
      <c r="A536" s="102" t="s">
        <v>157</v>
      </c>
      <c r="B536">
        <v>0.2403372</v>
      </c>
      <c r="C536">
        <v>0.1295829</v>
      </c>
      <c r="D536">
        <v>1.855</v>
      </c>
      <c r="E536">
        <v>6.5976999999999994E-2</v>
      </c>
      <c r="F536" t="s">
        <v>173</v>
      </c>
    </row>
    <row r="537" spans="1:6" x14ac:dyDescent="0.25">
      <c r="A537" s="102" t="s">
        <v>159</v>
      </c>
      <c r="B537">
        <v>9.5108300000000007E-2</v>
      </c>
      <c r="C537">
        <v>8.0176899999999995E-2</v>
      </c>
      <c r="D537">
        <v>1.1859999999999999</v>
      </c>
      <c r="E537">
        <v>0.237763</v>
      </c>
    </row>
    <row r="538" spans="1:6" x14ac:dyDescent="0.25">
      <c r="A538" s="102" t="s">
        <v>160</v>
      </c>
      <c r="B538">
        <v>2.50955E-2</v>
      </c>
      <c r="C538">
        <v>7.5708399999999995E-2</v>
      </c>
      <c r="D538">
        <v>0.33100000000000002</v>
      </c>
      <c r="E538">
        <v>0.74083600000000005</v>
      </c>
    </row>
    <row r="539" spans="1:6" x14ac:dyDescent="0.25">
      <c r="A539" s="102" t="s">
        <v>161</v>
      </c>
      <c r="B539">
        <v>-0.1943609</v>
      </c>
      <c r="C539">
        <v>0.11616460000000001</v>
      </c>
      <c r="D539">
        <v>-1.673</v>
      </c>
      <c r="E539">
        <v>9.6779000000000004E-2</v>
      </c>
      <c r="F539" t="s">
        <v>173</v>
      </c>
    </row>
    <row r="540" spans="1:6" x14ac:dyDescent="0.25">
      <c r="A540" s="102" t="s">
        <v>162</v>
      </c>
      <c r="B540">
        <v>3.0053199999999999E-2</v>
      </c>
      <c r="C540">
        <v>0.10280350000000001</v>
      </c>
      <c r="D540">
        <v>0.29199999999999998</v>
      </c>
      <c r="E540">
        <v>0.77051000000000003</v>
      </c>
    </row>
    <row r="541" spans="1:6" x14ac:dyDescent="0.25">
      <c r="A541" s="102" t="s">
        <v>450</v>
      </c>
      <c r="B541">
        <v>-4.90581E-2</v>
      </c>
      <c r="C541">
        <v>0.12546209999999999</v>
      </c>
      <c r="D541">
        <v>-0.39100000000000001</v>
      </c>
      <c r="E541">
        <v>0.69644300000000003</v>
      </c>
    </row>
    <row r="542" spans="1:6" x14ac:dyDescent="0.25">
      <c r="A542" s="102" t="s">
        <v>451</v>
      </c>
      <c r="B542">
        <v>-4.7132199999999999E-2</v>
      </c>
      <c r="C542">
        <v>7.5452400000000003E-2</v>
      </c>
      <c r="D542">
        <v>-0.625</v>
      </c>
      <c r="E542">
        <v>0.53332299999999999</v>
      </c>
    </row>
    <row r="543" spans="1:6" x14ac:dyDescent="0.25">
      <c r="A543" s="102" t="s">
        <v>452</v>
      </c>
      <c r="B543">
        <v>7.3444499999999996E-2</v>
      </c>
      <c r="C543">
        <v>0.19987779999999999</v>
      </c>
      <c r="D543">
        <v>0.36699999999999999</v>
      </c>
      <c r="E543">
        <v>0.71390200000000004</v>
      </c>
    </row>
    <row r="544" spans="1:6" x14ac:dyDescent="0.25">
      <c r="A544" s="102" t="s">
        <v>453</v>
      </c>
      <c r="B544">
        <v>-1.2719899999999999E-2</v>
      </c>
      <c r="C544">
        <v>8.8214999999999995E-3</v>
      </c>
      <c r="D544">
        <v>-1.4419999999999999</v>
      </c>
      <c r="E544">
        <v>0.151808</v>
      </c>
    </row>
    <row r="545" spans="1:5" x14ac:dyDescent="0.25">
      <c r="A545" s="102" t="s">
        <v>163</v>
      </c>
      <c r="B545">
        <v>3.6431900000000003E-2</v>
      </c>
      <c r="C545">
        <v>0.22940659999999999</v>
      </c>
      <c r="D545">
        <v>0.159</v>
      </c>
      <c r="E545">
        <v>0.87407299999999999</v>
      </c>
    </row>
    <row r="546" spans="1:5" x14ac:dyDescent="0.25">
      <c r="A546" s="102" t="s">
        <v>233</v>
      </c>
      <c r="B546">
        <v>2.7380999999999998E-3</v>
      </c>
      <c r="C546">
        <v>1.8422E-3</v>
      </c>
      <c r="D546">
        <v>1.486</v>
      </c>
      <c r="E546">
        <v>0.13967599999999999</v>
      </c>
    </row>
    <row r="547" spans="1:5" x14ac:dyDescent="0.25">
      <c r="A547" s="102" t="s">
        <v>234</v>
      </c>
      <c r="B547">
        <v>1.7259999999999999E-4</v>
      </c>
      <c r="C547">
        <v>3.0149999999999999E-3</v>
      </c>
      <c r="D547">
        <v>5.7000000000000002E-2</v>
      </c>
      <c r="E547">
        <v>0.95444799999999996</v>
      </c>
    </row>
    <row r="548" spans="1:5" x14ac:dyDescent="0.25">
      <c r="A548" s="102" t="s">
        <v>164</v>
      </c>
    </row>
    <row r="549" spans="1:5" x14ac:dyDescent="0.25">
      <c r="A549" s="102" t="s">
        <v>165</v>
      </c>
    </row>
    <row r="550" spans="1:5" x14ac:dyDescent="0.25">
      <c r="A550" s="154"/>
    </row>
    <row r="551" spans="1:5" x14ac:dyDescent="0.25">
      <c r="A551" s="102" t="s">
        <v>310</v>
      </c>
    </row>
    <row r="552" spans="1:5" x14ac:dyDescent="0.25">
      <c r="A552" s="154"/>
    </row>
    <row r="553" spans="1:5" x14ac:dyDescent="0.25">
      <c r="A553" s="102" t="s">
        <v>213</v>
      </c>
    </row>
    <row r="554" spans="1:5" x14ac:dyDescent="0.25">
      <c r="A554" s="102" t="s">
        <v>311</v>
      </c>
    </row>
    <row r="555" spans="1:5" x14ac:dyDescent="0.25">
      <c r="A555" s="102" t="s">
        <v>214</v>
      </c>
    </row>
    <row r="556" spans="1:5" x14ac:dyDescent="0.25">
      <c r="A556" s="102" t="s">
        <v>176</v>
      </c>
    </row>
    <row r="557" spans="1:5" x14ac:dyDescent="0.25">
      <c r="A557" s="154"/>
    </row>
    <row r="558" spans="1:5" x14ac:dyDescent="0.25">
      <c r="A558" s="102" t="s">
        <v>215</v>
      </c>
    </row>
    <row r="559" spans="1:5" x14ac:dyDescent="0.25">
      <c r="A559" s="154"/>
      <c r="E559" s="1"/>
    </row>
    <row r="560" spans="1:5" x14ac:dyDescent="0.25">
      <c r="A560" s="101" t="s">
        <v>216</v>
      </c>
    </row>
    <row r="561" spans="1:6" x14ac:dyDescent="0.25">
      <c r="A561" s="154"/>
    </row>
    <row r="562" spans="1:6" x14ac:dyDescent="0.25">
      <c r="A562" s="102" t="s">
        <v>139</v>
      </c>
    </row>
    <row r="563" spans="1:6" x14ac:dyDescent="0.25">
      <c r="A563" s="102" t="s">
        <v>217</v>
      </c>
    </row>
    <row r="564" spans="1:6" x14ac:dyDescent="0.25">
      <c r="A564" s="102" t="s">
        <v>141</v>
      </c>
    </row>
    <row r="565" spans="1:6" x14ac:dyDescent="0.25">
      <c r="A565" s="154"/>
    </row>
    <row r="566" spans="1:6" x14ac:dyDescent="0.25">
      <c r="A566" s="102" t="s">
        <v>142</v>
      </c>
    </row>
    <row r="567" spans="1:6" x14ac:dyDescent="0.25">
      <c r="A567" s="102"/>
      <c r="B567" t="s">
        <v>143</v>
      </c>
      <c r="C567" t="s">
        <v>144</v>
      </c>
      <c r="D567" t="s">
        <v>171</v>
      </c>
      <c r="E567" t="s">
        <v>172</v>
      </c>
    </row>
    <row r="568" spans="1:6" x14ac:dyDescent="0.25">
      <c r="A568" s="102" t="s">
        <v>147</v>
      </c>
      <c r="B568">
        <v>1.0962219</v>
      </c>
      <c r="C568">
        <v>9.1727900000000001E-2</v>
      </c>
      <c r="D568">
        <v>11.951000000000001</v>
      </c>
      <c r="E568" t="s">
        <v>148</v>
      </c>
      <c r="F568" t="s">
        <v>149</v>
      </c>
    </row>
    <row r="569" spans="1:6" x14ac:dyDescent="0.25">
      <c r="A569" s="102" t="s">
        <v>150</v>
      </c>
      <c r="B569">
        <v>9.1973299999999994E-2</v>
      </c>
      <c r="C569">
        <v>4.9462399999999997E-2</v>
      </c>
      <c r="D569">
        <v>1.859</v>
      </c>
      <c r="E569">
        <v>6.3143000000000005E-2</v>
      </c>
      <c r="F569" t="s">
        <v>173</v>
      </c>
    </row>
    <row r="570" spans="1:6" x14ac:dyDescent="0.25">
      <c r="A570" s="102" t="s">
        <v>151</v>
      </c>
      <c r="B570">
        <v>-7.5735999999999998E-2</v>
      </c>
      <c r="C570">
        <v>4.48449E-2</v>
      </c>
      <c r="D570">
        <v>-1.6890000000000001</v>
      </c>
      <c r="E570">
        <v>9.1441999999999996E-2</v>
      </c>
      <c r="F570" t="s">
        <v>173</v>
      </c>
    </row>
    <row r="571" spans="1:6" x14ac:dyDescent="0.25">
      <c r="A571" s="102" t="s">
        <v>152</v>
      </c>
      <c r="B571">
        <v>8.0773000000000008E-3</v>
      </c>
      <c r="C571">
        <v>3.3901199999999999E-2</v>
      </c>
      <c r="D571">
        <v>0.23799999999999999</v>
      </c>
      <c r="E571">
        <v>0.81170900000000001</v>
      </c>
    </row>
    <row r="572" spans="1:6" x14ac:dyDescent="0.25">
      <c r="A572" s="102" t="s">
        <v>153</v>
      </c>
      <c r="B572">
        <v>0.216004</v>
      </c>
      <c r="C572">
        <v>5.43318E-2</v>
      </c>
      <c r="D572">
        <v>3.976</v>
      </c>
      <c r="E572" s="1">
        <v>7.3300000000000006E-5</v>
      </c>
      <c r="F572" t="s">
        <v>149</v>
      </c>
    </row>
    <row r="573" spans="1:6" x14ac:dyDescent="0.25">
      <c r="A573" s="102" t="s">
        <v>110</v>
      </c>
      <c r="B573">
        <v>0.1037428</v>
      </c>
      <c r="C573">
        <v>1.28576E-2</v>
      </c>
      <c r="D573">
        <v>8.0690000000000008</v>
      </c>
      <c r="E573" s="1">
        <v>1.37E-15</v>
      </c>
      <c r="F573" t="s">
        <v>149</v>
      </c>
    </row>
    <row r="574" spans="1:6" x14ac:dyDescent="0.25">
      <c r="A574" s="102" t="s">
        <v>112</v>
      </c>
      <c r="B574">
        <v>-3.4095E-2</v>
      </c>
      <c r="C574">
        <v>2.9102900000000001E-2</v>
      </c>
      <c r="D574">
        <v>-1.1719999999999999</v>
      </c>
      <c r="E574" s="1">
        <v>0.24155699999999999</v>
      </c>
    </row>
    <row r="575" spans="1:6" x14ac:dyDescent="0.25">
      <c r="A575" s="102" t="s">
        <v>113</v>
      </c>
      <c r="B575">
        <v>9.928999999999999E-4</v>
      </c>
      <c r="C575">
        <v>9.7339000000000002E-3</v>
      </c>
      <c r="D575">
        <v>0.10199999999999999</v>
      </c>
      <c r="E575">
        <v>0.91876599999999997</v>
      </c>
    </row>
    <row r="576" spans="1:6" x14ac:dyDescent="0.25">
      <c r="A576" s="102" t="s">
        <v>114</v>
      </c>
      <c r="B576">
        <v>3.1043399999999999E-2</v>
      </c>
      <c r="C576">
        <v>2.1515200000000002E-2</v>
      </c>
      <c r="D576">
        <v>1.4430000000000001</v>
      </c>
      <c r="E576">
        <v>0.149253</v>
      </c>
    </row>
    <row r="577" spans="1:6" x14ac:dyDescent="0.25">
      <c r="A577" s="102" t="s">
        <v>155</v>
      </c>
      <c r="B577">
        <v>0.15560550000000001</v>
      </c>
      <c r="C577">
        <v>4.0078000000000003E-2</v>
      </c>
      <c r="D577">
        <v>3.883</v>
      </c>
      <c r="E577">
        <v>1.08E-4</v>
      </c>
      <c r="F577" t="s">
        <v>149</v>
      </c>
    </row>
    <row r="578" spans="1:6" x14ac:dyDescent="0.25">
      <c r="A578" s="102" t="s">
        <v>156</v>
      </c>
      <c r="B578">
        <v>0.21331829999999999</v>
      </c>
      <c r="C578">
        <v>4.9335400000000001E-2</v>
      </c>
      <c r="D578">
        <v>4.3239999999999998</v>
      </c>
      <c r="E578" s="1">
        <v>1.63E-5</v>
      </c>
      <c r="F578" t="s">
        <v>149</v>
      </c>
    </row>
    <row r="579" spans="1:6" x14ac:dyDescent="0.25">
      <c r="A579" s="102" t="s">
        <v>157</v>
      </c>
      <c r="B579">
        <v>8.7137000000000006E-2</v>
      </c>
      <c r="C579">
        <v>4.2494799999999999E-2</v>
      </c>
      <c r="D579">
        <v>2.0510000000000002</v>
      </c>
      <c r="E579">
        <v>4.0473000000000002E-2</v>
      </c>
      <c r="F579" t="s">
        <v>158</v>
      </c>
    </row>
    <row r="580" spans="1:6" x14ac:dyDescent="0.25">
      <c r="A580" s="102" t="s">
        <v>159</v>
      </c>
      <c r="B580">
        <v>0.1671754</v>
      </c>
      <c r="C580">
        <v>2.8192999999999999E-2</v>
      </c>
      <c r="D580">
        <v>5.93</v>
      </c>
      <c r="E580" s="1">
        <v>3.7E-9</v>
      </c>
      <c r="F580" t="s">
        <v>149</v>
      </c>
    </row>
    <row r="581" spans="1:6" x14ac:dyDescent="0.25">
      <c r="A581" s="102" t="s">
        <v>160</v>
      </c>
      <c r="B581">
        <v>-0.1657401</v>
      </c>
      <c r="C581">
        <v>3.0096999999999999E-2</v>
      </c>
      <c r="D581">
        <v>-5.5069999999999997</v>
      </c>
      <c r="E581" s="1">
        <v>4.2400000000000002E-8</v>
      </c>
      <c r="F581" t="s">
        <v>149</v>
      </c>
    </row>
    <row r="582" spans="1:6" x14ac:dyDescent="0.25">
      <c r="A582" s="102" t="s">
        <v>161</v>
      </c>
      <c r="B582">
        <v>0.19709989999999999</v>
      </c>
      <c r="C582">
        <v>4.3737400000000003E-2</v>
      </c>
      <c r="D582">
        <v>4.5060000000000002</v>
      </c>
      <c r="E582" s="1">
        <v>7.0600000000000002E-6</v>
      </c>
      <c r="F582" t="s">
        <v>149</v>
      </c>
    </row>
    <row r="583" spans="1:6" x14ac:dyDescent="0.25">
      <c r="A583" s="102" t="s">
        <v>162</v>
      </c>
      <c r="B583">
        <v>0.1811188</v>
      </c>
      <c r="C583">
        <v>3.3971700000000001E-2</v>
      </c>
      <c r="D583">
        <v>5.3310000000000004</v>
      </c>
      <c r="E583" s="1">
        <v>1.11E-7</v>
      </c>
      <c r="F583" t="s">
        <v>149</v>
      </c>
    </row>
    <row r="584" spans="1:6" x14ac:dyDescent="0.25">
      <c r="A584" s="102" t="s">
        <v>450</v>
      </c>
      <c r="B584">
        <v>-0.13891229999999999</v>
      </c>
      <c r="C584">
        <v>9.9092600000000003E-2</v>
      </c>
      <c r="D584">
        <v>-1.4019999999999999</v>
      </c>
      <c r="E584">
        <v>0.16115299999999999</v>
      </c>
    </row>
    <row r="585" spans="1:6" x14ac:dyDescent="0.25">
      <c r="A585" s="102" t="s">
        <v>451</v>
      </c>
      <c r="B585">
        <v>-1.5402600000000001E-2</v>
      </c>
      <c r="C585">
        <v>3.7419099999999997E-2</v>
      </c>
      <c r="D585">
        <v>-0.41199999999999998</v>
      </c>
      <c r="E585">
        <v>0.68067</v>
      </c>
    </row>
    <row r="586" spans="1:6" x14ac:dyDescent="0.25">
      <c r="A586" s="102" t="s">
        <v>452</v>
      </c>
      <c r="B586">
        <v>-0.11009289999999999</v>
      </c>
      <c r="C586">
        <v>7.8949400000000003E-2</v>
      </c>
      <c r="D586">
        <v>-1.3939999999999999</v>
      </c>
      <c r="E586">
        <v>0.16336500000000001</v>
      </c>
    </row>
    <row r="587" spans="1:6" x14ac:dyDescent="0.25">
      <c r="A587" s="102" t="s">
        <v>453</v>
      </c>
      <c r="B587">
        <v>7.5128E-3</v>
      </c>
      <c r="C587">
        <v>4.1679999999999998E-3</v>
      </c>
      <c r="D587">
        <v>1.8029999999999999</v>
      </c>
      <c r="E587">
        <v>7.1649000000000004E-2</v>
      </c>
      <c r="F587" t="s">
        <v>173</v>
      </c>
    </row>
    <row r="588" spans="1:6" x14ac:dyDescent="0.25">
      <c r="A588" s="102" t="s">
        <v>163</v>
      </c>
      <c r="B588">
        <v>-8.1936300000000004E-2</v>
      </c>
      <c r="C588">
        <v>7.4660400000000002E-2</v>
      </c>
      <c r="D588">
        <v>-1.097</v>
      </c>
      <c r="E588">
        <v>0.27260600000000001</v>
      </c>
    </row>
    <row r="589" spans="1:6" x14ac:dyDescent="0.25">
      <c r="A589" s="102" t="s">
        <v>233</v>
      </c>
      <c r="B589">
        <v>1.3917999999999999E-3</v>
      </c>
      <c r="C589">
        <v>1.1791E-3</v>
      </c>
      <c r="D589">
        <v>1.18</v>
      </c>
      <c r="E589">
        <v>0.23802000000000001</v>
      </c>
    </row>
    <row r="590" spans="1:6" x14ac:dyDescent="0.25">
      <c r="A590" s="102" t="s">
        <v>234</v>
      </c>
      <c r="B590">
        <v>2.856E-4</v>
      </c>
      <c r="C590">
        <v>8.6269999999999999E-4</v>
      </c>
      <c r="D590">
        <v>0.33100000000000002</v>
      </c>
      <c r="E590">
        <v>0.74068199999999995</v>
      </c>
    </row>
    <row r="591" spans="1:6" x14ac:dyDescent="0.25">
      <c r="A591" s="102" t="s">
        <v>164</v>
      </c>
    </row>
    <row r="592" spans="1:6" x14ac:dyDescent="0.25">
      <c r="A592" s="102" t="s">
        <v>165</v>
      </c>
    </row>
    <row r="593" spans="1:5" x14ac:dyDescent="0.25">
      <c r="A593" s="154"/>
    </row>
    <row r="594" spans="1:5" x14ac:dyDescent="0.25">
      <c r="A594" s="102" t="s">
        <v>312</v>
      </c>
    </row>
    <row r="595" spans="1:5" x14ac:dyDescent="0.25">
      <c r="A595" s="154"/>
    </row>
    <row r="596" spans="1:5" x14ac:dyDescent="0.25">
      <c r="A596" s="102" t="s">
        <v>218</v>
      </c>
    </row>
    <row r="597" spans="1:5" x14ac:dyDescent="0.25">
      <c r="A597" s="102" t="s">
        <v>313</v>
      </c>
    </row>
    <row r="598" spans="1:5" x14ac:dyDescent="0.25">
      <c r="A598" s="102" t="s">
        <v>219</v>
      </c>
      <c r="E598" s="1"/>
    </row>
    <row r="599" spans="1:5" x14ac:dyDescent="0.25">
      <c r="A599" s="102" t="s">
        <v>176</v>
      </c>
    </row>
    <row r="600" spans="1:5" x14ac:dyDescent="0.25">
      <c r="A600" s="154"/>
    </row>
    <row r="601" spans="1:5" x14ac:dyDescent="0.25">
      <c r="A601" s="102" t="s">
        <v>177</v>
      </c>
    </row>
    <row r="602" spans="1:5" x14ac:dyDescent="0.25">
      <c r="A602" s="154"/>
    </row>
    <row r="603" spans="1:5" x14ac:dyDescent="0.25">
      <c r="A603" s="101" t="s">
        <v>220</v>
      </c>
    </row>
    <row r="604" spans="1:5" x14ac:dyDescent="0.25">
      <c r="A604" s="154"/>
    </row>
    <row r="605" spans="1:5" x14ac:dyDescent="0.25">
      <c r="A605" s="102" t="s">
        <v>139</v>
      </c>
    </row>
    <row r="606" spans="1:5" x14ac:dyDescent="0.25">
      <c r="A606" s="102" t="s">
        <v>221</v>
      </c>
    </row>
    <row r="607" spans="1:5" x14ac:dyDescent="0.25">
      <c r="A607" s="102" t="s">
        <v>192</v>
      </c>
    </row>
    <row r="608" spans="1:5" x14ac:dyDescent="0.25">
      <c r="A608" s="154"/>
    </row>
    <row r="609" spans="1:6" x14ac:dyDescent="0.25">
      <c r="A609" s="102" t="s">
        <v>193</v>
      </c>
    </row>
    <row r="610" spans="1:6" x14ac:dyDescent="0.25">
      <c r="A610" s="102" t="s">
        <v>222</v>
      </c>
    </row>
    <row r="611" spans="1:6" x14ac:dyDescent="0.25">
      <c r="A611" s="102" t="s">
        <v>314</v>
      </c>
    </row>
    <row r="612" spans="1:6" x14ac:dyDescent="0.25">
      <c r="A612" s="154"/>
    </row>
    <row r="613" spans="1:6" x14ac:dyDescent="0.25">
      <c r="A613" s="102" t="s">
        <v>142</v>
      </c>
    </row>
    <row r="614" spans="1:6" x14ac:dyDescent="0.25">
      <c r="A614" s="102"/>
      <c r="B614" t="s">
        <v>143</v>
      </c>
      <c r="C614" t="s">
        <v>144</v>
      </c>
      <c r="D614" t="s">
        <v>171</v>
      </c>
      <c r="E614" t="s">
        <v>172</v>
      </c>
    </row>
    <row r="615" spans="1:6" x14ac:dyDescent="0.25">
      <c r="A615" s="102" t="s">
        <v>147</v>
      </c>
      <c r="B615">
        <v>1.548691</v>
      </c>
      <c r="C615">
        <v>0.28390900000000002</v>
      </c>
      <c r="D615">
        <v>5.4550000000000001</v>
      </c>
      <c r="E615" s="1">
        <v>1.15E-7</v>
      </c>
      <c r="F615" t="s">
        <v>149</v>
      </c>
    </row>
    <row r="616" spans="1:6" x14ac:dyDescent="0.25">
      <c r="A616" s="102" t="s">
        <v>150</v>
      </c>
      <c r="B616">
        <v>1.6919999999999999E-3</v>
      </c>
      <c r="C616">
        <v>0.12931699999999999</v>
      </c>
      <c r="D616">
        <v>1.2999999999999999E-2</v>
      </c>
      <c r="E616">
        <v>0.98956999999999995</v>
      </c>
    </row>
    <row r="617" spans="1:6" x14ac:dyDescent="0.25">
      <c r="A617" s="102" t="s">
        <v>151</v>
      </c>
      <c r="B617">
        <v>-0.36297000000000001</v>
      </c>
      <c r="C617">
        <v>0.118265</v>
      </c>
      <c r="D617">
        <v>-3.069</v>
      </c>
      <c r="E617">
        <v>2.3800000000000002E-3</v>
      </c>
      <c r="F617" t="s">
        <v>154</v>
      </c>
    </row>
    <row r="618" spans="1:6" x14ac:dyDescent="0.25">
      <c r="A618" s="102" t="s">
        <v>152</v>
      </c>
      <c r="B618">
        <v>-0.100851</v>
      </c>
      <c r="C618">
        <v>0.14768400000000001</v>
      </c>
      <c r="D618">
        <v>-0.68300000000000005</v>
      </c>
      <c r="E618">
        <v>0.49530000000000002</v>
      </c>
    </row>
    <row r="619" spans="1:6" x14ac:dyDescent="0.25">
      <c r="A619" s="102" t="s">
        <v>153</v>
      </c>
      <c r="B619">
        <v>0.17294899999999999</v>
      </c>
      <c r="C619">
        <v>0.19103899999999999</v>
      </c>
      <c r="D619">
        <v>0.90500000000000003</v>
      </c>
      <c r="E619">
        <v>0.36614999999999998</v>
      </c>
    </row>
    <row r="620" spans="1:6" x14ac:dyDescent="0.25">
      <c r="A620" s="102" t="s">
        <v>110</v>
      </c>
      <c r="B620">
        <v>6.6583000000000003E-2</v>
      </c>
      <c r="C620">
        <v>5.1478000000000003E-2</v>
      </c>
      <c r="D620">
        <v>1.2929999999999999</v>
      </c>
      <c r="E620">
        <v>0.19702</v>
      </c>
    </row>
    <row r="621" spans="1:6" x14ac:dyDescent="0.25">
      <c r="A621" s="102" t="s">
        <v>112</v>
      </c>
      <c r="B621">
        <v>-9.0448000000000001E-2</v>
      </c>
      <c r="C621">
        <v>0.11122899999999999</v>
      </c>
      <c r="D621">
        <v>-0.81299999999999994</v>
      </c>
      <c r="E621">
        <v>0.41687999999999997</v>
      </c>
    </row>
    <row r="622" spans="1:6" x14ac:dyDescent="0.25">
      <c r="A622" s="102" t="s">
        <v>113</v>
      </c>
      <c r="B622">
        <v>5.6758999999999997E-2</v>
      </c>
      <c r="C622">
        <v>3.4459999999999998E-2</v>
      </c>
      <c r="D622">
        <v>1.647</v>
      </c>
      <c r="E622">
        <v>0.10076</v>
      </c>
    </row>
    <row r="623" spans="1:6" x14ac:dyDescent="0.25">
      <c r="A623" s="102" t="s">
        <v>114</v>
      </c>
      <c r="B623">
        <v>-5.7703999999999998E-2</v>
      </c>
      <c r="C623">
        <v>7.9245999999999997E-2</v>
      </c>
      <c r="D623">
        <v>-0.72799999999999998</v>
      </c>
      <c r="E623">
        <v>0.46716999999999997</v>
      </c>
    </row>
    <row r="624" spans="1:6" x14ac:dyDescent="0.25">
      <c r="A624" s="102" t="s">
        <v>155</v>
      </c>
      <c r="B624">
        <v>-0.214919</v>
      </c>
      <c r="C624">
        <v>0.141711</v>
      </c>
      <c r="D624">
        <v>-1.5169999999999999</v>
      </c>
      <c r="E624">
        <v>0.13059999999999999</v>
      </c>
    </row>
    <row r="625" spans="1:6" x14ac:dyDescent="0.25">
      <c r="A625" s="102" t="s">
        <v>156</v>
      </c>
      <c r="B625">
        <v>-2.8657999999999999E-2</v>
      </c>
      <c r="C625">
        <v>0.16058</v>
      </c>
      <c r="D625">
        <v>-0.17799999999999999</v>
      </c>
      <c r="E625">
        <v>0.85850000000000004</v>
      </c>
    </row>
    <row r="626" spans="1:6" x14ac:dyDescent="0.25">
      <c r="A626" s="102" t="s">
        <v>157</v>
      </c>
      <c r="B626">
        <v>-4.8999999999999998E-3</v>
      </c>
      <c r="C626">
        <v>0.16378200000000001</v>
      </c>
      <c r="D626">
        <v>-0.03</v>
      </c>
      <c r="E626">
        <v>0.97616000000000003</v>
      </c>
    </row>
    <row r="627" spans="1:6" x14ac:dyDescent="0.25">
      <c r="A627" s="102" t="s">
        <v>159</v>
      </c>
      <c r="B627">
        <v>-0.10156800000000001</v>
      </c>
      <c r="C627">
        <v>9.3385999999999997E-2</v>
      </c>
      <c r="D627">
        <v>-1.0880000000000001</v>
      </c>
      <c r="E627">
        <v>0.27778000000000003</v>
      </c>
    </row>
    <row r="628" spans="1:6" x14ac:dyDescent="0.25">
      <c r="A628" s="102" t="s">
        <v>160</v>
      </c>
      <c r="B628">
        <v>-0.12889100000000001</v>
      </c>
      <c r="C628">
        <v>0.105003</v>
      </c>
      <c r="D628">
        <v>-1.228</v>
      </c>
      <c r="E628">
        <v>0.22076000000000001</v>
      </c>
    </row>
    <row r="629" spans="1:6" x14ac:dyDescent="0.25">
      <c r="A629" s="102" t="s">
        <v>161</v>
      </c>
      <c r="B629">
        <v>9.8297999999999996E-2</v>
      </c>
      <c r="C629">
        <v>0.117738</v>
      </c>
      <c r="D629">
        <v>0.83499999999999996</v>
      </c>
      <c r="E629">
        <v>0.40455999999999998</v>
      </c>
    </row>
    <row r="630" spans="1:6" x14ac:dyDescent="0.25">
      <c r="A630" s="102" t="s">
        <v>162</v>
      </c>
      <c r="B630">
        <v>-0.48005599999999998</v>
      </c>
      <c r="C630">
        <v>0.112979</v>
      </c>
      <c r="D630">
        <v>-4.2489999999999997</v>
      </c>
      <c r="E630" s="1">
        <v>3.0000000000000001E-5</v>
      </c>
      <c r="F630" t="s">
        <v>149</v>
      </c>
    </row>
    <row r="631" spans="1:6" x14ac:dyDescent="0.25">
      <c r="A631" s="102" t="s">
        <v>450</v>
      </c>
      <c r="B631">
        <v>-0.50343099999999996</v>
      </c>
      <c r="C631">
        <v>0.26647700000000002</v>
      </c>
      <c r="D631">
        <v>-1.889</v>
      </c>
      <c r="E631">
        <v>5.9990000000000002E-2</v>
      </c>
      <c r="F631" t="s">
        <v>173</v>
      </c>
    </row>
    <row r="632" spans="1:6" x14ac:dyDescent="0.25">
      <c r="A632" s="102" t="s">
        <v>451</v>
      </c>
      <c r="B632">
        <v>-0.13098799999999999</v>
      </c>
      <c r="C632">
        <v>9.6690999999999999E-2</v>
      </c>
      <c r="D632">
        <v>-1.355</v>
      </c>
      <c r="E632">
        <v>0.1767</v>
      </c>
    </row>
    <row r="633" spans="1:6" x14ac:dyDescent="0.25">
      <c r="A633" s="102" t="s">
        <v>452</v>
      </c>
      <c r="B633">
        <v>0.25838</v>
      </c>
      <c r="C633">
        <v>0.40002700000000002</v>
      </c>
      <c r="D633">
        <v>0.64600000000000002</v>
      </c>
      <c r="E633">
        <v>0.51892000000000005</v>
      </c>
    </row>
    <row r="634" spans="1:6" x14ac:dyDescent="0.25">
      <c r="A634" s="102" t="s">
        <v>453</v>
      </c>
      <c r="B634">
        <v>-3.405E-3</v>
      </c>
      <c r="C634">
        <v>1.3664000000000001E-2</v>
      </c>
      <c r="D634">
        <v>-0.249</v>
      </c>
      <c r="E634">
        <v>0.80344000000000004</v>
      </c>
    </row>
    <row r="635" spans="1:6" x14ac:dyDescent="0.25">
      <c r="A635" s="102" t="s">
        <v>163</v>
      </c>
      <c r="B635">
        <v>-0.76111200000000001</v>
      </c>
      <c r="C635">
        <v>0.27427499999999999</v>
      </c>
      <c r="D635">
        <v>-2.7749999999999999</v>
      </c>
      <c r="E635">
        <v>5.9300000000000004E-3</v>
      </c>
      <c r="F635" t="s">
        <v>154</v>
      </c>
    </row>
    <row r="636" spans="1:6" x14ac:dyDescent="0.25">
      <c r="A636" s="102" t="s">
        <v>233</v>
      </c>
      <c r="B636">
        <v>-3.1549999999999998E-3</v>
      </c>
      <c r="C636">
        <v>2.8440000000000002E-3</v>
      </c>
      <c r="D636">
        <v>-1.109</v>
      </c>
      <c r="E636">
        <v>0.26824999999999999</v>
      </c>
    </row>
    <row r="637" spans="1:6" x14ac:dyDescent="0.25">
      <c r="A637" s="102" t="s">
        <v>234</v>
      </c>
      <c r="B637">
        <v>5.6569999999999997E-3</v>
      </c>
      <c r="C637">
        <v>4.2700000000000004E-3</v>
      </c>
      <c r="D637">
        <v>1.325</v>
      </c>
      <c r="E637">
        <v>0.18632000000000001</v>
      </c>
    </row>
    <row r="638" spans="1:6" x14ac:dyDescent="0.25">
      <c r="A638" s="102" t="s">
        <v>164</v>
      </c>
    </row>
    <row r="639" spans="1:6" x14ac:dyDescent="0.25">
      <c r="A639" s="102" t="s">
        <v>165</v>
      </c>
    </row>
    <row r="640" spans="1:6" x14ac:dyDescent="0.25">
      <c r="A640" s="154"/>
    </row>
    <row r="641" spans="1:5" x14ac:dyDescent="0.25">
      <c r="A641" s="102" t="s">
        <v>315</v>
      </c>
    </row>
    <row r="642" spans="1:5" x14ac:dyDescent="0.25">
      <c r="A642" s="102" t="s">
        <v>210</v>
      </c>
    </row>
    <row r="643" spans="1:5" x14ac:dyDescent="0.25">
      <c r="A643" s="102" t="s">
        <v>316</v>
      </c>
      <c r="E643" s="1"/>
    </row>
    <row r="644" spans="1:5" x14ac:dyDescent="0.25">
      <c r="A644" s="102" t="s">
        <v>317</v>
      </c>
    </row>
    <row r="645" spans="1:5" x14ac:dyDescent="0.25">
      <c r="A645" s="154"/>
    </row>
    <row r="646" spans="1:5" x14ac:dyDescent="0.25">
      <c r="A646" s="101" t="s">
        <v>223</v>
      </c>
    </row>
    <row r="647" spans="1:5" x14ac:dyDescent="0.25">
      <c r="A647" s="154"/>
    </row>
    <row r="648" spans="1:5" x14ac:dyDescent="0.25">
      <c r="A648" s="102" t="s">
        <v>139</v>
      </c>
    </row>
    <row r="649" spans="1:5" x14ac:dyDescent="0.25">
      <c r="A649" s="102" t="s">
        <v>224</v>
      </c>
    </row>
    <row r="650" spans="1:5" x14ac:dyDescent="0.25">
      <c r="A650" s="102" t="s">
        <v>192</v>
      </c>
    </row>
    <row r="651" spans="1:5" x14ac:dyDescent="0.25">
      <c r="A651" s="154"/>
    </row>
    <row r="652" spans="1:5" x14ac:dyDescent="0.25">
      <c r="A652" s="102" t="s">
        <v>193</v>
      </c>
    </row>
    <row r="653" spans="1:5" x14ac:dyDescent="0.25">
      <c r="A653" s="102" t="s">
        <v>222</v>
      </c>
      <c r="E653" s="1"/>
    </row>
    <row r="654" spans="1:5" x14ac:dyDescent="0.25">
      <c r="A654" s="102" t="s">
        <v>318</v>
      </c>
    </row>
    <row r="655" spans="1:5" x14ac:dyDescent="0.25">
      <c r="A655" s="154"/>
    </row>
    <row r="656" spans="1:5" x14ac:dyDescent="0.25">
      <c r="A656" s="102" t="s">
        <v>142</v>
      </c>
    </row>
    <row r="657" spans="1:6" x14ac:dyDescent="0.25">
      <c r="A657" s="102"/>
      <c r="B657" t="s">
        <v>143</v>
      </c>
      <c r="C657" t="s">
        <v>144</v>
      </c>
      <c r="D657" t="s">
        <v>171</v>
      </c>
      <c r="E657" t="s">
        <v>172</v>
      </c>
    </row>
    <row r="658" spans="1:6" x14ac:dyDescent="0.25">
      <c r="A658" s="102" t="s">
        <v>147</v>
      </c>
      <c r="B658">
        <v>2.6145334</v>
      </c>
      <c r="C658">
        <v>0.29550379999999998</v>
      </c>
      <c r="D658">
        <v>8.8480000000000008</v>
      </c>
      <c r="E658" s="1">
        <v>6.8000000000000001E-15</v>
      </c>
      <c r="F658" t="s">
        <v>149</v>
      </c>
    </row>
    <row r="659" spans="1:6" x14ac:dyDescent="0.25">
      <c r="A659" s="102" t="s">
        <v>150</v>
      </c>
      <c r="B659">
        <v>0.2783911</v>
      </c>
      <c r="C659">
        <v>0.14922579999999999</v>
      </c>
      <c r="D659">
        <v>1.8660000000000001</v>
      </c>
      <c r="E659">
        <v>6.4426999999999998E-2</v>
      </c>
      <c r="F659" t="s">
        <v>173</v>
      </c>
    </row>
    <row r="660" spans="1:6" x14ac:dyDescent="0.25">
      <c r="A660" s="102" t="s">
        <v>151</v>
      </c>
      <c r="B660">
        <v>-0.2205057</v>
      </c>
      <c r="C660">
        <v>0.16268640000000001</v>
      </c>
      <c r="D660">
        <v>-1.355</v>
      </c>
      <c r="E660">
        <v>0.17771400000000001</v>
      </c>
    </row>
    <row r="661" spans="1:6" x14ac:dyDescent="0.25">
      <c r="A661" s="102" t="s">
        <v>152</v>
      </c>
      <c r="B661">
        <v>-0.50569189999999997</v>
      </c>
      <c r="C661">
        <v>0.2153321</v>
      </c>
      <c r="D661">
        <v>-2.3479999999999999</v>
      </c>
      <c r="E661">
        <v>2.0410000000000001E-2</v>
      </c>
      <c r="F661" t="s">
        <v>158</v>
      </c>
    </row>
    <row r="662" spans="1:6" x14ac:dyDescent="0.25">
      <c r="A662" s="102" t="s">
        <v>153</v>
      </c>
      <c r="B662">
        <v>-0.69073189999999995</v>
      </c>
      <c r="C662">
        <v>0.35681960000000001</v>
      </c>
      <c r="D662">
        <v>-1.9359999999999999</v>
      </c>
      <c r="E662">
        <v>5.5132E-2</v>
      </c>
      <c r="F662" t="s">
        <v>173</v>
      </c>
    </row>
    <row r="663" spans="1:6" x14ac:dyDescent="0.25">
      <c r="A663" s="102" t="s">
        <v>110</v>
      </c>
      <c r="B663">
        <v>1.2514000000000001E-2</v>
      </c>
      <c r="C663">
        <v>5.2550699999999999E-2</v>
      </c>
      <c r="D663">
        <v>0.23799999999999999</v>
      </c>
      <c r="E663">
        <v>0.81216500000000003</v>
      </c>
    </row>
    <row r="664" spans="1:6" x14ac:dyDescent="0.25">
      <c r="A664" s="102" t="s">
        <v>112</v>
      </c>
      <c r="B664">
        <v>-0.21293989999999999</v>
      </c>
      <c r="C664">
        <v>0.17895030000000001</v>
      </c>
      <c r="D664">
        <v>-1.19</v>
      </c>
      <c r="E664">
        <v>0.23630799999999999</v>
      </c>
    </row>
    <row r="665" spans="1:6" x14ac:dyDescent="0.25">
      <c r="A665" s="102" t="s">
        <v>113</v>
      </c>
      <c r="B665">
        <v>-3.1525900000000003E-2</v>
      </c>
      <c r="C665">
        <v>5.4446399999999999E-2</v>
      </c>
      <c r="D665">
        <v>-0.57899999999999996</v>
      </c>
      <c r="E665">
        <v>0.56360500000000002</v>
      </c>
    </row>
    <row r="666" spans="1:6" x14ac:dyDescent="0.25">
      <c r="A666" s="102" t="s">
        <v>114</v>
      </c>
      <c r="B666">
        <v>0.1094522</v>
      </c>
      <c r="C666">
        <v>0.1392629</v>
      </c>
      <c r="D666">
        <v>0.78600000000000003</v>
      </c>
      <c r="E666">
        <v>0.43337799999999999</v>
      </c>
    </row>
    <row r="667" spans="1:6" x14ac:dyDescent="0.25">
      <c r="A667" s="102" t="s">
        <v>155</v>
      </c>
      <c r="B667">
        <v>-0.36418879999999998</v>
      </c>
      <c r="C667">
        <v>0.19311710000000001</v>
      </c>
      <c r="D667">
        <v>-1.8859999999999999</v>
      </c>
      <c r="E667">
        <v>6.1617999999999999E-2</v>
      </c>
      <c r="F667" t="s">
        <v>173</v>
      </c>
    </row>
    <row r="668" spans="1:6" x14ac:dyDescent="0.25">
      <c r="A668" s="102" t="s">
        <v>156</v>
      </c>
      <c r="B668">
        <v>-0.98568299999999998</v>
      </c>
      <c r="C668">
        <v>0.2858599</v>
      </c>
      <c r="D668">
        <v>-3.448</v>
      </c>
      <c r="E668">
        <v>7.6800000000000002E-4</v>
      </c>
      <c r="F668" t="s">
        <v>149</v>
      </c>
    </row>
    <row r="669" spans="1:6" x14ac:dyDescent="0.25">
      <c r="A669" s="102" t="s">
        <v>157</v>
      </c>
      <c r="B669">
        <v>3.5427300000000002E-2</v>
      </c>
      <c r="C669">
        <v>0.20535790000000001</v>
      </c>
      <c r="D669">
        <v>0.17299999999999999</v>
      </c>
      <c r="E669">
        <v>0.86331000000000002</v>
      </c>
    </row>
    <row r="670" spans="1:6" x14ac:dyDescent="0.25">
      <c r="A670" s="102" t="s">
        <v>159</v>
      </c>
      <c r="B670">
        <v>-0.38941880000000001</v>
      </c>
      <c r="C670">
        <v>0.1190774</v>
      </c>
      <c r="D670">
        <v>-3.27</v>
      </c>
      <c r="E670">
        <v>1.3860000000000001E-3</v>
      </c>
      <c r="F670" t="s">
        <v>154</v>
      </c>
    </row>
    <row r="671" spans="1:6" x14ac:dyDescent="0.25">
      <c r="A671" s="102" t="s">
        <v>160</v>
      </c>
      <c r="B671">
        <v>-0.35596299999999997</v>
      </c>
      <c r="C671">
        <v>0.1182945</v>
      </c>
      <c r="D671">
        <v>-3.0089999999999999</v>
      </c>
      <c r="E671">
        <v>3.1649999999999998E-3</v>
      </c>
      <c r="F671" t="s">
        <v>154</v>
      </c>
    </row>
    <row r="672" spans="1:6" x14ac:dyDescent="0.25">
      <c r="A672" s="102" t="s">
        <v>161</v>
      </c>
      <c r="B672">
        <v>-0.32098579999999999</v>
      </c>
      <c r="C672">
        <v>0.17873849999999999</v>
      </c>
      <c r="D672">
        <v>-1.796</v>
      </c>
      <c r="E672">
        <v>7.4915999999999996E-2</v>
      </c>
      <c r="F672" t="s">
        <v>173</v>
      </c>
    </row>
    <row r="673" spans="1:6" x14ac:dyDescent="0.25">
      <c r="A673" s="102" t="s">
        <v>162</v>
      </c>
      <c r="B673">
        <v>-6.2470999999999999E-2</v>
      </c>
      <c r="C673">
        <v>0.15867510000000001</v>
      </c>
      <c r="D673">
        <v>-0.39400000000000002</v>
      </c>
      <c r="E673">
        <v>0.694465</v>
      </c>
    </row>
    <row r="674" spans="1:6" x14ac:dyDescent="0.25">
      <c r="A674" s="102" t="s">
        <v>450</v>
      </c>
      <c r="B674">
        <v>3.9118300000000002E-2</v>
      </c>
      <c r="C674">
        <v>0.18144160000000001</v>
      </c>
      <c r="D674">
        <v>0.216</v>
      </c>
      <c r="E674">
        <v>0.82965</v>
      </c>
    </row>
    <row r="675" spans="1:6" x14ac:dyDescent="0.25">
      <c r="A675" s="102" t="s">
        <v>451</v>
      </c>
      <c r="B675">
        <v>-0.14955930000000001</v>
      </c>
      <c r="C675">
        <v>0.113566</v>
      </c>
      <c r="D675">
        <v>-1.3169999999999999</v>
      </c>
      <c r="E675">
        <v>0.19025</v>
      </c>
    </row>
    <row r="676" spans="1:6" x14ac:dyDescent="0.25">
      <c r="A676" s="102" t="s">
        <v>452</v>
      </c>
      <c r="B676">
        <v>2.4138699999999999E-2</v>
      </c>
      <c r="C676">
        <v>0.29731089999999999</v>
      </c>
      <c r="D676">
        <v>8.1000000000000003E-2</v>
      </c>
      <c r="E676">
        <v>0.93542000000000003</v>
      </c>
    </row>
    <row r="677" spans="1:6" x14ac:dyDescent="0.25">
      <c r="A677" s="102" t="s">
        <v>453</v>
      </c>
      <c r="B677">
        <v>-1.83871E-2</v>
      </c>
      <c r="C677">
        <v>1.3288599999999999E-2</v>
      </c>
      <c r="D677">
        <v>-1.3839999999999999</v>
      </c>
      <c r="E677">
        <v>0.168905</v>
      </c>
    </row>
    <row r="678" spans="1:6" x14ac:dyDescent="0.25">
      <c r="A678" s="102" t="s">
        <v>163</v>
      </c>
      <c r="B678">
        <v>-0.63755669999999998</v>
      </c>
      <c r="C678">
        <v>0.35681689999999999</v>
      </c>
      <c r="D678">
        <v>-1.7869999999999999</v>
      </c>
      <c r="E678">
        <v>7.6375999999999999E-2</v>
      </c>
      <c r="F678" t="s">
        <v>173</v>
      </c>
    </row>
    <row r="679" spans="1:6" x14ac:dyDescent="0.25">
      <c r="A679" s="102" t="s">
        <v>233</v>
      </c>
      <c r="B679">
        <v>-7.1210000000000002E-4</v>
      </c>
      <c r="C679">
        <v>2.8237000000000002E-3</v>
      </c>
      <c r="D679">
        <v>-0.252</v>
      </c>
      <c r="E679">
        <v>0.80129899999999998</v>
      </c>
    </row>
    <row r="680" spans="1:6" x14ac:dyDescent="0.25">
      <c r="A680" s="102" t="s">
        <v>234</v>
      </c>
      <c r="B680">
        <v>8.744E-3</v>
      </c>
      <c r="C680">
        <v>4.8612000000000004E-3</v>
      </c>
      <c r="D680">
        <v>1.7989999999999999</v>
      </c>
      <c r="E680">
        <v>7.4454999999999993E-2</v>
      </c>
      <c r="F680" t="s">
        <v>173</v>
      </c>
    </row>
    <row r="681" spans="1:6" x14ac:dyDescent="0.25">
      <c r="A681" s="102" t="s">
        <v>164</v>
      </c>
    </row>
    <row r="682" spans="1:6" x14ac:dyDescent="0.25">
      <c r="A682" s="102" t="s">
        <v>165</v>
      </c>
    </row>
    <row r="683" spans="1:6" x14ac:dyDescent="0.25">
      <c r="A683" s="154"/>
    </row>
    <row r="684" spans="1:6" x14ac:dyDescent="0.25">
      <c r="A684" s="102" t="s">
        <v>319</v>
      </c>
    </row>
    <row r="685" spans="1:6" x14ac:dyDescent="0.25">
      <c r="A685" s="102" t="s">
        <v>214</v>
      </c>
    </row>
    <row r="686" spans="1:6" x14ac:dyDescent="0.25">
      <c r="A686" s="102" t="s">
        <v>320</v>
      </c>
    </row>
    <row r="687" spans="1:6" x14ac:dyDescent="0.25">
      <c r="A687" s="102" t="s">
        <v>321</v>
      </c>
    </row>
    <row r="688" spans="1:6" x14ac:dyDescent="0.25">
      <c r="A688" s="154"/>
    </row>
    <row r="689" spans="1:6" x14ac:dyDescent="0.25">
      <c r="A689" s="101" t="s">
        <v>225</v>
      </c>
    </row>
    <row r="690" spans="1:6" x14ac:dyDescent="0.25">
      <c r="A690" s="154"/>
    </row>
    <row r="691" spans="1:6" x14ac:dyDescent="0.25">
      <c r="A691" s="102" t="s">
        <v>139</v>
      </c>
    </row>
    <row r="692" spans="1:6" x14ac:dyDescent="0.25">
      <c r="A692" s="102" t="s">
        <v>226</v>
      </c>
    </row>
    <row r="693" spans="1:6" x14ac:dyDescent="0.25">
      <c r="A693" s="102" t="s">
        <v>192</v>
      </c>
    </row>
    <row r="694" spans="1:6" x14ac:dyDescent="0.25">
      <c r="A694" s="154"/>
    </row>
    <row r="695" spans="1:6" x14ac:dyDescent="0.25">
      <c r="A695" s="102" t="s">
        <v>193</v>
      </c>
    </row>
    <row r="696" spans="1:6" x14ac:dyDescent="0.25">
      <c r="A696" s="102" t="s">
        <v>194</v>
      </c>
    </row>
    <row r="697" spans="1:6" x14ac:dyDescent="0.25">
      <c r="A697" s="102" t="s">
        <v>322</v>
      </c>
    </row>
    <row r="698" spans="1:6" x14ac:dyDescent="0.25">
      <c r="A698" s="154"/>
    </row>
    <row r="699" spans="1:6" x14ac:dyDescent="0.25">
      <c r="A699" s="102" t="s">
        <v>142</v>
      </c>
    </row>
    <row r="700" spans="1:6" x14ac:dyDescent="0.25">
      <c r="A700" s="102"/>
      <c r="B700" t="s">
        <v>143</v>
      </c>
      <c r="C700" t="s">
        <v>144</v>
      </c>
      <c r="D700" t="s">
        <v>171</v>
      </c>
      <c r="E700" t="s">
        <v>172</v>
      </c>
    </row>
    <row r="701" spans="1:6" x14ac:dyDescent="0.25">
      <c r="A701" s="102" t="s">
        <v>147</v>
      </c>
      <c r="B701">
        <v>2.4812419999999999</v>
      </c>
      <c r="C701">
        <v>0.148588</v>
      </c>
      <c r="D701">
        <v>16.699000000000002</v>
      </c>
      <c r="E701" t="s">
        <v>148</v>
      </c>
      <c r="F701" t="s">
        <v>149</v>
      </c>
    </row>
    <row r="702" spans="1:6" x14ac:dyDescent="0.25">
      <c r="A702" s="102" t="s">
        <v>150</v>
      </c>
      <c r="B702">
        <v>0.25986500000000001</v>
      </c>
      <c r="C702">
        <v>8.1290000000000001E-2</v>
      </c>
      <c r="D702">
        <v>3.1970000000000001</v>
      </c>
      <c r="E702">
        <v>1.4159999999999999E-3</v>
      </c>
      <c r="F702" t="s">
        <v>154</v>
      </c>
    </row>
    <row r="703" spans="1:6" x14ac:dyDescent="0.25">
      <c r="A703" s="102" t="s">
        <v>151</v>
      </c>
      <c r="B703">
        <v>-0.178485</v>
      </c>
      <c r="C703">
        <v>7.2625999999999996E-2</v>
      </c>
      <c r="D703">
        <v>-2.4580000000000002</v>
      </c>
      <c r="E703">
        <v>1.4092E-2</v>
      </c>
      <c r="F703" t="s">
        <v>158</v>
      </c>
    </row>
    <row r="704" spans="1:6" x14ac:dyDescent="0.25">
      <c r="A704" s="102" t="s">
        <v>152</v>
      </c>
      <c r="B704">
        <v>0.19942599999999999</v>
      </c>
      <c r="C704">
        <v>5.7204999999999999E-2</v>
      </c>
      <c r="D704">
        <v>3.4860000000000002</v>
      </c>
      <c r="E704">
        <v>5.0299999999999997E-4</v>
      </c>
      <c r="F704" t="s">
        <v>149</v>
      </c>
    </row>
    <row r="705" spans="1:6" x14ac:dyDescent="0.25">
      <c r="A705" s="102" t="s">
        <v>153</v>
      </c>
      <c r="B705">
        <v>0.21690599999999999</v>
      </c>
      <c r="C705">
        <v>9.6928E-2</v>
      </c>
      <c r="D705">
        <v>2.238</v>
      </c>
      <c r="E705">
        <v>2.5368000000000002E-2</v>
      </c>
      <c r="F705" t="s">
        <v>158</v>
      </c>
    </row>
    <row r="706" spans="1:6" x14ac:dyDescent="0.25">
      <c r="A706" s="102" t="s">
        <v>110</v>
      </c>
      <c r="B706">
        <v>7.2520000000000001E-2</v>
      </c>
      <c r="C706">
        <v>2.2804999999999999E-2</v>
      </c>
      <c r="D706">
        <v>3.18</v>
      </c>
      <c r="E706">
        <v>1.5009999999999999E-3</v>
      </c>
      <c r="F706" t="s">
        <v>154</v>
      </c>
    </row>
    <row r="707" spans="1:6" x14ac:dyDescent="0.25">
      <c r="A707" s="102" t="s">
        <v>112</v>
      </c>
      <c r="B707">
        <v>-0.26272299999999998</v>
      </c>
      <c r="C707">
        <v>4.7659E-2</v>
      </c>
      <c r="D707">
        <v>-5.5129999999999999</v>
      </c>
      <c r="E707" s="1">
        <v>4.1099999999999997E-8</v>
      </c>
      <c r="F707" t="s">
        <v>149</v>
      </c>
    </row>
    <row r="708" spans="1:6" x14ac:dyDescent="0.25">
      <c r="A708" s="102" t="s">
        <v>113</v>
      </c>
      <c r="B708">
        <v>1.5862999999999999E-2</v>
      </c>
      <c r="C708">
        <v>1.7283E-2</v>
      </c>
      <c r="D708">
        <v>0.91800000000000004</v>
      </c>
      <c r="E708">
        <v>0.35882900000000001</v>
      </c>
    </row>
    <row r="709" spans="1:6" x14ac:dyDescent="0.25">
      <c r="A709" s="102" t="s">
        <v>114</v>
      </c>
      <c r="B709">
        <v>0.116647</v>
      </c>
      <c r="C709">
        <v>3.5682999999999999E-2</v>
      </c>
      <c r="D709">
        <v>3.2690000000000001</v>
      </c>
      <c r="E709">
        <v>1.1019999999999999E-3</v>
      </c>
      <c r="F709" t="s">
        <v>154</v>
      </c>
    </row>
    <row r="710" spans="1:6" x14ac:dyDescent="0.25">
      <c r="A710" s="102" t="s">
        <v>155</v>
      </c>
      <c r="B710">
        <v>6.9102999999999998E-2</v>
      </c>
      <c r="C710">
        <v>6.6845000000000002E-2</v>
      </c>
      <c r="D710">
        <v>1.034</v>
      </c>
      <c r="E710">
        <v>0.30139500000000002</v>
      </c>
    </row>
    <row r="711" spans="1:6" x14ac:dyDescent="0.25">
      <c r="A711" s="102" t="s">
        <v>156</v>
      </c>
      <c r="B711">
        <v>0.132353</v>
      </c>
      <c r="C711">
        <v>8.0010999999999999E-2</v>
      </c>
      <c r="D711">
        <v>1.6539999999999999</v>
      </c>
      <c r="E711">
        <v>9.8283999999999996E-2</v>
      </c>
      <c r="F711" t="s">
        <v>173</v>
      </c>
    </row>
    <row r="712" spans="1:6" x14ac:dyDescent="0.25">
      <c r="A712" s="102" t="s">
        <v>157</v>
      </c>
      <c r="B712">
        <v>5.0375999999999997E-2</v>
      </c>
      <c r="C712">
        <v>7.1222999999999995E-2</v>
      </c>
      <c r="D712">
        <v>0.70699999999999996</v>
      </c>
      <c r="E712">
        <v>0.47948099999999999</v>
      </c>
    </row>
    <row r="713" spans="1:6" x14ac:dyDescent="0.25">
      <c r="A713" s="102" t="s">
        <v>159</v>
      </c>
      <c r="B713">
        <v>-0.105112</v>
      </c>
      <c r="C713">
        <v>4.6656000000000003E-2</v>
      </c>
      <c r="D713">
        <v>-2.2530000000000001</v>
      </c>
      <c r="E713">
        <v>2.4398E-2</v>
      </c>
      <c r="F713" t="s">
        <v>158</v>
      </c>
    </row>
    <row r="714" spans="1:6" x14ac:dyDescent="0.25">
      <c r="A714" s="102" t="s">
        <v>160</v>
      </c>
      <c r="B714">
        <v>-0.129306</v>
      </c>
      <c r="C714">
        <v>5.1077999999999998E-2</v>
      </c>
      <c r="D714">
        <v>-2.532</v>
      </c>
      <c r="E714">
        <v>1.1450999999999999E-2</v>
      </c>
      <c r="F714" t="s">
        <v>158</v>
      </c>
    </row>
    <row r="715" spans="1:6" x14ac:dyDescent="0.25">
      <c r="A715" s="102" t="s">
        <v>161</v>
      </c>
      <c r="B715">
        <v>1.9467000000000002E-2</v>
      </c>
      <c r="C715">
        <v>7.1825E-2</v>
      </c>
      <c r="D715">
        <v>0.27100000000000002</v>
      </c>
      <c r="E715" s="1">
        <v>0.78639700000000001</v>
      </c>
    </row>
    <row r="716" spans="1:6" x14ac:dyDescent="0.25">
      <c r="A716" s="102" t="s">
        <v>162</v>
      </c>
      <c r="B716">
        <v>-3.6917999999999999E-2</v>
      </c>
      <c r="C716">
        <v>5.9068000000000002E-2</v>
      </c>
      <c r="D716">
        <v>-0.625</v>
      </c>
      <c r="E716">
        <v>0.53205499999999994</v>
      </c>
    </row>
    <row r="717" spans="1:6" x14ac:dyDescent="0.25">
      <c r="A717" s="102" t="s">
        <v>450</v>
      </c>
      <c r="B717">
        <v>-0.34236899999999998</v>
      </c>
      <c r="C717">
        <v>0.159055</v>
      </c>
      <c r="D717">
        <v>-2.153</v>
      </c>
      <c r="E717">
        <v>3.1503000000000003E-2</v>
      </c>
      <c r="F717" t="s">
        <v>158</v>
      </c>
    </row>
    <row r="718" spans="1:6" x14ac:dyDescent="0.25">
      <c r="A718" s="102" t="s">
        <v>451</v>
      </c>
      <c r="B718">
        <v>0.11285199999999999</v>
      </c>
      <c r="C718">
        <v>6.1842000000000001E-2</v>
      </c>
      <c r="D718">
        <v>1.825</v>
      </c>
      <c r="E718">
        <v>6.8208000000000005E-2</v>
      </c>
      <c r="F718" t="s">
        <v>173</v>
      </c>
    </row>
    <row r="719" spans="1:6" x14ac:dyDescent="0.25">
      <c r="A719" s="102" t="s">
        <v>452</v>
      </c>
      <c r="B719">
        <v>0.26961800000000002</v>
      </c>
      <c r="C719">
        <v>0.132655</v>
      </c>
      <c r="D719">
        <v>2.032</v>
      </c>
      <c r="E719">
        <v>4.2268E-2</v>
      </c>
      <c r="F719" t="s">
        <v>158</v>
      </c>
    </row>
    <row r="720" spans="1:6" x14ac:dyDescent="0.25">
      <c r="A720" s="102" t="s">
        <v>453</v>
      </c>
      <c r="B720">
        <v>7.8059999999999996E-3</v>
      </c>
      <c r="C720">
        <v>7.0470000000000003E-3</v>
      </c>
      <c r="D720">
        <v>1.1080000000000001</v>
      </c>
      <c r="E720">
        <v>0.268202</v>
      </c>
    </row>
    <row r="721" spans="1:6" x14ac:dyDescent="0.25">
      <c r="A721" s="102" t="s">
        <v>163</v>
      </c>
      <c r="B721">
        <v>0.65923399999999999</v>
      </c>
      <c r="C721">
        <v>0.12454900000000001</v>
      </c>
      <c r="D721">
        <v>5.2930000000000001</v>
      </c>
      <c r="E721" s="1">
        <v>1.37E-7</v>
      </c>
      <c r="F721" t="s">
        <v>149</v>
      </c>
    </row>
    <row r="722" spans="1:6" x14ac:dyDescent="0.25">
      <c r="A722" s="102" t="s">
        <v>233</v>
      </c>
      <c r="B722">
        <v>1.817E-3</v>
      </c>
      <c r="C722">
        <v>1.9710000000000001E-3</v>
      </c>
      <c r="D722">
        <v>0.92200000000000004</v>
      </c>
      <c r="E722">
        <v>0.35671900000000001</v>
      </c>
    </row>
    <row r="723" spans="1:6" x14ac:dyDescent="0.25">
      <c r="A723" s="102" t="s">
        <v>234</v>
      </c>
      <c r="B723">
        <v>-5.2550000000000001E-3</v>
      </c>
      <c r="C723">
        <v>1.4350000000000001E-3</v>
      </c>
      <c r="D723">
        <v>-3.661</v>
      </c>
      <c r="E723">
        <v>2.5900000000000001E-4</v>
      </c>
      <c r="F723" t="s">
        <v>149</v>
      </c>
    </row>
    <row r="724" spans="1:6" x14ac:dyDescent="0.25">
      <c r="A724" s="102" t="s">
        <v>164</v>
      </c>
    </row>
    <row r="725" spans="1:6" x14ac:dyDescent="0.25">
      <c r="A725" s="102" t="s">
        <v>165</v>
      </c>
    </row>
    <row r="726" spans="1:6" x14ac:dyDescent="0.25">
      <c r="A726" s="154"/>
    </row>
    <row r="727" spans="1:6" x14ac:dyDescent="0.25">
      <c r="A727" s="102" t="s">
        <v>323</v>
      </c>
    </row>
    <row r="728" spans="1:6" x14ac:dyDescent="0.25">
      <c r="A728" s="102" t="s">
        <v>219</v>
      </c>
    </row>
    <row r="729" spans="1:6" x14ac:dyDescent="0.25">
      <c r="A729" s="102" t="s">
        <v>324</v>
      </c>
    </row>
    <row r="730" spans="1:6" x14ac:dyDescent="0.25">
      <c r="A730" s="102" t="s">
        <v>325</v>
      </c>
    </row>
    <row r="731" spans="1:6" x14ac:dyDescent="0.25">
      <c r="A731" s="154"/>
    </row>
    <row r="732" spans="1:6" x14ac:dyDescent="0.25">
      <c r="A732" s="101" t="s">
        <v>227</v>
      </c>
    </row>
    <row r="733" spans="1:6" x14ac:dyDescent="0.25">
      <c r="A733" s="154"/>
    </row>
    <row r="734" spans="1:6" x14ac:dyDescent="0.25">
      <c r="A734" s="102" t="s">
        <v>139</v>
      </c>
    </row>
    <row r="735" spans="1:6" x14ac:dyDescent="0.25">
      <c r="A735" s="102" t="s">
        <v>228</v>
      </c>
    </row>
    <row r="736" spans="1:6" x14ac:dyDescent="0.25">
      <c r="A736" s="102" t="s">
        <v>192</v>
      </c>
    </row>
    <row r="737" spans="1:6" x14ac:dyDescent="0.25">
      <c r="A737" s="154"/>
    </row>
    <row r="738" spans="1:6" x14ac:dyDescent="0.25">
      <c r="A738" s="102" t="s">
        <v>193</v>
      </c>
    </row>
    <row r="739" spans="1:6" x14ac:dyDescent="0.25">
      <c r="A739" s="102" t="s">
        <v>194</v>
      </c>
    </row>
    <row r="740" spans="1:6" x14ac:dyDescent="0.25">
      <c r="A740" s="102" t="s">
        <v>326</v>
      </c>
    </row>
    <row r="741" spans="1:6" x14ac:dyDescent="0.25">
      <c r="A741" s="154"/>
    </row>
    <row r="742" spans="1:6" x14ac:dyDescent="0.25">
      <c r="A742" s="102" t="s">
        <v>142</v>
      </c>
    </row>
    <row r="743" spans="1:6" x14ac:dyDescent="0.25">
      <c r="A743" s="102"/>
      <c r="B743" t="s">
        <v>143</v>
      </c>
      <c r="C743" t="s">
        <v>144</v>
      </c>
      <c r="D743" t="s">
        <v>171</v>
      </c>
      <c r="E743" t="s">
        <v>172</v>
      </c>
    </row>
    <row r="744" spans="1:6" x14ac:dyDescent="0.25">
      <c r="A744" s="102" t="s">
        <v>147</v>
      </c>
      <c r="B744">
        <v>3.8432029999999999</v>
      </c>
      <c r="C744">
        <v>0.41038400000000003</v>
      </c>
      <c r="D744">
        <v>9.3650000000000002</v>
      </c>
      <c r="E744" t="s">
        <v>148</v>
      </c>
      <c r="F744" t="s">
        <v>149</v>
      </c>
    </row>
    <row r="745" spans="1:6" x14ac:dyDescent="0.25">
      <c r="A745" s="102" t="s">
        <v>150</v>
      </c>
      <c r="B745">
        <v>2.2645999999999999E-2</v>
      </c>
      <c r="C745">
        <v>0.18692500000000001</v>
      </c>
      <c r="D745">
        <v>0.121</v>
      </c>
      <c r="E745">
        <v>0.90366999999999997</v>
      </c>
    </row>
    <row r="746" spans="1:6" x14ac:dyDescent="0.25">
      <c r="A746" s="102" t="s">
        <v>151</v>
      </c>
      <c r="B746">
        <v>-0.34261399999999997</v>
      </c>
      <c r="C746">
        <v>0.17094999999999999</v>
      </c>
      <c r="D746">
        <v>-2.004</v>
      </c>
      <c r="E746">
        <v>4.6100000000000002E-2</v>
      </c>
      <c r="F746" t="s">
        <v>158</v>
      </c>
    </row>
    <row r="747" spans="1:6" x14ac:dyDescent="0.25">
      <c r="A747" s="102" t="s">
        <v>152</v>
      </c>
      <c r="B747">
        <v>0.24052899999999999</v>
      </c>
      <c r="C747">
        <v>0.213474</v>
      </c>
      <c r="D747">
        <v>1.127</v>
      </c>
      <c r="E747">
        <v>0.26090000000000002</v>
      </c>
    </row>
    <row r="748" spans="1:6" x14ac:dyDescent="0.25">
      <c r="A748" s="102" t="s">
        <v>153</v>
      </c>
      <c r="B748">
        <v>-0.121323</v>
      </c>
      <c r="C748">
        <v>0.27614100000000003</v>
      </c>
      <c r="D748">
        <v>-0.439</v>
      </c>
      <c r="E748">
        <v>0.66078000000000003</v>
      </c>
    </row>
    <row r="749" spans="1:6" x14ac:dyDescent="0.25">
      <c r="A749" s="102" t="s">
        <v>110</v>
      </c>
      <c r="B749">
        <v>3.3363999999999998E-2</v>
      </c>
      <c r="C749">
        <v>7.4410000000000004E-2</v>
      </c>
      <c r="D749">
        <v>0.44800000000000001</v>
      </c>
      <c r="E749">
        <v>0.65425999999999995</v>
      </c>
    </row>
    <row r="750" spans="1:6" x14ac:dyDescent="0.25">
      <c r="A750" s="102" t="s">
        <v>112</v>
      </c>
      <c r="B750">
        <v>-0.20874000000000001</v>
      </c>
      <c r="C750">
        <v>0.16077900000000001</v>
      </c>
      <c r="D750">
        <v>-1.298</v>
      </c>
      <c r="E750">
        <v>0.19535</v>
      </c>
    </row>
    <row r="751" spans="1:6" x14ac:dyDescent="0.25">
      <c r="A751" s="102" t="s">
        <v>113</v>
      </c>
      <c r="B751">
        <v>3.567E-2</v>
      </c>
      <c r="C751">
        <v>4.9811000000000001E-2</v>
      </c>
      <c r="D751">
        <v>0.71599999999999997</v>
      </c>
      <c r="E751">
        <v>0.47456999999999999</v>
      </c>
    </row>
    <row r="752" spans="1:6" x14ac:dyDescent="0.25">
      <c r="A752" s="102" t="s">
        <v>114</v>
      </c>
      <c r="B752">
        <v>2.4684999999999999E-2</v>
      </c>
      <c r="C752">
        <v>0.114548</v>
      </c>
      <c r="D752">
        <v>0.215</v>
      </c>
      <c r="E752">
        <v>0.82955000000000001</v>
      </c>
    </row>
    <row r="753" spans="1:6" x14ac:dyDescent="0.25">
      <c r="A753" s="102" t="s">
        <v>155</v>
      </c>
      <c r="B753">
        <v>-0.47005999999999998</v>
      </c>
      <c r="C753">
        <v>0.20483999999999999</v>
      </c>
      <c r="D753">
        <v>-2.2949999999999999</v>
      </c>
      <c r="E753">
        <v>2.2550000000000001E-2</v>
      </c>
      <c r="F753" t="s">
        <v>158</v>
      </c>
    </row>
    <row r="754" spans="1:6" x14ac:dyDescent="0.25">
      <c r="A754" s="102" t="s">
        <v>156</v>
      </c>
      <c r="B754">
        <v>-0.148758</v>
      </c>
      <c r="C754">
        <v>0.23211399999999999</v>
      </c>
      <c r="D754">
        <v>-0.64100000000000001</v>
      </c>
      <c r="E754">
        <v>0.52217000000000002</v>
      </c>
    </row>
    <row r="755" spans="1:6" x14ac:dyDescent="0.25">
      <c r="A755" s="102" t="s">
        <v>157</v>
      </c>
      <c r="B755">
        <v>0.71712600000000004</v>
      </c>
      <c r="C755">
        <v>0.23674300000000001</v>
      </c>
      <c r="D755">
        <v>3.0289999999999999</v>
      </c>
      <c r="E755">
        <v>2.7000000000000001E-3</v>
      </c>
      <c r="F755" t="s">
        <v>154</v>
      </c>
    </row>
    <row r="756" spans="1:6" x14ac:dyDescent="0.25">
      <c r="A756" s="102" t="s">
        <v>159</v>
      </c>
      <c r="B756">
        <v>-0.33049400000000001</v>
      </c>
      <c r="C756">
        <v>0.134987</v>
      </c>
      <c r="D756">
        <v>-2.448</v>
      </c>
      <c r="E756">
        <v>1.502E-2</v>
      </c>
      <c r="F756" t="s">
        <v>158</v>
      </c>
    </row>
    <row r="757" spans="1:6" x14ac:dyDescent="0.25">
      <c r="A757" s="102" t="s">
        <v>160</v>
      </c>
      <c r="B757">
        <v>0.31983899999999998</v>
      </c>
      <c r="C757">
        <v>0.151779</v>
      </c>
      <c r="D757">
        <v>2.1070000000000002</v>
      </c>
      <c r="E757">
        <v>3.6060000000000002E-2</v>
      </c>
      <c r="F757" t="s">
        <v>158</v>
      </c>
    </row>
    <row r="758" spans="1:6" x14ac:dyDescent="0.25">
      <c r="A758" s="102" t="s">
        <v>161</v>
      </c>
      <c r="B758">
        <v>3.9856999999999997E-2</v>
      </c>
      <c r="C758">
        <v>0.170187</v>
      </c>
      <c r="D758">
        <v>0.23400000000000001</v>
      </c>
      <c r="E758">
        <v>0.81501999999999997</v>
      </c>
    </row>
    <row r="759" spans="1:6" x14ac:dyDescent="0.25">
      <c r="A759" s="102" t="s">
        <v>162</v>
      </c>
      <c r="B759">
        <v>-0.120863</v>
      </c>
      <c r="C759">
        <v>0.16330900000000001</v>
      </c>
      <c r="D759">
        <v>-0.74</v>
      </c>
      <c r="E759" s="1">
        <v>0.45992</v>
      </c>
    </row>
    <row r="760" spans="1:6" x14ac:dyDescent="0.25">
      <c r="A760" s="102" t="s">
        <v>450</v>
      </c>
      <c r="B760">
        <v>-0.25174999999999997</v>
      </c>
      <c r="C760">
        <v>0.385185</v>
      </c>
      <c r="D760">
        <v>-0.65400000000000003</v>
      </c>
      <c r="E760" s="1">
        <v>0.51397000000000004</v>
      </c>
    </row>
    <row r="761" spans="1:6" x14ac:dyDescent="0.25">
      <c r="A761" s="102" t="s">
        <v>451</v>
      </c>
      <c r="B761">
        <v>-0.27672999999999998</v>
      </c>
      <c r="C761">
        <v>0.139765</v>
      </c>
      <c r="D761">
        <v>-1.98</v>
      </c>
      <c r="E761">
        <v>4.8770000000000001E-2</v>
      </c>
      <c r="F761" t="s">
        <v>158</v>
      </c>
    </row>
    <row r="762" spans="1:6" x14ac:dyDescent="0.25">
      <c r="A762" s="102" t="s">
        <v>452</v>
      </c>
      <c r="B762">
        <v>1.0092239999999999</v>
      </c>
      <c r="C762">
        <v>0.57823000000000002</v>
      </c>
      <c r="D762">
        <v>1.7450000000000001</v>
      </c>
      <c r="E762">
        <v>8.2119999999999999E-2</v>
      </c>
      <c r="F762" t="s">
        <v>173</v>
      </c>
    </row>
    <row r="763" spans="1:6" x14ac:dyDescent="0.25">
      <c r="A763" s="102" t="s">
        <v>453</v>
      </c>
      <c r="B763">
        <v>5.3030000000000004E-3</v>
      </c>
      <c r="C763">
        <v>1.9751000000000001E-2</v>
      </c>
      <c r="D763">
        <v>0.26800000000000002</v>
      </c>
      <c r="E763">
        <v>0.78854000000000002</v>
      </c>
    </row>
    <row r="764" spans="1:6" x14ac:dyDescent="0.25">
      <c r="A764" s="102" t="s">
        <v>163</v>
      </c>
      <c r="B764">
        <v>-1.0720069999999999</v>
      </c>
      <c r="C764">
        <v>0.39645799999999998</v>
      </c>
      <c r="D764">
        <v>-2.7040000000000002</v>
      </c>
      <c r="E764">
        <v>7.3099999999999997E-3</v>
      </c>
      <c r="F764" t="s">
        <v>154</v>
      </c>
    </row>
    <row r="765" spans="1:6" x14ac:dyDescent="0.25">
      <c r="A765" s="102" t="s">
        <v>233</v>
      </c>
      <c r="B765">
        <v>-2.1099999999999999E-3</v>
      </c>
      <c r="C765">
        <v>4.1099999999999999E-3</v>
      </c>
      <c r="D765">
        <v>-0.51300000000000001</v>
      </c>
      <c r="E765">
        <v>0.60814000000000001</v>
      </c>
    </row>
    <row r="766" spans="1:6" x14ac:dyDescent="0.25">
      <c r="A766" s="102" t="s">
        <v>234</v>
      </c>
      <c r="B766">
        <v>1.1845E-2</v>
      </c>
      <c r="C766">
        <v>6.1720000000000004E-3</v>
      </c>
      <c r="D766">
        <v>1.919</v>
      </c>
      <c r="E766">
        <v>5.6050000000000003E-2</v>
      </c>
      <c r="F766" t="s">
        <v>173</v>
      </c>
    </row>
    <row r="767" spans="1:6" x14ac:dyDescent="0.25">
      <c r="A767" s="102" t="s">
        <v>164</v>
      </c>
    </row>
    <row r="768" spans="1:6" x14ac:dyDescent="0.25">
      <c r="A768" s="102" t="s">
        <v>165</v>
      </c>
    </row>
    <row r="769" spans="1:5" x14ac:dyDescent="0.25">
      <c r="A769" s="154"/>
    </row>
    <row r="770" spans="1:5" x14ac:dyDescent="0.25">
      <c r="A770" s="102" t="s">
        <v>327</v>
      </c>
      <c r="E770" s="1"/>
    </row>
    <row r="771" spans="1:5" x14ac:dyDescent="0.25">
      <c r="A771" s="102" t="s">
        <v>210</v>
      </c>
    </row>
    <row r="772" spans="1:5" x14ac:dyDescent="0.25">
      <c r="A772" s="102" t="s">
        <v>328</v>
      </c>
    </row>
    <row r="773" spans="1:5" x14ac:dyDescent="0.25">
      <c r="A773" s="102" t="s">
        <v>329</v>
      </c>
    </row>
    <row r="774" spans="1:5" x14ac:dyDescent="0.25">
      <c r="A774" s="154"/>
    </row>
    <row r="775" spans="1:5" x14ac:dyDescent="0.25">
      <c r="A775" s="101" t="s">
        <v>229</v>
      </c>
    </row>
    <row r="776" spans="1:5" x14ac:dyDescent="0.25">
      <c r="A776" s="154"/>
    </row>
    <row r="777" spans="1:5" x14ac:dyDescent="0.25">
      <c r="A777" s="102" t="s">
        <v>139</v>
      </c>
    </row>
    <row r="778" spans="1:5" x14ac:dyDescent="0.25">
      <c r="A778" s="102" t="s">
        <v>230</v>
      </c>
    </row>
    <row r="779" spans="1:5" x14ac:dyDescent="0.25">
      <c r="A779" s="102" t="s">
        <v>192</v>
      </c>
    </row>
    <row r="780" spans="1:5" x14ac:dyDescent="0.25">
      <c r="A780" s="154"/>
    </row>
    <row r="781" spans="1:5" x14ac:dyDescent="0.25">
      <c r="A781" s="102" t="s">
        <v>193</v>
      </c>
    </row>
    <row r="782" spans="1:5" x14ac:dyDescent="0.25">
      <c r="A782" s="102" t="s">
        <v>222</v>
      </c>
    </row>
    <row r="783" spans="1:5" x14ac:dyDescent="0.25">
      <c r="A783" s="102" t="s">
        <v>330</v>
      </c>
    </row>
    <row r="784" spans="1:5" x14ac:dyDescent="0.25">
      <c r="A784" s="154"/>
    </row>
    <row r="785" spans="1:6" x14ac:dyDescent="0.25">
      <c r="A785" s="102" t="s">
        <v>142</v>
      </c>
    </row>
    <row r="786" spans="1:6" x14ac:dyDescent="0.25">
      <c r="A786" s="102"/>
      <c r="B786" t="s">
        <v>143</v>
      </c>
      <c r="C786" t="s">
        <v>144</v>
      </c>
      <c r="D786" t="s">
        <v>171</v>
      </c>
      <c r="E786" t="s">
        <v>172</v>
      </c>
    </row>
    <row r="787" spans="1:6" x14ac:dyDescent="0.25">
      <c r="A787" s="102" t="s">
        <v>147</v>
      </c>
      <c r="B787">
        <v>2.7753709999999998</v>
      </c>
      <c r="C787">
        <v>0.36990800000000001</v>
      </c>
      <c r="D787">
        <v>7.5030000000000001</v>
      </c>
      <c r="E787" s="1">
        <v>9.8500000000000002E-12</v>
      </c>
      <c r="F787" t="s">
        <v>149</v>
      </c>
    </row>
    <row r="788" spans="1:6" x14ac:dyDescent="0.25">
      <c r="A788" s="102" t="s">
        <v>150</v>
      </c>
      <c r="B788">
        <v>0.41761199999999998</v>
      </c>
      <c r="C788">
        <v>0.18679899999999999</v>
      </c>
      <c r="D788">
        <v>2.2360000000000002</v>
      </c>
      <c r="E788">
        <v>2.7137000000000001E-2</v>
      </c>
      <c r="F788" t="s">
        <v>158</v>
      </c>
    </row>
    <row r="789" spans="1:6" x14ac:dyDescent="0.25">
      <c r="A789" s="102" t="s">
        <v>151</v>
      </c>
      <c r="B789">
        <v>-0.29531400000000002</v>
      </c>
      <c r="C789">
        <v>0.203649</v>
      </c>
      <c r="D789">
        <v>-1.45</v>
      </c>
      <c r="E789">
        <v>0.14951100000000001</v>
      </c>
    </row>
    <row r="790" spans="1:6" x14ac:dyDescent="0.25">
      <c r="A790" s="102" t="s">
        <v>152</v>
      </c>
      <c r="B790">
        <v>-0.28467999999999999</v>
      </c>
      <c r="C790">
        <v>0.26955000000000001</v>
      </c>
      <c r="D790">
        <v>-1.056</v>
      </c>
      <c r="E790">
        <v>0.29292899999999999</v>
      </c>
    </row>
    <row r="791" spans="1:6" x14ac:dyDescent="0.25">
      <c r="A791" s="102" t="s">
        <v>153</v>
      </c>
      <c r="B791">
        <v>-1.506548</v>
      </c>
      <c r="C791">
        <v>0.446662</v>
      </c>
      <c r="D791">
        <v>-3.3730000000000002</v>
      </c>
      <c r="E791">
        <v>9.8799999999999995E-4</v>
      </c>
      <c r="F791" t="s">
        <v>149</v>
      </c>
    </row>
    <row r="792" spans="1:6" x14ac:dyDescent="0.25">
      <c r="A792" s="102" t="s">
        <v>110</v>
      </c>
      <c r="B792">
        <v>1.8207999999999998E-2</v>
      </c>
      <c r="C792">
        <v>6.5781999999999993E-2</v>
      </c>
      <c r="D792">
        <v>0.27700000000000002</v>
      </c>
      <c r="E792">
        <v>0.782389</v>
      </c>
    </row>
    <row r="793" spans="1:6" x14ac:dyDescent="0.25">
      <c r="A793" s="102" t="s">
        <v>112</v>
      </c>
      <c r="B793">
        <v>-0.14817900000000001</v>
      </c>
      <c r="C793">
        <v>0.22400800000000001</v>
      </c>
      <c r="D793">
        <v>-0.66100000000000003</v>
      </c>
      <c r="E793">
        <v>0.50950700000000004</v>
      </c>
    </row>
    <row r="794" spans="1:6" x14ac:dyDescent="0.25">
      <c r="A794" s="102" t="s">
        <v>113</v>
      </c>
      <c r="B794">
        <v>0.12720200000000001</v>
      </c>
      <c r="C794">
        <v>6.8154999999999993E-2</v>
      </c>
      <c r="D794">
        <v>1.8660000000000001</v>
      </c>
      <c r="E794">
        <v>6.4315999999999998E-2</v>
      </c>
      <c r="F794" t="s">
        <v>173</v>
      </c>
    </row>
    <row r="795" spans="1:6" x14ac:dyDescent="0.25">
      <c r="A795" s="102" t="s">
        <v>114</v>
      </c>
      <c r="B795">
        <v>-6.4787999999999998E-2</v>
      </c>
      <c r="C795">
        <v>0.17432800000000001</v>
      </c>
      <c r="D795">
        <v>-0.372</v>
      </c>
      <c r="E795">
        <v>0.71077999999999997</v>
      </c>
    </row>
    <row r="796" spans="1:6" x14ac:dyDescent="0.25">
      <c r="A796" s="102" t="s">
        <v>155</v>
      </c>
      <c r="B796">
        <v>-0.29936400000000002</v>
      </c>
      <c r="C796">
        <v>0.24174100000000001</v>
      </c>
      <c r="D796">
        <v>-1.238</v>
      </c>
      <c r="E796">
        <v>0.21788299999999999</v>
      </c>
    </row>
    <row r="797" spans="1:6" x14ac:dyDescent="0.25">
      <c r="A797" s="102" t="s">
        <v>156</v>
      </c>
      <c r="B797">
        <v>-0.87097999999999998</v>
      </c>
      <c r="C797">
        <v>0.35783599999999999</v>
      </c>
      <c r="D797">
        <v>-2.4340000000000002</v>
      </c>
      <c r="E797">
        <v>1.6334000000000001E-2</v>
      </c>
      <c r="F797" t="s">
        <v>158</v>
      </c>
    </row>
    <row r="798" spans="1:6" x14ac:dyDescent="0.25">
      <c r="A798" s="102" t="s">
        <v>157</v>
      </c>
      <c r="B798">
        <v>0.77958000000000005</v>
      </c>
      <c r="C798">
        <v>0.25706400000000001</v>
      </c>
      <c r="D798">
        <v>3.0329999999999999</v>
      </c>
      <c r="E798">
        <v>2.944E-3</v>
      </c>
      <c r="F798" t="s">
        <v>154</v>
      </c>
    </row>
    <row r="799" spans="1:6" x14ac:dyDescent="0.25">
      <c r="A799" s="102" t="s">
        <v>159</v>
      </c>
      <c r="B799">
        <v>-0.48517300000000002</v>
      </c>
      <c r="C799">
        <v>0.14906</v>
      </c>
      <c r="D799">
        <v>-3.2549999999999999</v>
      </c>
      <c r="E799">
        <v>1.457E-3</v>
      </c>
      <c r="F799" t="s">
        <v>154</v>
      </c>
    </row>
    <row r="800" spans="1:6" x14ac:dyDescent="0.25">
      <c r="A800" s="102" t="s">
        <v>160</v>
      </c>
      <c r="B800">
        <v>0.435145</v>
      </c>
      <c r="C800">
        <v>0.14807999999999999</v>
      </c>
      <c r="D800">
        <v>2.9390000000000001</v>
      </c>
      <c r="E800">
        <v>3.9220000000000001E-3</v>
      </c>
      <c r="F800" t="s">
        <v>154</v>
      </c>
    </row>
    <row r="801" spans="1:6" x14ac:dyDescent="0.25">
      <c r="A801" s="102" t="s">
        <v>161</v>
      </c>
      <c r="B801">
        <v>0.131795</v>
      </c>
      <c r="C801">
        <v>0.223743</v>
      </c>
      <c r="D801">
        <v>0.58899999999999997</v>
      </c>
      <c r="E801">
        <v>0.55688300000000002</v>
      </c>
    </row>
    <row r="802" spans="1:6" x14ac:dyDescent="0.25">
      <c r="A802" s="102" t="s">
        <v>162</v>
      </c>
      <c r="B802">
        <v>0.55265900000000001</v>
      </c>
      <c r="C802">
        <v>0.198627</v>
      </c>
      <c r="D802">
        <v>2.782</v>
      </c>
      <c r="E802">
        <v>6.2259999999999998E-3</v>
      </c>
      <c r="F802" t="s">
        <v>154</v>
      </c>
    </row>
    <row r="803" spans="1:6" x14ac:dyDescent="0.25">
      <c r="A803" s="102" t="s">
        <v>450</v>
      </c>
      <c r="B803">
        <v>-0.425122</v>
      </c>
      <c r="C803">
        <v>0.22712599999999999</v>
      </c>
      <c r="D803">
        <v>-1.8720000000000001</v>
      </c>
      <c r="E803">
        <v>6.3561000000000006E-2</v>
      </c>
      <c r="F803" t="s">
        <v>173</v>
      </c>
    </row>
    <row r="804" spans="1:6" x14ac:dyDescent="0.25">
      <c r="A804" s="102" t="s">
        <v>451</v>
      </c>
      <c r="B804">
        <v>-9.9287E-2</v>
      </c>
      <c r="C804">
        <v>0.14216000000000001</v>
      </c>
      <c r="D804">
        <v>-0.69799999999999995</v>
      </c>
      <c r="E804">
        <v>0.486205</v>
      </c>
    </row>
    <row r="805" spans="1:6" x14ac:dyDescent="0.25">
      <c r="A805" s="102" t="s">
        <v>452</v>
      </c>
      <c r="B805">
        <v>-0.71998899999999999</v>
      </c>
      <c r="C805">
        <v>0.37217</v>
      </c>
      <c r="D805">
        <v>-1.9350000000000001</v>
      </c>
      <c r="E805">
        <v>5.5284E-2</v>
      </c>
      <c r="F805" t="s">
        <v>173</v>
      </c>
    </row>
    <row r="806" spans="1:6" x14ac:dyDescent="0.25">
      <c r="A806" s="102" t="s">
        <v>453</v>
      </c>
      <c r="B806">
        <v>-2.3084E-2</v>
      </c>
      <c r="C806">
        <v>1.6635E-2</v>
      </c>
      <c r="D806">
        <v>-1.3879999999999999</v>
      </c>
      <c r="E806">
        <v>0.16766900000000001</v>
      </c>
    </row>
    <row r="807" spans="1:6" x14ac:dyDescent="0.25">
      <c r="A807" s="102" t="s">
        <v>163</v>
      </c>
      <c r="B807">
        <v>0.90242599999999995</v>
      </c>
      <c r="C807">
        <v>0.44665899999999997</v>
      </c>
      <c r="D807">
        <v>2.02</v>
      </c>
      <c r="E807">
        <v>4.5463000000000003E-2</v>
      </c>
      <c r="F807" t="s">
        <v>158</v>
      </c>
    </row>
    <row r="808" spans="1:6" x14ac:dyDescent="0.25">
      <c r="A808" s="102" t="s">
        <v>233</v>
      </c>
      <c r="B808">
        <v>3.8300000000000001E-3</v>
      </c>
      <c r="C808">
        <v>3.5349999999999999E-3</v>
      </c>
      <c r="D808">
        <v>1.0840000000000001</v>
      </c>
      <c r="E808">
        <v>0.28061700000000001</v>
      </c>
    </row>
    <row r="809" spans="1:6" x14ac:dyDescent="0.25">
      <c r="A809" s="102" t="s">
        <v>234</v>
      </c>
      <c r="B809">
        <v>-9.8289999999999992E-3</v>
      </c>
      <c r="C809">
        <v>6.0850000000000001E-3</v>
      </c>
      <c r="D809">
        <v>-1.615</v>
      </c>
      <c r="E809">
        <v>0.108751</v>
      </c>
    </row>
    <row r="810" spans="1:6" x14ac:dyDescent="0.25">
      <c r="A810" s="102" t="s">
        <v>164</v>
      </c>
    </row>
    <row r="811" spans="1:6" x14ac:dyDescent="0.25">
      <c r="A811" s="102" t="s">
        <v>165</v>
      </c>
    </row>
    <row r="812" spans="1:6" x14ac:dyDescent="0.25">
      <c r="A812" s="154"/>
    </row>
    <row r="813" spans="1:6" x14ac:dyDescent="0.25">
      <c r="A813" s="102" t="s">
        <v>331</v>
      </c>
    </row>
    <row r="814" spans="1:6" x14ac:dyDescent="0.25">
      <c r="A814" s="102" t="s">
        <v>214</v>
      </c>
    </row>
    <row r="815" spans="1:6" x14ac:dyDescent="0.25">
      <c r="A815" s="102" t="s">
        <v>332</v>
      </c>
    </row>
    <row r="816" spans="1:6" x14ac:dyDescent="0.25">
      <c r="A816" s="102" t="s">
        <v>333</v>
      </c>
    </row>
    <row r="817" spans="1:6" x14ac:dyDescent="0.25">
      <c r="A817" s="154"/>
    </row>
    <row r="818" spans="1:6" x14ac:dyDescent="0.25">
      <c r="A818" s="101" t="s">
        <v>231</v>
      </c>
    </row>
    <row r="819" spans="1:6" x14ac:dyDescent="0.25">
      <c r="A819" s="154"/>
    </row>
    <row r="820" spans="1:6" x14ac:dyDescent="0.25">
      <c r="A820" s="102" t="s">
        <v>139</v>
      </c>
    </row>
    <row r="821" spans="1:6" x14ac:dyDescent="0.25">
      <c r="A821" s="102" t="s">
        <v>232</v>
      </c>
    </row>
    <row r="822" spans="1:6" x14ac:dyDescent="0.25">
      <c r="A822" s="102" t="s">
        <v>192</v>
      </c>
    </row>
    <row r="823" spans="1:6" x14ac:dyDescent="0.25">
      <c r="A823" s="154"/>
    </row>
    <row r="824" spans="1:6" x14ac:dyDescent="0.25">
      <c r="A824" s="102" t="s">
        <v>193</v>
      </c>
    </row>
    <row r="825" spans="1:6" x14ac:dyDescent="0.25">
      <c r="A825" s="102" t="s">
        <v>194</v>
      </c>
    </row>
    <row r="826" spans="1:6" x14ac:dyDescent="0.25">
      <c r="A826" s="102" t="s">
        <v>334</v>
      </c>
    </row>
    <row r="827" spans="1:6" x14ac:dyDescent="0.25">
      <c r="A827" s="154"/>
    </row>
    <row r="828" spans="1:6" x14ac:dyDescent="0.25">
      <c r="A828" s="102" t="s">
        <v>142</v>
      </c>
    </row>
    <row r="829" spans="1:6" x14ac:dyDescent="0.25">
      <c r="A829" s="102"/>
      <c r="B829" t="s">
        <v>143</v>
      </c>
      <c r="C829" t="s">
        <v>144</v>
      </c>
      <c r="D829" t="s">
        <v>171</v>
      </c>
      <c r="E829" t="s">
        <v>172</v>
      </c>
    </row>
    <row r="830" spans="1:6" x14ac:dyDescent="0.25">
      <c r="A830" s="102" t="s">
        <v>147</v>
      </c>
      <c r="B830">
        <v>3.6489690000000001</v>
      </c>
      <c r="C830">
        <v>0.116191</v>
      </c>
      <c r="D830">
        <v>31.405000000000001</v>
      </c>
      <c r="E830" t="s">
        <v>148</v>
      </c>
      <c r="F830" t="s">
        <v>149</v>
      </c>
    </row>
    <row r="831" spans="1:6" x14ac:dyDescent="0.25">
      <c r="A831" s="102" t="s">
        <v>150</v>
      </c>
      <c r="B831">
        <v>0.206257</v>
      </c>
      <c r="C831">
        <v>6.3564999999999997E-2</v>
      </c>
      <c r="D831">
        <v>3.2450000000000001</v>
      </c>
      <c r="E831">
        <v>1.199E-3</v>
      </c>
      <c r="F831" t="s">
        <v>154</v>
      </c>
    </row>
    <row r="832" spans="1:6" x14ac:dyDescent="0.25">
      <c r="A832" s="102" t="s">
        <v>151</v>
      </c>
      <c r="B832">
        <v>-0.20100699999999999</v>
      </c>
      <c r="C832">
        <v>5.6791000000000001E-2</v>
      </c>
      <c r="D832">
        <v>-3.5390000000000001</v>
      </c>
      <c r="E832">
        <v>4.1199999999999999E-4</v>
      </c>
      <c r="F832" t="s">
        <v>149</v>
      </c>
    </row>
    <row r="833" spans="1:6" x14ac:dyDescent="0.25">
      <c r="A833" s="102" t="s">
        <v>152</v>
      </c>
      <c r="B833">
        <v>3.0450999999999999E-2</v>
      </c>
      <c r="C833">
        <v>4.4732000000000001E-2</v>
      </c>
      <c r="D833">
        <v>0.68100000000000005</v>
      </c>
      <c r="E833">
        <v>0.49612899999999999</v>
      </c>
    </row>
    <row r="834" spans="1:6" x14ac:dyDescent="0.25">
      <c r="A834" s="102" t="s">
        <v>153</v>
      </c>
      <c r="B834">
        <v>0.206395</v>
      </c>
      <c r="C834">
        <v>7.5794E-2</v>
      </c>
      <c r="D834">
        <v>2.7229999999999999</v>
      </c>
      <c r="E834">
        <v>6.5360000000000001E-3</v>
      </c>
      <c r="F834" t="s">
        <v>154</v>
      </c>
    </row>
    <row r="835" spans="1:6" x14ac:dyDescent="0.25">
      <c r="A835" s="102" t="s">
        <v>110</v>
      </c>
      <c r="B835">
        <v>7.5486999999999999E-2</v>
      </c>
      <c r="C835">
        <v>1.7833000000000002E-2</v>
      </c>
      <c r="D835">
        <v>4.2329999999999997</v>
      </c>
      <c r="E835" s="1">
        <v>2.4300000000000001E-5</v>
      </c>
      <c r="F835" t="s">
        <v>149</v>
      </c>
    </row>
    <row r="836" spans="1:6" x14ac:dyDescent="0.25">
      <c r="A836" s="102" t="s">
        <v>112</v>
      </c>
      <c r="B836">
        <v>-0.152396</v>
      </c>
      <c r="C836">
        <v>3.7268000000000003E-2</v>
      </c>
      <c r="D836">
        <v>-4.0890000000000004</v>
      </c>
      <c r="E836" s="1">
        <v>4.5399999999999999E-5</v>
      </c>
      <c r="F836" t="s">
        <v>149</v>
      </c>
    </row>
    <row r="837" spans="1:6" x14ac:dyDescent="0.25">
      <c r="A837" s="102" t="s">
        <v>113</v>
      </c>
      <c r="B837">
        <v>1.2853E-2</v>
      </c>
      <c r="C837">
        <v>1.3514999999999999E-2</v>
      </c>
      <c r="D837">
        <v>0.95099999999999996</v>
      </c>
      <c r="E837">
        <v>0.34174199999999999</v>
      </c>
    </row>
    <row r="838" spans="1:6" x14ac:dyDescent="0.25">
      <c r="A838" s="102" t="s">
        <v>114</v>
      </c>
      <c r="B838">
        <v>2.5957000000000001E-2</v>
      </c>
      <c r="C838">
        <v>2.7902E-2</v>
      </c>
      <c r="D838">
        <v>0.93</v>
      </c>
      <c r="E838">
        <v>0.35236499999999998</v>
      </c>
    </row>
    <row r="839" spans="1:6" x14ac:dyDescent="0.25">
      <c r="A839" s="102" t="s">
        <v>155</v>
      </c>
      <c r="B839">
        <v>0.15101899999999999</v>
      </c>
      <c r="C839">
        <v>5.2270999999999998E-2</v>
      </c>
      <c r="D839">
        <v>2.8889999999999998</v>
      </c>
      <c r="E839">
        <v>3.9139999999999999E-3</v>
      </c>
      <c r="F839" t="s">
        <v>154</v>
      </c>
    </row>
    <row r="840" spans="1:6" x14ac:dyDescent="0.25">
      <c r="A840" s="102" t="s">
        <v>156</v>
      </c>
      <c r="B840">
        <v>0.22201100000000001</v>
      </c>
      <c r="C840">
        <v>6.2565999999999997E-2</v>
      </c>
      <c r="D840">
        <v>3.548</v>
      </c>
      <c r="E840">
        <v>3.9899999999999999E-4</v>
      </c>
      <c r="F840" t="s">
        <v>149</v>
      </c>
    </row>
    <row r="841" spans="1:6" x14ac:dyDescent="0.25">
      <c r="A841" s="102" t="s">
        <v>157</v>
      </c>
      <c r="B841">
        <v>-1.5685000000000001E-2</v>
      </c>
      <c r="C841">
        <v>5.5694E-2</v>
      </c>
      <c r="D841">
        <v>-0.28199999999999997</v>
      </c>
      <c r="E841">
        <v>0.77827000000000002</v>
      </c>
    </row>
    <row r="842" spans="1:6" x14ac:dyDescent="0.25">
      <c r="A842" s="102" t="s">
        <v>159</v>
      </c>
      <c r="B842">
        <v>-3.9231000000000002E-2</v>
      </c>
      <c r="C842">
        <v>3.6483000000000002E-2</v>
      </c>
      <c r="D842">
        <v>-1.075</v>
      </c>
      <c r="E842">
        <v>0.28239700000000001</v>
      </c>
    </row>
    <row r="843" spans="1:6" x14ac:dyDescent="0.25">
      <c r="A843" s="102" t="s">
        <v>160</v>
      </c>
      <c r="B843">
        <v>-2.9859999999999999E-3</v>
      </c>
      <c r="C843">
        <v>3.9941999999999998E-2</v>
      </c>
      <c r="D843">
        <v>-7.4999999999999997E-2</v>
      </c>
      <c r="E843">
        <v>0.940411</v>
      </c>
    </row>
    <row r="844" spans="1:6" x14ac:dyDescent="0.25">
      <c r="A844" s="102" t="s">
        <v>161</v>
      </c>
      <c r="B844">
        <v>5.2741000000000003E-2</v>
      </c>
      <c r="C844">
        <v>5.6165E-2</v>
      </c>
      <c r="D844">
        <v>0.93899999999999995</v>
      </c>
      <c r="E844">
        <v>0.34785199999999999</v>
      </c>
    </row>
    <row r="845" spans="1:6" x14ac:dyDescent="0.25">
      <c r="A845" s="102" t="s">
        <v>162</v>
      </c>
      <c r="B845">
        <v>-6.4242999999999995E-2</v>
      </c>
      <c r="C845">
        <v>4.6189000000000001E-2</v>
      </c>
      <c r="D845">
        <v>-1.391</v>
      </c>
      <c r="E845">
        <v>0.16445499999999999</v>
      </c>
    </row>
    <row r="846" spans="1:6" x14ac:dyDescent="0.25">
      <c r="A846" s="102" t="s">
        <v>450</v>
      </c>
      <c r="B846">
        <v>-0.28103400000000001</v>
      </c>
      <c r="C846">
        <v>0.124375</v>
      </c>
      <c r="D846">
        <v>-2.2599999999999998</v>
      </c>
      <c r="E846">
        <v>2.3980000000000001E-2</v>
      </c>
      <c r="F846" t="s">
        <v>158</v>
      </c>
    </row>
    <row r="847" spans="1:6" x14ac:dyDescent="0.25">
      <c r="A847" s="102" t="s">
        <v>451</v>
      </c>
      <c r="B847">
        <v>9.0094999999999995E-2</v>
      </c>
      <c r="C847">
        <v>4.8357999999999998E-2</v>
      </c>
      <c r="D847">
        <v>1.863</v>
      </c>
      <c r="E847">
        <v>6.2630000000000005E-2</v>
      </c>
      <c r="F847" t="s">
        <v>173</v>
      </c>
    </row>
    <row r="848" spans="1:6" x14ac:dyDescent="0.25">
      <c r="A848" s="102" t="s">
        <v>452</v>
      </c>
      <c r="B848">
        <v>0.167106</v>
      </c>
      <c r="C848">
        <v>0.103732</v>
      </c>
      <c r="D848">
        <v>1.611</v>
      </c>
      <c r="E848">
        <v>0.107386</v>
      </c>
    </row>
    <row r="849" spans="1:6" x14ac:dyDescent="0.25">
      <c r="A849" s="102" t="s">
        <v>453</v>
      </c>
      <c r="B849">
        <v>1.1074000000000001E-2</v>
      </c>
      <c r="C849">
        <v>5.5110000000000003E-3</v>
      </c>
      <c r="D849">
        <v>2.0099999999999998</v>
      </c>
      <c r="E849">
        <v>4.4642000000000001E-2</v>
      </c>
      <c r="F849" t="s">
        <v>158</v>
      </c>
    </row>
    <row r="850" spans="1:6" x14ac:dyDescent="0.25">
      <c r="A850" s="102" t="s">
        <v>163</v>
      </c>
      <c r="B850">
        <v>0.43011500000000003</v>
      </c>
      <c r="C850">
        <v>9.7392999999999993E-2</v>
      </c>
      <c r="D850">
        <v>4.4160000000000004</v>
      </c>
      <c r="E850" s="1">
        <v>1.0699999999999999E-5</v>
      </c>
      <c r="F850" t="s">
        <v>149</v>
      </c>
    </row>
    <row r="851" spans="1:6" x14ac:dyDescent="0.25">
      <c r="A851" s="102" t="s">
        <v>233</v>
      </c>
      <c r="B851">
        <v>4.4419999999999998E-3</v>
      </c>
      <c r="C851">
        <v>1.5410000000000001E-3</v>
      </c>
      <c r="D851">
        <v>2.883</v>
      </c>
      <c r="E851">
        <v>3.9940000000000002E-3</v>
      </c>
      <c r="F851" t="s">
        <v>154</v>
      </c>
    </row>
    <row r="852" spans="1:6" x14ac:dyDescent="0.25">
      <c r="A852" s="102" t="s">
        <v>234</v>
      </c>
      <c r="B852">
        <v>-2.81E-3</v>
      </c>
      <c r="C852">
        <v>1.122E-3</v>
      </c>
      <c r="D852">
        <v>-2.504</v>
      </c>
      <c r="E852">
        <v>1.2381E-2</v>
      </c>
      <c r="F852" t="s">
        <v>158</v>
      </c>
    </row>
    <row r="853" spans="1:6" x14ac:dyDescent="0.25">
      <c r="A853" s="102" t="s">
        <v>164</v>
      </c>
    </row>
    <row r="854" spans="1:6" x14ac:dyDescent="0.25">
      <c r="A854" s="102" t="s">
        <v>165</v>
      </c>
    </row>
    <row r="855" spans="1:6" x14ac:dyDescent="0.25">
      <c r="A855" s="154"/>
    </row>
    <row r="856" spans="1:6" x14ac:dyDescent="0.25">
      <c r="A856" s="102" t="s">
        <v>335</v>
      </c>
    </row>
    <row r="857" spans="1:6" x14ac:dyDescent="0.25">
      <c r="A857" s="102" t="s">
        <v>219</v>
      </c>
    </row>
    <row r="858" spans="1:6" x14ac:dyDescent="0.25">
      <c r="A858" s="102" t="s">
        <v>336</v>
      </c>
    </row>
    <row r="859" spans="1:6" x14ac:dyDescent="0.25">
      <c r="A859" s="102" t="s">
        <v>337</v>
      </c>
    </row>
    <row r="860" spans="1:6" x14ac:dyDescent="0.25">
      <c r="A860" s="103"/>
    </row>
    <row r="861" spans="1:6" x14ac:dyDescent="0.25">
      <c r="A861" s="103"/>
    </row>
    <row r="862" spans="1:6" x14ac:dyDescent="0.25">
      <c r="A862" s="104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Mods1</vt:lpstr>
      <vt:lpstr>Mods2</vt:lpstr>
      <vt:lpstr>AQ Res</vt:lpstr>
      <vt:lpstr>DS DVs</vt:lpstr>
      <vt:lpstr>DS IVs</vt:lpstr>
      <vt:lpstr>tabdes_dvs</vt:lpstr>
      <vt:lpstr>tabdes_ivs</vt:lpstr>
      <vt:lpstr>weighting</vt:lpstr>
      <vt:lpstr>M0a</vt:lpstr>
      <vt:lpstr>M0b</vt:lpstr>
      <vt:lpstr>M0c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Patrick Singleton</cp:lastModifiedBy>
  <cp:revision/>
  <dcterms:created xsi:type="dcterms:W3CDTF">2015-06-05T18:17:20Z</dcterms:created>
  <dcterms:modified xsi:type="dcterms:W3CDTF">2025-08-17T19:04:43Z</dcterms:modified>
  <cp:category/>
  <cp:contentStatus/>
</cp:coreProperties>
</file>