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8"/>
  <workbookPr filterPrivacy="1"/>
  <xr:revisionPtr revIDLastSave="0" documentId="13_ncr:1_{4FAF382C-1518-4541-B145-AD545DE1F163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125" i="1" l="1"/>
  <c r="L126" i="1"/>
  <c r="L127" i="1"/>
  <c r="L128" i="1"/>
  <c r="L133" i="1"/>
  <c r="L134" i="1"/>
  <c r="L135" i="1"/>
  <c r="L136" i="1"/>
  <c r="L147" i="1"/>
  <c r="L145" i="1"/>
  <c r="L146" i="1"/>
  <c r="L144" i="1"/>
  <c r="L132" i="1"/>
  <c r="L124" i="1"/>
  <c r="K143" i="1"/>
  <c r="K131" i="1"/>
  <c r="K123" i="1"/>
  <c r="L115" i="1"/>
  <c r="L114" i="1"/>
  <c r="L107" i="1"/>
  <c r="L108" i="1"/>
  <c r="L109" i="1"/>
  <c r="L106" i="1"/>
  <c r="K113" i="1"/>
  <c r="K105" i="1"/>
  <c r="L99" i="1"/>
  <c r="L100" i="1"/>
  <c r="L101" i="1"/>
  <c r="L98" i="1"/>
  <c r="K97" i="1"/>
  <c r="K145" i="1"/>
  <c r="K144" i="1"/>
  <c r="K146" i="1"/>
  <c r="K147" i="1"/>
  <c r="J145" i="1"/>
  <c r="J144" i="1"/>
  <c r="J146" i="1"/>
  <c r="J147" i="1"/>
  <c r="K134" i="1"/>
  <c r="K133" i="1"/>
  <c r="K132" i="1"/>
  <c r="K135" i="1"/>
  <c r="K136" i="1"/>
  <c r="J134" i="1"/>
  <c r="J133" i="1"/>
  <c r="J132" i="1"/>
  <c r="J135" i="1"/>
  <c r="J136" i="1"/>
  <c r="K125" i="1"/>
  <c r="K126" i="1"/>
  <c r="K124" i="1"/>
  <c r="K128" i="1"/>
  <c r="K127" i="1"/>
  <c r="J125" i="1"/>
  <c r="J126" i="1"/>
  <c r="J124" i="1"/>
  <c r="J128" i="1"/>
  <c r="J127" i="1"/>
  <c r="K115" i="1"/>
  <c r="K114" i="1"/>
  <c r="K106" i="1"/>
  <c r="K109" i="1"/>
  <c r="K108" i="1"/>
  <c r="K107" i="1"/>
  <c r="J106" i="1"/>
  <c r="J109" i="1"/>
  <c r="J108" i="1"/>
  <c r="J107" i="1"/>
  <c r="K98" i="1"/>
  <c r="K101" i="1"/>
  <c r="K100" i="1"/>
  <c r="K99" i="1"/>
  <c r="J98" i="1"/>
  <c r="J101" i="1"/>
  <c r="J100" i="1"/>
  <c r="J99" i="1"/>
  <c r="L90" i="1"/>
  <c r="K90" i="1"/>
  <c r="N89" i="1"/>
  <c r="M89" i="1"/>
  <c r="L81" i="1"/>
  <c r="K81" i="1"/>
  <c r="N80" i="1"/>
  <c r="M80" i="1"/>
  <c r="L72" i="1"/>
  <c r="K72" i="1"/>
  <c r="N71" i="1"/>
  <c r="M71" i="1"/>
  <c r="L63" i="1"/>
  <c r="K63" i="1"/>
  <c r="N62" i="1"/>
  <c r="M62" i="1"/>
  <c r="L55" i="1"/>
  <c r="L56" i="1"/>
  <c r="L57" i="1"/>
  <c r="L58" i="1"/>
  <c r="L59" i="1"/>
  <c r="L47" i="1"/>
  <c r="L48" i="1"/>
  <c r="L39" i="1"/>
  <c r="L40" i="1"/>
  <c r="L54" i="1"/>
  <c r="L46" i="1"/>
  <c r="L38" i="1"/>
  <c r="K53" i="1"/>
  <c r="K45" i="1"/>
  <c r="K37" i="1"/>
  <c r="L31" i="1"/>
  <c r="L32" i="1"/>
  <c r="L33" i="1"/>
  <c r="L30" i="1"/>
  <c r="K29" i="1"/>
  <c r="L23" i="1"/>
  <c r="L22" i="1"/>
  <c r="K13" i="1"/>
  <c r="L14" i="1" s="1"/>
  <c r="K21" i="1"/>
  <c r="K59" i="1"/>
  <c r="K58" i="1"/>
  <c r="K57" i="1"/>
  <c r="K56" i="1"/>
  <c r="K55" i="1"/>
  <c r="K54" i="1"/>
  <c r="J59" i="1"/>
  <c r="J58" i="1"/>
  <c r="J57" i="1"/>
  <c r="J56" i="1"/>
  <c r="J55" i="1"/>
  <c r="J54" i="1"/>
  <c r="K46" i="1"/>
  <c r="K47" i="1"/>
  <c r="K48" i="1"/>
  <c r="J46" i="1"/>
  <c r="J47" i="1"/>
  <c r="J48" i="1"/>
  <c r="K38" i="1"/>
  <c r="K39" i="1"/>
  <c r="K40" i="1"/>
  <c r="J38" i="1"/>
  <c r="J39" i="1"/>
  <c r="J40" i="1"/>
  <c r="K33" i="1"/>
  <c r="K32" i="1"/>
  <c r="K30" i="1"/>
  <c r="K31" i="1"/>
  <c r="J33" i="1"/>
  <c r="J32" i="1"/>
  <c r="J30" i="1"/>
  <c r="J31" i="1"/>
  <c r="K23" i="1"/>
  <c r="K22" i="1"/>
  <c r="J23" i="1"/>
  <c r="J22" i="1"/>
  <c r="L7" i="1"/>
  <c r="L8" i="1"/>
  <c r="L9" i="1"/>
  <c r="L10" i="1"/>
  <c r="L11" i="1"/>
  <c r="L12" i="1"/>
  <c r="L6" i="1"/>
  <c r="J16" i="1"/>
  <c r="J14" i="1"/>
  <c r="J15" i="1"/>
  <c r="J12" i="1"/>
  <c r="J11" i="1"/>
  <c r="J10" i="1"/>
  <c r="J9" i="1"/>
  <c r="J8" i="1"/>
  <c r="J7" i="1"/>
  <c r="J6" i="1"/>
  <c r="K16" i="1"/>
  <c r="K14" i="1"/>
  <c r="K15" i="1"/>
  <c r="K5" i="1"/>
  <c r="K12" i="1"/>
  <c r="K11" i="1"/>
  <c r="K10" i="1"/>
  <c r="K9" i="1"/>
  <c r="K8" i="1"/>
  <c r="K7" i="1"/>
  <c r="K6" i="1"/>
  <c r="L16" i="1" l="1"/>
  <c r="L15" i="1"/>
</calcChain>
</file>

<file path=xl/sharedStrings.xml><?xml version="1.0" encoding="utf-8"?>
<sst xmlns="http://schemas.openxmlformats.org/spreadsheetml/2006/main" count="199" uniqueCount="113">
  <si>
    <t>&gt; ########################################</t>
  </si>
  <si>
    <t>&gt; # Descriptives</t>
  </si>
  <si>
    <t xml:space="preserve">&gt; </t>
  </si>
  <si>
    <t>&gt; # Age</t>
  </si>
  <si>
    <t>&gt; colSums(dat[,grep("AGE", names(dat))])</t>
  </si>
  <si>
    <t>&gt; round(colSums(dat[,grep("AGE", names(dat))])/nrow(dat)*100,2)</t>
  </si>
  <si>
    <t>&gt; # Gender</t>
  </si>
  <si>
    <t>&gt; colSums(dat[,grep("GEND", names(dat))])</t>
  </si>
  <si>
    <t>&gt; round(colSums(dat[,grep("GEND", names(dat))])/nrow(dat)*100,2)</t>
  </si>
  <si>
    <t>&gt; # Race</t>
  </si>
  <si>
    <t>&gt; colSums(dat[,grep("Race", names(dat))])</t>
  </si>
  <si>
    <t>&gt; round(colSums(dat[,grep("Race", names(dat))])/nrow(dat)*100,2)</t>
  </si>
  <si>
    <t>&gt; # Education</t>
  </si>
  <si>
    <t>&gt; colSums(dat[,grep("EDUC", names(dat))])</t>
  </si>
  <si>
    <t>&gt; round(colSums(dat[,grep("EDUC", names(dat))])/nrow(dat)*100,2)</t>
  </si>
  <si>
    <t>&gt; # Student status</t>
  </si>
  <si>
    <t>&gt; colSums(dat[,grep("STUD", names(dat))])</t>
  </si>
  <si>
    <t>&gt; round(colSums(dat[,grep("STUD", names(dat))])/nrow(dat)*100,2)</t>
  </si>
  <si>
    <t>&gt; # Worker status</t>
  </si>
  <si>
    <t>&gt; colSums(dat[,grep("WORK", names(dat))])</t>
  </si>
  <si>
    <t>&gt; round(colSums(dat[,grep("WORK", names(dat))])/nrow(dat)*100,2)</t>
  </si>
  <si>
    <t>&gt; # Income</t>
  </si>
  <si>
    <t>&gt; colSums(dat[,grep("INC", names(dat))])</t>
  </si>
  <si>
    <t>&gt; round(colSums(dat[,grep("INC", names(dat))])/nrow(dat)*100,2)</t>
  </si>
  <si>
    <t>&gt; # Bikes</t>
  </si>
  <si>
    <t>&gt; round(mean(dat$BIKES),2); round(sd(dat$BIKES), 2)</t>
  </si>
  <si>
    <t>&gt; sum(dat$BIKES_Miss)</t>
  </si>
  <si>
    <t>&gt; round(sum(dat$BIKES_Miss)/nrow(dat)*100,2)</t>
  </si>
  <si>
    <t>&gt; # Cars</t>
  </si>
  <si>
    <t>&gt; round(mean(dat$CARS),2); round(sd(dat$CARS), 2)</t>
  </si>
  <si>
    <t>&gt; sum(dat$CARS_Miss)</t>
  </si>
  <si>
    <t>&gt; round(sum(dat$CARS_Miss)/nrow(dat)*100,2)</t>
  </si>
  <si>
    <t>&gt; # Adults</t>
  </si>
  <si>
    <t>&gt; round(mean(dat$ADULT),2); round(sd(dat$ADULT), 2)</t>
  </si>
  <si>
    <t>&gt; sum(dat$ADULT_Miss)</t>
  </si>
  <si>
    <t>&gt; round(sum(dat$ADULT_Miss)/nrow(dat)*100,2)</t>
  </si>
  <si>
    <t>&gt; # Children</t>
  </si>
  <si>
    <t>&gt; round(mean(dat$CHILD),2); round(sd(dat$CHILD), 2)</t>
  </si>
  <si>
    <t>&gt; sum(dat$CHILD_Miss)</t>
  </si>
  <si>
    <t>&gt; round(sum(dat$CHILD_Miss)/nrow(dat)*100,2)</t>
  </si>
  <si>
    <t>&gt; # Bike use frequency</t>
  </si>
  <si>
    <t>&gt; colSums(dat[,grep("MODEUSE2_BIKE", names(dat))])</t>
  </si>
  <si>
    <t>&gt; round(colSums(dat[,grep("MODEUSE2_BIKE", names(dat))])/nrow(dat)*100,2)</t>
  </si>
  <si>
    <t>&gt; # Cyclist type</t>
  </si>
  <si>
    <t>&gt; colSums(dat[,grep("btype", names(dat))])</t>
  </si>
  <si>
    <t>&gt; round(colSums(dat[,grep("btype", names(dat))])/nrow(dat)*100,2)</t>
  </si>
  <si>
    <t>&gt; # Crash experience</t>
  </si>
  <si>
    <t>&gt; sum(dat$Crash)</t>
  </si>
  <si>
    <t>&gt; round(sum(dat$Crash)/nrow(dat)*100,2)</t>
  </si>
  <si>
    <t>&gt; nrow(dat) - sum(sum(dat$Crash))</t>
  </si>
  <si>
    <t>&gt; round(100 - sum(sum(dat$Crash)/nrow(dat)*100),2)</t>
  </si>
  <si>
    <t>&gt; # Frequency of roundabouts when bicycling</t>
  </si>
  <si>
    <t>&gt; colSums(dat[,grep("MODEROUND_BIKE", names(dat))])</t>
  </si>
  <si>
    <t>&gt; round(colSums(dat[,grep("MODEROUND_BIKE", names(dat))])/nrow(dat)*100,2)</t>
  </si>
  <si>
    <t>&gt; # Roundabouts affect route choice</t>
  </si>
  <si>
    <t>&gt; colSums(dat[,grep("MODEROUTE_BIKE", names(dat))])</t>
  </si>
  <si>
    <t>&gt; round(colSums(dat[,grep("MODEROUTE_BIKE", names(dat))])/nrow(dat)*100,2)</t>
  </si>
  <si>
    <t>&gt; # Roundabouts affect mode choice</t>
  </si>
  <si>
    <t>&gt; colSums(dat[,grep("ROUNDMODE", names(dat))])</t>
  </si>
  <si>
    <t>&gt; round(colSums(dat[,grep("ROUNDMODE", names(dat))])/nrow(dat)*100,2)</t>
  </si>
  <si>
    <t>AGE_25</t>
  </si>
  <si>
    <t>AGE_25_34</t>
  </si>
  <si>
    <t>AGE_35_44</t>
  </si>
  <si>
    <t>AGE_45_54</t>
  </si>
  <si>
    <t>AGE_55_64</t>
  </si>
  <si>
    <t>AGE_65</t>
  </si>
  <si>
    <t>AGE_Missing</t>
  </si>
  <si>
    <t>GEND_Female</t>
  </si>
  <si>
    <t>GEND_Male</t>
  </si>
  <si>
    <t>GEND_Missing</t>
  </si>
  <si>
    <t>RaceW</t>
  </si>
  <si>
    <t>RaceOther</t>
  </si>
  <si>
    <t>EDUC_Bach</t>
  </si>
  <si>
    <t>EDUC_LessBAc</t>
  </si>
  <si>
    <t>EDUC_MastUp</t>
  </si>
  <si>
    <t>EDUC_Missing</t>
  </si>
  <si>
    <t>STUD_Missing</t>
  </si>
  <si>
    <t>STUD_No</t>
  </si>
  <si>
    <t>STUD_Yes</t>
  </si>
  <si>
    <t>WORK_Missing</t>
  </si>
  <si>
    <t>WORK_No</t>
  </si>
  <si>
    <t>WORK_Yes</t>
  </si>
  <si>
    <t>HHINC_50</t>
  </si>
  <si>
    <t>HHINC_50_75</t>
  </si>
  <si>
    <t>HHINC_75_100</t>
  </si>
  <si>
    <t>HHINC_100_150</t>
  </si>
  <si>
    <t>HHINC_150</t>
  </si>
  <si>
    <t>HHINC_Missing</t>
  </si>
  <si>
    <t>[1]</t>
  </si>
  <si>
    <t>MODEUSE2_BIKE_Few</t>
  </si>
  <si>
    <t>MODEUSE2_BIKE_Week</t>
  </si>
  <si>
    <t>MODEUSE2_BIKE_Freq</t>
  </si>
  <si>
    <t>MODEUSE2_BIKE_Never</t>
  </si>
  <si>
    <t>btype_E</t>
  </si>
  <si>
    <t>btype_I</t>
  </si>
  <si>
    <t>btype_M</t>
  </si>
  <si>
    <t>btype_S</t>
  </si>
  <si>
    <t>MODEROUND_BIKE_Always</t>
  </si>
  <si>
    <t>MODEROUND_BIKE_Missing</t>
  </si>
  <si>
    <t>MODEROUND_BIKE_Never</t>
  </si>
  <si>
    <t>MODEROUND_BIKE_Often</t>
  </si>
  <si>
    <t>MODEROUND_BIKE_Sometimes</t>
  </si>
  <si>
    <t>MODEROUTE_BIKE_Missing</t>
  </si>
  <si>
    <t>MODEROUTE_BIKE_No</t>
  </si>
  <si>
    <t>MODEROUTE_BIKE_Yes_Avoid</t>
  </si>
  <si>
    <t>MODEROUTE_BIKE_Yes_AvoidAlt</t>
  </si>
  <si>
    <t>MODEROUTE_BIKE_Yes_Prefer</t>
  </si>
  <si>
    <t>ROUNDMODE_Missing</t>
  </si>
  <si>
    <t>ROUNDMODE_No</t>
  </si>
  <si>
    <t>ROUNDMODE_YesLess</t>
  </si>
  <si>
    <t>ROUNDMODE_YesMore</t>
  </si>
  <si>
    <t>Crash</t>
  </si>
  <si>
    <t>Not Crash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</si>
</sst>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2" fontId="0" fillId="0" borderId="0" xfId="1" applyNumberFormat="1" applyFont="1"/>
    <xf numFmtId="2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9"/>
  <sheetViews>
    <sheetView tabSelected="1" topLeftCell="A126" workbookViewId="0">
      <selection activeCell="K142" sqref="K142"/>
    </sheetView>
  </sheetViews>
  <sheetFormatPr defaultRowHeight="15" x14ac:dyDescent="0.25"/>
  <cols>
    <col min="10" max="10" width="30.5703125" bestFit="1" customWidth="1"/>
  </cols>
  <sheetData>
    <row r="1" spans="1:12" x14ac:dyDescent="0.25">
      <c r="A1" t="s">
        <v>0</v>
      </c>
    </row>
    <row r="2" spans="1:12" x14ac:dyDescent="0.25">
      <c r="A2" t="s">
        <v>1</v>
      </c>
    </row>
    <row r="3" spans="1:12" x14ac:dyDescent="0.25">
      <c r="A3" t="s">
        <v>2</v>
      </c>
    </row>
    <row r="4" spans="1:12" x14ac:dyDescent="0.25">
      <c r="A4" t="s">
        <v>3</v>
      </c>
    </row>
    <row r="5" spans="1:12" x14ac:dyDescent="0.25">
      <c r="A5" t="s">
        <v>4</v>
      </c>
      <c r="K5">
        <f>SUM(K6:K12)</f>
        <v>568</v>
      </c>
    </row>
    <row r="6" spans="1:12" x14ac:dyDescent="0.25">
      <c r="A6" t="s">
        <v>60</v>
      </c>
      <c r="B6" t="s">
        <v>61</v>
      </c>
      <c r="C6" t="s">
        <v>62</v>
      </c>
      <c r="D6" t="s">
        <v>63</v>
      </c>
      <c r="E6" t="s">
        <v>64</v>
      </c>
      <c r="F6" t="s">
        <v>65</v>
      </c>
      <c r="G6" t="s">
        <v>66</v>
      </c>
      <c r="J6" t="str">
        <f>A6</f>
        <v>AGE_25</v>
      </c>
      <c r="K6">
        <f>A7</f>
        <v>23</v>
      </c>
      <c r="L6" s="1">
        <f>K6/K$5*100</f>
        <v>4.0492957746478879</v>
      </c>
    </row>
    <row r="7" spans="1:12" x14ac:dyDescent="0.25">
      <c r="A7">
        <v>23</v>
      </c>
      <c r="B7">
        <v>111</v>
      </c>
      <c r="C7">
        <v>107</v>
      </c>
      <c r="D7">
        <v>101</v>
      </c>
      <c r="E7">
        <v>124</v>
      </c>
      <c r="F7">
        <v>92</v>
      </c>
      <c r="G7">
        <v>10</v>
      </c>
      <c r="J7" t="str">
        <f>B6</f>
        <v>AGE_25_34</v>
      </c>
      <c r="K7">
        <f>B7</f>
        <v>111</v>
      </c>
      <c r="L7" s="1">
        <f>K7/K$5*100</f>
        <v>19.54225352112676</v>
      </c>
    </row>
    <row r="8" spans="1:12" x14ac:dyDescent="0.25">
      <c r="A8" t="s">
        <v>5</v>
      </c>
      <c r="J8" t="str">
        <f>C6</f>
        <v>AGE_35_44</v>
      </c>
      <c r="K8">
        <f>C7</f>
        <v>107</v>
      </c>
      <c r="L8" s="1">
        <f>K8/K$5*100</f>
        <v>18.838028169014084</v>
      </c>
    </row>
    <row r="9" spans="1:12" x14ac:dyDescent="0.25">
      <c r="A9" t="s">
        <v>60</v>
      </c>
      <c r="B9" t="s">
        <v>61</v>
      </c>
      <c r="C9" t="s">
        <v>62</v>
      </c>
      <c r="D9" t="s">
        <v>63</v>
      </c>
      <c r="E9" t="s">
        <v>64</v>
      </c>
      <c r="F9" t="s">
        <v>65</v>
      </c>
      <c r="G9" t="s">
        <v>66</v>
      </c>
      <c r="J9" t="str">
        <f>D6</f>
        <v>AGE_45_54</v>
      </c>
      <c r="K9">
        <f>D7</f>
        <v>101</v>
      </c>
      <c r="L9" s="1">
        <f>K9/K$5*100</f>
        <v>17.781690140845072</v>
      </c>
    </row>
    <row r="10" spans="1:12" x14ac:dyDescent="0.25">
      <c r="A10">
        <v>4.05</v>
      </c>
      <c r="B10">
        <v>19.54</v>
      </c>
      <c r="C10">
        <v>18.84</v>
      </c>
      <c r="D10">
        <v>17.78</v>
      </c>
      <c r="E10">
        <v>21.83</v>
      </c>
      <c r="F10">
        <v>16.2</v>
      </c>
      <c r="G10">
        <v>1.76</v>
      </c>
      <c r="J10" t="str">
        <f>E6</f>
        <v>AGE_55_64</v>
      </c>
      <c r="K10">
        <f>E7</f>
        <v>124</v>
      </c>
      <c r="L10" s="1">
        <f>K10/K$5*100</f>
        <v>21.830985915492956</v>
      </c>
    </row>
    <row r="11" spans="1:12" x14ac:dyDescent="0.25">
      <c r="A11" t="s">
        <v>2</v>
      </c>
      <c r="J11" t="str">
        <f>F6</f>
        <v>AGE_65</v>
      </c>
      <c r="K11">
        <f>F7</f>
        <v>92</v>
      </c>
      <c r="L11" s="1">
        <f>K11/K$5*100</f>
        <v>16.197183098591552</v>
      </c>
    </row>
    <row r="12" spans="1:12" x14ac:dyDescent="0.25">
      <c r="A12" t="s">
        <v>6</v>
      </c>
      <c r="J12" t="str">
        <f>G6</f>
        <v>AGE_Missing</v>
      </c>
      <c r="K12">
        <f>G7</f>
        <v>10</v>
      </c>
      <c r="L12" s="1">
        <f>K12/K$5*100</f>
        <v>1.7605633802816902</v>
      </c>
    </row>
    <row r="13" spans="1:12" x14ac:dyDescent="0.25">
      <c r="A13" t="s">
        <v>7</v>
      </c>
      <c r="K13">
        <f>SUM(K14:K16)</f>
        <v>568</v>
      </c>
    </row>
    <row r="14" spans="1:12" x14ac:dyDescent="0.25">
      <c r="A14" t="s">
        <v>67</v>
      </c>
      <c r="B14" t="s">
        <v>68</v>
      </c>
      <c r="C14" t="s">
        <v>69</v>
      </c>
      <c r="J14" t="str">
        <f>B14</f>
        <v>GEND_Male</v>
      </c>
      <c r="K14">
        <f>B15</f>
        <v>362</v>
      </c>
      <c r="L14" s="1">
        <f>K14/K$13*100</f>
        <v>63.732394366197184</v>
      </c>
    </row>
    <row r="15" spans="1:12" x14ac:dyDescent="0.25">
      <c r="A15">
        <v>192</v>
      </c>
      <c r="B15">
        <v>362</v>
      </c>
      <c r="C15">
        <v>14</v>
      </c>
      <c r="J15" t="str">
        <f>A14</f>
        <v>GEND_Female</v>
      </c>
      <c r="K15">
        <f>A15</f>
        <v>192</v>
      </c>
      <c r="L15" s="1">
        <f>K15/K$13*100</f>
        <v>33.802816901408448</v>
      </c>
    </row>
    <row r="16" spans="1:12" x14ac:dyDescent="0.25">
      <c r="A16" t="s">
        <v>8</v>
      </c>
      <c r="J16" t="str">
        <f>C14</f>
        <v>GEND_Missing</v>
      </c>
      <c r="K16">
        <f>C15</f>
        <v>14</v>
      </c>
      <c r="L16" s="1">
        <f>K16/K$13*100</f>
        <v>2.464788732394366</v>
      </c>
    </row>
    <row r="17" spans="1:12" x14ac:dyDescent="0.25">
      <c r="A17" t="s">
        <v>67</v>
      </c>
      <c r="B17" t="s">
        <v>68</v>
      </c>
      <c r="C17" t="s">
        <v>69</v>
      </c>
    </row>
    <row r="18" spans="1:12" x14ac:dyDescent="0.25">
      <c r="A18">
        <v>33.799999999999997</v>
      </c>
      <c r="B18">
        <v>63.73</v>
      </c>
      <c r="C18">
        <v>2.46</v>
      </c>
    </row>
    <row r="19" spans="1:12" x14ac:dyDescent="0.25">
      <c r="A19" t="s">
        <v>2</v>
      </c>
    </row>
    <row r="20" spans="1:12" x14ac:dyDescent="0.25">
      <c r="A20" t="s">
        <v>9</v>
      </c>
    </row>
    <row r="21" spans="1:12" x14ac:dyDescent="0.25">
      <c r="A21" t="s">
        <v>10</v>
      </c>
      <c r="K21">
        <f>SUM(K22:K23)</f>
        <v>568</v>
      </c>
    </row>
    <row r="22" spans="1:12" x14ac:dyDescent="0.25">
      <c r="A22" t="s">
        <v>70</v>
      </c>
      <c r="B22" t="s">
        <v>71</v>
      </c>
      <c r="J22" t="str">
        <f>A22</f>
        <v>RaceW</v>
      </c>
      <c r="K22">
        <f>A23</f>
        <v>476</v>
      </c>
      <c r="L22" s="1">
        <f>K22/K$21*100</f>
        <v>83.802816901408448</v>
      </c>
    </row>
    <row r="23" spans="1:12" x14ac:dyDescent="0.25">
      <c r="A23">
        <v>476</v>
      </c>
      <c r="B23">
        <v>92</v>
      </c>
      <c r="J23" t="str">
        <f>B22</f>
        <v>RaceOther</v>
      </c>
      <c r="K23">
        <f>B23</f>
        <v>92</v>
      </c>
      <c r="L23" s="1">
        <f>K23/K$21*100</f>
        <v>16.197183098591552</v>
      </c>
    </row>
    <row r="24" spans="1:12" x14ac:dyDescent="0.25">
      <c r="A24" t="s">
        <v>11</v>
      </c>
    </row>
    <row r="25" spans="1:12" x14ac:dyDescent="0.25">
      <c r="A25" t="s">
        <v>70</v>
      </c>
      <c r="B25" t="s">
        <v>71</v>
      </c>
    </row>
    <row r="26" spans="1:12" x14ac:dyDescent="0.25">
      <c r="A26">
        <v>83.8</v>
      </c>
      <c r="B26">
        <v>16.2</v>
      </c>
    </row>
    <row r="27" spans="1:12" x14ac:dyDescent="0.25">
      <c r="A27" t="s">
        <v>2</v>
      </c>
    </row>
    <row r="28" spans="1:12" x14ac:dyDescent="0.25">
      <c r="A28" t="s">
        <v>12</v>
      </c>
    </row>
    <row r="29" spans="1:12" x14ac:dyDescent="0.25">
      <c r="A29" t="s">
        <v>13</v>
      </c>
      <c r="K29">
        <f>SUM(K30:K33)</f>
        <v>568</v>
      </c>
    </row>
    <row r="30" spans="1:12" x14ac:dyDescent="0.25">
      <c r="A30" t="s">
        <v>72</v>
      </c>
      <c r="B30" t="s">
        <v>73</v>
      </c>
      <c r="C30" t="s">
        <v>74</v>
      </c>
      <c r="D30" t="s">
        <v>75</v>
      </c>
      <c r="J30" t="str">
        <f>B30</f>
        <v>EDUC_LessBAc</v>
      </c>
      <c r="K30">
        <f>B31</f>
        <v>29</v>
      </c>
      <c r="L30" s="1">
        <f>K30/K$29*100</f>
        <v>5.1056338028169019</v>
      </c>
    </row>
    <row r="31" spans="1:12" x14ac:dyDescent="0.25">
      <c r="A31">
        <v>258</v>
      </c>
      <c r="B31">
        <v>29</v>
      </c>
      <c r="C31">
        <v>267</v>
      </c>
      <c r="D31">
        <v>14</v>
      </c>
      <c r="J31" t="str">
        <f>A30</f>
        <v>EDUC_Bach</v>
      </c>
      <c r="K31">
        <f>A31</f>
        <v>258</v>
      </c>
      <c r="L31" s="1">
        <f t="shared" ref="L31:L33" si="0">K31/K$29*100</f>
        <v>45.422535211267608</v>
      </c>
    </row>
    <row r="32" spans="1:12" x14ac:dyDescent="0.25">
      <c r="A32" t="s">
        <v>14</v>
      </c>
      <c r="J32" t="str">
        <f>C30</f>
        <v>EDUC_MastUp</v>
      </c>
      <c r="K32">
        <f>C31</f>
        <v>267</v>
      </c>
      <c r="L32" s="1">
        <f t="shared" si="0"/>
        <v>47.007042253521128</v>
      </c>
    </row>
    <row r="33" spans="1:12" x14ac:dyDescent="0.25">
      <c r="A33" t="s">
        <v>72</v>
      </c>
      <c r="B33" t="s">
        <v>73</v>
      </c>
      <c r="C33" t="s">
        <v>74</v>
      </c>
      <c r="D33" t="s">
        <v>75</v>
      </c>
      <c r="J33" t="str">
        <f>D30</f>
        <v>EDUC_Missing</v>
      </c>
      <c r="K33">
        <f>D31</f>
        <v>14</v>
      </c>
      <c r="L33" s="1">
        <f t="shared" si="0"/>
        <v>2.464788732394366</v>
      </c>
    </row>
    <row r="34" spans="1:12" x14ac:dyDescent="0.25">
      <c r="A34">
        <v>45.42</v>
      </c>
      <c r="B34">
        <v>5.1100000000000003</v>
      </c>
      <c r="C34">
        <v>47.01</v>
      </c>
      <c r="D34">
        <v>2.46</v>
      </c>
    </row>
    <row r="35" spans="1:12" x14ac:dyDescent="0.25">
      <c r="A35" t="s">
        <v>2</v>
      </c>
    </row>
    <row r="36" spans="1:12" x14ac:dyDescent="0.25">
      <c r="A36" t="s">
        <v>15</v>
      </c>
    </row>
    <row r="37" spans="1:12" x14ac:dyDescent="0.25">
      <c r="A37" t="s">
        <v>16</v>
      </c>
      <c r="K37">
        <f>SUM(K38:K40)</f>
        <v>568</v>
      </c>
    </row>
    <row r="38" spans="1:12" x14ac:dyDescent="0.25">
      <c r="A38" t="s">
        <v>76</v>
      </c>
      <c r="B38" t="s">
        <v>77</v>
      </c>
      <c r="C38" t="s">
        <v>78</v>
      </c>
      <c r="J38" t="str">
        <f>C38</f>
        <v>STUD_Yes</v>
      </c>
      <c r="K38">
        <f>C39</f>
        <v>50</v>
      </c>
      <c r="L38" s="1">
        <f>K38/K$37*100</f>
        <v>8.8028169014084501</v>
      </c>
    </row>
    <row r="39" spans="1:12" x14ac:dyDescent="0.25">
      <c r="A39">
        <v>4</v>
      </c>
      <c r="B39">
        <v>514</v>
      </c>
      <c r="C39">
        <v>50</v>
      </c>
      <c r="J39" t="str">
        <f>B38</f>
        <v>STUD_No</v>
      </c>
      <c r="K39">
        <f>B39</f>
        <v>514</v>
      </c>
      <c r="L39" s="1">
        <f t="shared" ref="L39:L40" si="1">K39/K$37*100</f>
        <v>90.492957746478879</v>
      </c>
    </row>
    <row r="40" spans="1:12" x14ac:dyDescent="0.25">
      <c r="A40" t="s">
        <v>17</v>
      </c>
      <c r="J40" t="str">
        <f>A38</f>
        <v>STUD_Missing</v>
      </c>
      <c r="K40">
        <f>A39</f>
        <v>4</v>
      </c>
      <c r="L40" s="1">
        <f t="shared" si="1"/>
        <v>0.70422535211267612</v>
      </c>
    </row>
    <row r="41" spans="1:12" x14ac:dyDescent="0.25">
      <c r="A41" t="s">
        <v>76</v>
      </c>
      <c r="B41" t="s">
        <v>77</v>
      </c>
      <c r="C41" t="s">
        <v>78</v>
      </c>
    </row>
    <row r="42" spans="1:12" x14ac:dyDescent="0.25">
      <c r="A42">
        <v>0.7</v>
      </c>
      <c r="B42">
        <v>90.49</v>
      </c>
      <c r="C42">
        <v>8.8000000000000007</v>
      </c>
    </row>
    <row r="43" spans="1:12" x14ac:dyDescent="0.25">
      <c r="A43" t="s">
        <v>2</v>
      </c>
    </row>
    <row r="44" spans="1:12" x14ac:dyDescent="0.25">
      <c r="A44" t="s">
        <v>18</v>
      </c>
    </row>
    <row r="45" spans="1:12" x14ac:dyDescent="0.25">
      <c r="A45" t="s">
        <v>19</v>
      </c>
      <c r="K45">
        <f>SUM(K46:K48)</f>
        <v>568</v>
      </c>
    </row>
    <row r="46" spans="1:12" x14ac:dyDescent="0.25">
      <c r="A46" t="s">
        <v>79</v>
      </c>
      <c r="B46" t="s">
        <v>80</v>
      </c>
      <c r="C46" t="s">
        <v>81</v>
      </c>
      <c r="J46" t="str">
        <f>C46</f>
        <v>WORK_Yes</v>
      </c>
      <c r="K46">
        <f>C47</f>
        <v>438</v>
      </c>
      <c r="L46" s="1">
        <f>K46/K$45*100</f>
        <v>77.112676056338032</v>
      </c>
    </row>
    <row r="47" spans="1:12" x14ac:dyDescent="0.25">
      <c r="A47">
        <v>3</v>
      </c>
      <c r="B47">
        <v>127</v>
      </c>
      <c r="C47">
        <v>438</v>
      </c>
      <c r="J47" t="str">
        <f>B46</f>
        <v>WORK_No</v>
      </c>
      <c r="K47">
        <f>B47</f>
        <v>127</v>
      </c>
      <c r="L47" s="1">
        <f t="shared" ref="L47:L48" si="2">K47/K$45*100</f>
        <v>22.359154929577464</v>
      </c>
    </row>
    <row r="48" spans="1:12" x14ac:dyDescent="0.25">
      <c r="A48" t="s">
        <v>20</v>
      </c>
      <c r="J48" t="str">
        <f>A46</f>
        <v>WORK_Missing</v>
      </c>
      <c r="K48">
        <f>A47</f>
        <v>3</v>
      </c>
      <c r="L48" s="1">
        <f t="shared" si="2"/>
        <v>0.528169014084507</v>
      </c>
    </row>
    <row r="49" spans="1:14" x14ac:dyDescent="0.25">
      <c r="A49" t="s">
        <v>79</v>
      </c>
      <c r="B49" t="s">
        <v>80</v>
      </c>
      <c r="C49" t="s">
        <v>81</v>
      </c>
    </row>
    <row r="50" spans="1:14" x14ac:dyDescent="0.25">
      <c r="A50">
        <v>0.53</v>
      </c>
      <c r="B50">
        <v>22.36</v>
      </c>
      <c r="C50">
        <v>77.11</v>
      </c>
    </row>
    <row r="51" spans="1:14" x14ac:dyDescent="0.25">
      <c r="A51" t="s">
        <v>2</v>
      </c>
    </row>
    <row r="52" spans="1:14" x14ac:dyDescent="0.25">
      <c r="A52" t="s">
        <v>21</v>
      </c>
    </row>
    <row r="53" spans="1:14" x14ac:dyDescent="0.25">
      <c r="A53" t="s">
        <v>22</v>
      </c>
      <c r="K53">
        <f>SUM(K54:K59)</f>
        <v>568</v>
      </c>
    </row>
    <row r="54" spans="1:14" x14ac:dyDescent="0.25">
      <c r="A54" t="s">
        <v>82</v>
      </c>
      <c r="B54" t="s">
        <v>83</v>
      </c>
      <c r="C54" t="s">
        <v>84</v>
      </c>
      <c r="D54" t="s">
        <v>85</v>
      </c>
      <c r="E54" t="s">
        <v>86</v>
      </c>
      <c r="F54" t="s">
        <v>87</v>
      </c>
      <c r="J54" t="str">
        <f>A54</f>
        <v>HHINC_50</v>
      </c>
      <c r="K54">
        <f>A55</f>
        <v>63</v>
      </c>
      <c r="L54" s="1">
        <f>K54/K$53*100</f>
        <v>11.091549295774648</v>
      </c>
    </row>
    <row r="55" spans="1:14" x14ac:dyDescent="0.25">
      <c r="A55">
        <v>63</v>
      </c>
      <c r="B55">
        <v>78</v>
      </c>
      <c r="C55">
        <v>88</v>
      </c>
      <c r="D55">
        <v>136</v>
      </c>
      <c r="E55">
        <v>135</v>
      </c>
      <c r="F55">
        <v>68</v>
      </c>
      <c r="J55" t="str">
        <f>B54</f>
        <v>HHINC_50_75</v>
      </c>
      <c r="K55">
        <f>B55</f>
        <v>78</v>
      </c>
      <c r="L55" s="1">
        <f t="shared" ref="L55:L59" si="3">K55/K$53*100</f>
        <v>13.732394366197184</v>
      </c>
    </row>
    <row r="56" spans="1:14" x14ac:dyDescent="0.25">
      <c r="A56" t="s">
        <v>23</v>
      </c>
      <c r="J56" t="str">
        <f>C54</f>
        <v>HHINC_75_100</v>
      </c>
      <c r="K56">
        <f>C55</f>
        <v>88</v>
      </c>
      <c r="L56" s="1">
        <f t="shared" si="3"/>
        <v>15.492957746478872</v>
      </c>
    </row>
    <row r="57" spans="1:14" x14ac:dyDescent="0.25">
      <c r="A57" t="s">
        <v>82</v>
      </c>
      <c r="B57" t="s">
        <v>83</v>
      </c>
      <c r="C57" t="s">
        <v>84</v>
      </c>
      <c r="D57" t="s">
        <v>85</v>
      </c>
      <c r="E57" t="s">
        <v>86</v>
      </c>
      <c r="F57" t="s">
        <v>87</v>
      </c>
      <c r="J57" t="str">
        <f>D54</f>
        <v>HHINC_100_150</v>
      </c>
      <c r="K57">
        <f>D55</f>
        <v>136</v>
      </c>
      <c r="L57" s="1">
        <f t="shared" si="3"/>
        <v>23.943661971830984</v>
      </c>
    </row>
    <row r="58" spans="1:14" x14ac:dyDescent="0.25">
      <c r="A58">
        <v>11.09</v>
      </c>
      <c r="B58">
        <v>13.73</v>
      </c>
      <c r="C58">
        <v>15.49</v>
      </c>
      <c r="D58">
        <v>23.94</v>
      </c>
      <c r="E58">
        <v>23.77</v>
      </c>
      <c r="F58">
        <v>11.97</v>
      </c>
      <c r="J58" t="str">
        <f>E54</f>
        <v>HHINC_150</v>
      </c>
      <c r="K58">
        <f>E55</f>
        <v>135</v>
      </c>
      <c r="L58" s="1">
        <f t="shared" si="3"/>
        <v>23.767605633802816</v>
      </c>
    </row>
    <row r="59" spans="1:14" x14ac:dyDescent="0.25">
      <c r="A59" t="s">
        <v>2</v>
      </c>
      <c r="J59" t="str">
        <f>F54</f>
        <v>HHINC_Missing</v>
      </c>
      <c r="K59">
        <f>F55</f>
        <v>68</v>
      </c>
      <c r="L59" s="1">
        <f t="shared" si="3"/>
        <v>11.971830985915492</v>
      </c>
    </row>
    <row r="60" spans="1:14" x14ac:dyDescent="0.25">
      <c r="A60" t="s">
        <v>24</v>
      </c>
    </row>
    <row r="61" spans="1:14" x14ac:dyDescent="0.25">
      <c r="A61" t="s">
        <v>25</v>
      </c>
    </row>
    <row r="62" spans="1:14" x14ac:dyDescent="0.25">
      <c r="A62" t="s">
        <v>88</v>
      </c>
      <c r="B62">
        <v>3.6</v>
      </c>
      <c r="M62" s="2">
        <f>B62</f>
        <v>3.6</v>
      </c>
      <c r="N62" s="2">
        <f>B63</f>
        <v>1.44</v>
      </c>
    </row>
    <row r="63" spans="1:14" x14ac:dyDescent="0.25">
      <c r="A63" t="s">
        <v>88</v>
      </c>
      <c r="B63">
        <v>1.44</v>
      </c>
      <c r="K63">
        <f>B65</f>
        <v>2</v>
      </c>
      <c r="L63" s="2">
        <f>B67</f>
        <v>0.35</v>
      </c>
    </row>
    <row r="64" spans="1:14" x14ac:dyDescent="0.25">
      <c r="A64" t="s">
        <v>26</v>
      </c>
    </row>
    <row r="65" spans="1:14" x14ac:dyDescent="0.25">
      <c r="A65" t="s">
        <v>88</v>
      </c>
      <c r="B65">
        <v>2</v>
      </c>
    </row>
    <row r="66" spans="1:14" x14ac:dyDescent="0.25">
      <c r="A66" t="s">
        <v>27</v>
      </c>
    </row>
    <row r="67" spans="1:14" x14ac:dyDescent="0.25">
      <c r="A67" t="s">
        <v>88</v>
      </c>
      <c r="B67">
        <v>0.35</v>
      </c>
    </row>
    <row r="68" spans="1:14" x14ac:dyDescent="0.25">
      <c r="A68" t="s">
        <v>2</v>
      </c>
    </row>
    <row r="69" spans="1:14" x14ac:dyDescent="0.25">
      <c r="A69" t="s">
        <v>28</v>
      </c>
    </row>
    <row r="70" spans="1:14" x14ac:dyDescent="0.25">
      <c r="A70" t="s">
        <v>29</v>
      </c>
    </row>
    <row r="71" spans="1:14" x14ac:dyDescent="0.25">
      <c r="A71" t="s">
        <v>88</v>
      </c>
      <c r="B71">
        <v>1.95</v>
      </c>
      <c r="M71" s="2">
        <f>B71</f>
        <v>1.95</v>
      </c>
      <c r="N71" s="2">
        <f>B72</f>
        <v>1</v>
      </c>
    </row>
    <row r="72" spans="1:14" x14ac:dyDescent="0.25">
      <c r="A72" t="s">
        <v>88</v>
      </c>
      <c r="B72">
        <v>1</v>
      </c>
      <c r="K72">
        <f>B74</f>
        <v>2</v>
      </c>
      <c r="L72" s="2">
        <f>B76</f>
        <v>0.35</v>
      </c>
    </row>
    <row r="73" spans="1:14" x14ac:dyDescent="0.25">
      <c r="A73" t="s">
        <v>30</v>
      </c>
    </row>
    <row r="74" spans="1:14" x14ac:dyDescent="0.25">
      <c r="A74" t="s">
        <v>88</v>
      </c>
      <c r="B74">
        <v>2</v>
      </c>
    </row>
    <row r="75" spans="1:14" x14ac:dyDescent="0.25">
      <c r="A75" t="s">
        <v>31</v>
      </c>
    </row>
    <row r="76" spans="1:14" x14ac:dyDescent="0.25">
      <c r="A76" t="s">
        <v>88</v>
      </c>
      <c r="B76">
        <v>0.35</v>
      </c>
    </row>
    <row r="77" spans="1:14" x14ac:dyDescent="0.25">
      <c r="A77" t="s">
        <v>2</v>
      </c>
    </row>
    <row r="78" spans="1:14" x14ac:dyDescent="0.25">
      <c r="A78" t="s">
        <v>32</v>
      </c>
    </row>
    <row r="79" spans="1:14" x14ac:dyDescent="0.25">
      <c r="A79" t="s">
        <v>33</v>
      </c>
    </row>
    <row r="80" spans="1:14" x14ac:dyDescent="0.25">
      <c r="A80" t="s">
        <v>88</v>
      </c>
      <c r="B80">
        <v>2.23</v>
      </c>
      <c r="M80" s="2">
        <f>B80</f>
        <v>2.23</v>
      </c>
      <c r="N80" s="2">
        <f>B81</f>
        <v>0.89</v>
      </c>
    </row>
    <row r="81" spans="1:14" x14ac:dyDescent="0.25">
      <c r="A81" t="s">
        <v>88</v>
      </c>
      <c r="B81">
        <v>0.89</v>
      </c>
      <c r="K81">
        <f>B83</f>
        <v>3</v>
      </c>
      <c r="L81" s="2">
        <f>B85</f>
        <v>0.53</v>
      </c>
    </row>
    <row r="82" spans="1:14" x14ac:dyDescent="0.25">
      <c r="A82" t="s">
        <v>34</v>
      </c>
    </row>
    <row r="83" spans="1:14" x14ac:dyDescent="0.25">
      <c r="A83" t="s">
        <v>88</v>
      </c>
      <c r="B83">
        <v>3</v>
      </c>
    </row>
    <row r="84" spans="1:14" x14ac:dyDescent="0.25">
      <c r="A84" t="s">
        <v>35</v>
      </c>
    </row>
    <row r="85" spans="1:14" x14ac:dyDescent="0.25">
      <c r="A85" t="s">
        <v>88</v>
      </c>
      <c r="B85">
        <v>0.53</v>
      </c>
    </row>
    <row r="86" spans="1:14" x14ac:dyDescent="0.25">
      <c r="A86" t="s">
        <v>2</v>
      </c>
    </row>
    <row r="87" spans="1:14" x14ac:dyDescent="0.25">
      <c r="A87" t="s">
        <v>36</v>
      </c>
    </row>
    <row r="88" spans="1:14" x14ac:dyDescent="0.25">
      <c r="A88" t="s">
        <v>37</v>
      </c>
    </row>
    <row r="89" spans="1:14" x14ac:dyDescent="0.25">
      <c r="A89" t="s">
        <v>88</v>
      </c>
      <c r="B89">
        <v>0.51</v>
      </c>
      <c r="M89" s="2">
        <f>B89</f>
        <v>0.51</v>
      </c>
      <c r="N89" s="2">
        <f>B90</f>
        <v>0.98</v>
      </c>
    </row>
    <row r="90" spans="1:14" x14ac:dyDescent="0.25">
      <c r="A90" t="s">
        <v>88</v>
      </c>
      <c r="B90">
        <v>0.98</v>
      </c>
      <c r="K90">
        <f>B92</f>
        <v>2</v>
      </c>
      <c r="L90" s="2">
        <f>B94</f>
        <v>0.35</v>
      </c>
    </row>
    <row r="91" spans="1:14" x14ac:dyDescent="0.25">
      <c r="A91" t="s">
        <v>38</v>
      </c>
    </row>
    <row r="92" spans="1:14" x14ac:dyDescent="0.25">
      <c r="A92" t="s">
        <v>88</v>
      </c>
      <c r="B92">
        <v>2</v>
      </c>
    </row>
    <row r="93" spans="1:14" x14ac:dyDescent="0.25">
      <c r="A93" t="s">
        <v>39</v>
      </c>
    </row>
    <row r="94" spans="1:14" x14ac:dyDescent="0.25">
      <c r="A94" t="s">
        <v>88</v>
      </c>
      <c r="B94">
        <v>0.35</v>
      </c>
    </row>
    <row r="95" spans="1:14" x14ac:dyDescent="0.25">
      <c r="A95" t="s">
        <v>2</v>
      </c>
    </row>
    <row r="96" spans="1:14" x14ac:dyDescent="0.25">
      <c r="A96" t="s">
        <v>40</v>
      </c>
    </row>
    <row r="97" spans="1:12" x14ac:dyDescent="0.25">
      <c r="A97" t="s">
        <v>41</v>
      </c>
      <c r="K97">
        <f>SUM(K98:K101)</f>
        <v>568</v>
      </c>
    </row>
    <row r="98" spans="1:12" x14ac:dyDescent="0.25">
      <c r="A98" t="s">
        <v>89</v>
      </c>
      <c r="B98" t="s">
        <v>90</v>
      </c>
      <c r="C98" t="s">
        <v>91</v>
      </c>
      <c r="D98" t="s">
        <v>92</v>
      </c>
      <c r="J98" t="str">
        <f>D98</f>
        <v>MODEUSE2_BIKE_Never</v>
      </c>
      <c r="K98">
        <f>D99</f>
        <v>15</v>
      </c>
      <c r="L98" s="1">
        <f>K98/K$97*100</f>
        <v>2.640845070422535</v>
      </c>
    </row>
    <row r="99" spans="1:12" x14ac:dyDescent="0.25">
      <c r="A99">
        <v>79</v>
      </c>
      <c r="B99">
        <v>177</v>
      </c>
      <c r="C99">
        <v>297</v>
      </c>
      <c r="D99">
        <v>15</v>
      </c>
      <c r="J99" t="str">
        <f>A98</f>
        <v>MODEUSE2_BIKE_Few</v>
      </c>
      <c r="K99">
        <f>A99</f>
        <v>79</v>
      </c>
      <c r="L99" s="1">
        <f t="shared" ref="L99:L101" si="4">K99/K$97*100</f>
        <v>13.908450704225354</v>
      </c>
    </row>
    <row r="100" spans="1:12" x14ac:dyDescent="0.25">
      <c r="A100" t="s">
        <v>42</v>
      </c>
      <c r="J100" t="str">
        <f>B98</f>
        <v>MODEUSE2_BIKE_Week</v>
      </c>
      <c r="K100">
        <f>B99</f>
        <v>177</v>
      </c>
      <c r="L100" s="1">
        <f t="shared" si="4"/>
        <v>31.161971830985912</v>
      </c>
    </row>
    <row r="101" spans="1:12" x14ac:dyDescent="0.25">
      <c r="A101" t="s">
        <v>89</v>
      </c>
      <c r="B101" t="s">
        <v>90</v>
      </c>
      <c r="C101" t="s">
        <v>91</v>
      </c>
      <c r="D101" t="s">
        <v>92</v>
      </c>
      <c r="J101" t="str">
        <f>C98</f>
        <v>MODEUSE2_BIKE_Freq</v>
      </c>
      <c r="K101">
        <f>C99</f>
        <v>297</v>
      </c>
      <c r="L101" s="1">
        <f t="shared" si="4"/>
        <v>52.2887323943662</v>
      </c>
    </row>
    <row r="102" spans="1:12" x14ac:dyDescent="0.25">
      <c r="A102">
        <v>13.91</v>
      </c>
      <c r="B102">
        <v>31.16</v>
      </c>
      <c r="C102">
        <v>52.29</v>
      </c>
      <c r="D102">
        <v>2.64</v>
      </c>
    </row>
    <row r="103" spans="1:12" x14ac:dyDescent="0.25">
      <c r="A103" t="s">
        <v>2</v>
      </c>
    </row>
    <row r="104" spans="1:12" x14ac:dyDescent="0.25">
      <c r="A104" t="s">
        <v>43</v>
      </c>
    </row>
    <row r="105" spans="1:12" x14ac:dyDescent="0.25">
      <c r="A105" t="s">
        <v>44</v>
      </c>
      <c r="K105">
        <f>SUM(K106:K109)</f>
        <v>568</v>
      </c>
    </row>
    <row r="106" spans="1:12" x14ac:dyDescent="0.25">
      <c r="A106" t="s">
        <v>93</v>
      </c>
      <c r="B106" t="s">
        <v>94</v>
      </c>
      <c r="C106" t="s">
        <v>95</v>
      </c>
      <c r="D106" t="s">
        <v>96</v>
      </c>
      <c r="J106" t="str">
        <f>D106</f>
        <v>btype_S</v>
      </c>
      <c r="K106">
        <f>D107</f>
        <v>38</v>
      </c>
      <c r="L106" s="1">
        <f>K106/K$105*100</f>
        <v>6.6901408450704221</v>
      </c>
    </row>
    <row r="107" spans="1:12" x14ac:dyDescent="0.25">
      <c r="A107">
        <v>103</v>
      </c>
      <c r="B107">
        <v>423</v>
      </c>
      <c r="C107">
        <v>4</v>
      </c>
      <c r="D107">
        <v>38</v>
      </c>
      <c r="J107" t="str">
        <f>A106</f>
        <v>btype_E</v>
      </c>
      <c r="K107">
        <f>A107</f>
        <v>103</v>
      </c>
      <c r="L107" s="1">
        <f t="shared" ref="L107:L109" si="5">K107/K$105*100</f>
        <v>18.133802816901408</v>
      </c>
    </row>
    <row r="108" spans="1:12" x14ac:dyDescent="0.25">
      <c r="A108" t="s">
        <v>45</v>
      </c>
      <c r="J108" t="str">
        <f>B106</f>
        <v>btype_I</v>
      </c>
      <c r="K108">
        <f>B107</f>
        <v>423</v>
      </c>
      <c r="L108" s="1">
        <f t="shared" si="5"/>
        <v>74.471830985915489</v>
      </c>
    </row>
    <row r="109" spans="1:12" x14ac:dyDescent="0.25">
      <c r="A109" t="s">
        <v>93</v>
      </c>
      <c r="B109" t="s">
        <v>94</v>
      </c>
      <c r="C109" t="s">
        <v>95</v>
      </c>
      <c r="D109" t="s">
        <v>96</v>
      </c>
      <c r="J109" t="str">
        <f>C106</f>
        <v>btype_M</v>
      </c>
      <c r="K109">
        <f>C107</f>
        <v>4</v>
      </c>
      <c r="L109" s="1">
        <f t="shared" si="5"/>
        <v>0.70422535211267612</v>
      </c>
    </row>
    <row r="110" spans="1:12" x14ac:dyDescent="0.25">
      <c r="A110">
        <v>18.13</v>
      </c>
      <c r="B110">
        <v>74.47</v>
      </c>
      <c r="C110">
        <v>0.7</v>
      </c>
      <c r="D110">
        <v>6.69</v>
      </c>
    </row>
    <row r="111" spans="1:12" x14ac:dyDescent="0.25">
      <c r="A111" t="s">
        <v>2</v>
      </c>
    </row>
    <row r="112" spans="1:12" x14ac:dyDescent="0.25">
      <c r="A112" t="s">
        <v>46</v>
      </c>
    </row>
    <row r="113" spans="1:12" x14ac:dyDescent="0.25">
      <c r="A113" t="s">
        <v>47</v>
      </c>
      <c r="K113">
        <f>SUM(K114:K115)</f>
        <v>568</v>
      </c>
    </row>
    <row r="114" spans="1:12" x14ac:dyDescent="0.25">
      <c r="A114" t="s">
        <v>88</v>
      </c>
      <c r="B114">
        <v>144</v>
      </c>
      <c r="J114" t="s">
        <v>111</v>
      </c>
      <c r="K114">
        <f>B114</f>
        <v>144</v>
      </c>
      <c r="L114" s="1">
        <f>K114/K$113*100</f>
        <v>25.352112676056336</v>
      </c>
    </row>
    <row r="115" spans="1:12" x14ac:dyDescent="0.25">
      <c r="A115" t="s">
        <v>48</v>
      </c>
      <c r="J115" t="s">
        <v>112</v>
      </c>
      <c r="K115">
        <f>B118</f>
        <v>424</v>
      </c>
      <c r="L115" s="1">
        <f>K115/K$113*100</f>
        <v>74.647887323943664</v>
      </c>
    </row>
    <row r="116" spans="1:12" x14ac:dyDescent="0.25">
      <c r="A116" t="s">
        <v>88</v>
      </c>
      <c r="B116">
        <v>25.35</v>
      </c>
    </row>
    <row r="117" spans="1:12" x14ac:dyDescent="0.25">
      <c r="A117" t="s">
        <v>49</v>
      </c>
    </row>
    <row r="118" spans="1:12" x14ac:dyDescent="0.25">
      <c r="A118" t="s">
        <v>88</v>
      </c>
      <c r="B118">
        <v>424</v>
      </c>
    </row>
    <row r="119" spans="1:12" x14ac:dyDescent="0.25">
      <c r="A119" t="s">
        <v>50</v>
      </c>
    </row>
    <row r="120" spans="1:12" x14ac:dyDescent="0.25">
      <c r="A120" t="s">
        <v>88</v>
      </c>
      <c r="B120">
        <v>74.650000000000006</v>
      </c>
    </row>
    <row r="121" spans="1:12" x14ac:dyDescent="0.25">
      <c r="A121" t="s">
        <v>2</v>
      </c>
    </row>
    <row r="122" spans="1:12" x14ac:dyDescent="0.25">
      <c r="A122" t="s">
        <v>51</v>
      </c>
    </row>
    <row r="123" spans="1:12" x14ac:dyDescent="0.25">
      <c r="A123" t="s">
        <v>52</v>
      </c>
      <c r="K123">
        <f>SUM(K124:K128)</f>
        <v>568</v>
      </c>
    </row>
    <row r="124" spans="1:12" x14ac:dyDescent="0.25">
      <c r="A124" t="s">
        <v>97</v>
      </c>
      <c r="B124" t="s">
        <v>98</v>
      </c>
      <c r="C124" t="s">
        <v>99</v>
      </c>
      <c r="D124" t="s">
        <v>100</v>
      </c>
      <c r="E124" t="s">
        <v>101</v>
      </c>
      <c r="J124" t="str">
        <f>C124</f>
        <v>MODEROUND_BIKE_Never</v>
      </c>
      <c r="K124">
        <f>C125</f>
        <v>48</v>
      </c>
      <c r="L124" s="1">
        <f>K124/K$123*100</f>
        <v>8.4507042253521121</v>
      </c>
    </row>
    <row r="125" spans="1:12" x14ac:dyDescent="0.25">
      <c r="A125">
        <v>104</v>
      </c>
      <c r="B125">
        <v>10</v>
      </c>
      <c r="C125">
        <v>48</v>
      </c>
      <c r="D125">
        <v>175</v>
      </c>
      <c r="E125">
        <v>231</v>
      </c>
      <c r="J125" t="str">
        <f>E124</f>
        <v>MODEROUND_BIKE_Sometimes</v>
      </c>
      <c r="K125">
        <f>E125</f>
        <v>231</v>
      </c>
      <c r="L125" s="1">
        <f t="shared" ref="L125:L128" si="6">K125/K$123*100</f>
        <v>40.66901408450704</v>
      </c>
    </row>
    <row r="126" spans="1:12" x14ac:dyDescent="0.25">
      <c r="A126" t="s">
        <v>53</v>
      </c>
      <c r="J126" t="str">
        <f>D124</f>
        <v>MODEROUND_BIKE_Often</v>
      </c>
      <c r="K126">
        <f>D125</f>
        <v>175</v>
      </c>
      <c r="L126" s="1">
        <f t="shared" si="6"/>
        <v>30.809859154929576</v>
      </c>
    </row>
    <row r="127" spans="1:12" x14ac:dyDescent="0.25">
      <c r="A127" t="s">
        <v>97</v>
      </c>
      <c r="B127" t="s">
        <v>98</v>
      </c>
      <c r="C127" t="s">
        <v>99</v>
      </c>
      <c r="D127" t="s">
        <v>100</v>
      </c>
      <c r="E127" t="s">
        <v>101</v>
      </c>
      <c r="J127" t="str">
        <f>A124</f>
        <v>MODEROUND_BIKE_Always</v>
      </c>
      <c r="K127">
        <f>A125</f>
        <v>104</v>
      </c>
      <c r="L127" s="1">
        <f t="shared" si="6"/>
        <v>18.30985915492958</v>
      </c>
    </row>
    <row r="128" spans="1:12" x14ac:dyDescent="0.25">
      <c r="A128">
        <v>18.309999999999999</v>
      </c>
      <c r="B128">
        <v>1.76</v>
      </c>
      <c r="C128">
        <v>8.4499999999999993</v>
      </c>
      <c r="D128">
        <v>30.81</v>
      </c>
      <c r="E128">
        <v>40.67</v>
      </c>
      <c r="J128" t="str">
        <f>B124</f>
        <v>MODEROUND_BIKE_Missing</v>
      </c>
      <c r="K128">
        <f>B125</f>
        <v>10</v>
      </c>
      <c r="L128" s="1">
        <f t="shared" si="6"/>
        <v>1.7605633802816902</v>
      </c>
    </row>
    <row r="129" spans="1:12" x14ac:dyDescent="0.25">
      <c r="A129" t="s">
        <v>2</v>
      </c>
    </row>
    <row r="130" spans="1:12" x14ac:dyDescent="0.25">
      <c r="A130" t="s">
        <v>54</v>
      </c>
    </row>
    <row r="131" spans="1:12" x14ac:dyDescent="0.25">
      <c r="A131" t="s">
        <v>55</v>
      </c>
      <c r="K131">
        <f>SUM(K132:K136)</f>
        <v>568</v>
      </c>
    </row>
    <row r="132" spans="1:12" x14ac:dyDescent="0.25">
      <c r="A132" t="s">
        <v>102</v>
      </c>
      <c r="B132" t="s">
        <v>103</v>
      </c>
      <c r="C132" t="s">
        <v>104</v>
      </c>
      <c r="D132" t="s">
        <v>105</v>
      </c>
      <c r="J132" t="str">
        <f>C132</f>
        <v>MODEROUTE_BIKE_Yes_Avoid</v>
      </c>
      <c r="K132">
        <f>C133</f>
        <v>32</v>
      </c>
      <c r="L132" s="1">
        <f>K132/K$131*100</f>
        <v>5.6338028169014089</v>
      </c>
    </row>
    <row r="133" spans="1:12" x14ac:dyDescent="0.25">
      <c r="A133">
        <v>8</v>
      </c>
      <c r="B133">
        <v>333</v>
      </c>
      <c r="C133">
        <v>32</v>
      </c>
      <c r="D133">
        <v>98</v>
      </c>
      <c r="J133" t="str">
        <f>D132</f>
        <v>MODEROUTE_BIKE_Yes_AvoidAlt</v>
      </c>
      <c r="K133">
        <f>D133</f>
        <v>98</v>
      </c>
      <c r="L133" s="1">
        <f t="shared" ref="L133:L136" si="7">K133/K$131*100</f>
        <v>17.253521126760564</v>
      </c>
    </row>
    <row r="134" spans="1:12" x14ac:dyDescent="0.25">
      <c r="A134" t="s">
        <v>106</v>
      </c>
      <c r="J134" t="str">
        <f>A134</f>
        <v>MODEROUTE_BIKE_Yes_Prefer</v>
      </c>
      <c r="K134">
        <f>A135</f>
        <v>97</v>
      </c>
      <c r="L134" s="1">
        <f t="shared" si="7"/>
        <v>17.077464788732392</v>
      </c>
    </row>
    <row r="135" spans="1:12" x14ac:dyDescent="0.25">
      <c r="A135">
        <v>97</v>
      </c>
      <c r="J135" t="str">
        <f>B132</f>
        <v>MODEROUTE_BIKE_No</v>
      </c>
      <c r="K135">
        <f>B133</f>
        <v>333</v>
      </c>
      <c r="L135" s="1">
        <f t="shared" si="7"/>
        <v>58.626760563380287</v>
      </c>
    </row>
    <row r="136" spans="1:12" x14ac:dyDescent="0.25">
      <c r="A136" t="s">
        <v>56</v>
      </c>
      <c r="J136" t="str">
        <f>A132</f>
        <v>MODEROUTE_BIKE_Missing</v>
      </c>
      <c r="K136">
        <f>A133</f>
        <v>8</v>
      </c>
      <c r="L136" s="1">
        <f t="shared" si="7"/>
        <v>1.4084507042253522</v>
      </c>
    </row>
    <row r="137" spans="1:12" x14ac:dyDescent="0.25">
      <c r="A137" t="s">
        <v>102</v>
      </c>
      <c r="B137" t="s">
        <v>103</v>
      </c>
      <c r="C137" t="s">
        <v>104</v>
      </c>
      <c r="D137" t="s">
        <v>105</v>
      </c>
    </row>
    <row r="138" spans="1:12" x14ac:dyDescent="0.25">
      <c r="A138">
        <v>1.41</v>
      </c>
      <c r="B138">
        <v>58.63</v>
      </c>
      <c r="C138">
        <v>5.63</v>
      </c>
      <c r="D138">
        <v>17.25</v>
      </c>
    </row>
    <row r="139" spans="1:12" x14ac:dyDescent="0.25">
      <c r="A139" t="s">
        <v>106</v>
      </c>
    </row>
    <row r="140" spans="1:12" x14ac:dyDescent="0.25">
      <c r="A140">
        <v>17.079999999999998</v>
      </c>
    </row>
    <row r="141" spans="1:12" x14ac:dyDescent="0.25">
      <c r="A141" t="s">
        <v>2</v>
      </c>
    </row>
    <row r="142" spans="1:12" x14ac:dyDescent="0.25">
      <c r="A142" t="s">
        <v>57</v>
      </c>
    </row>
    <row r="143" spans="1:12" x14ac:dyDescent="0.25">
      <c r="A143" t="s">
        <v>58</v>
      </c>
      <c r="K143">
        <f>SUM(K144:K147)</f>
        <v>568</v>
      </c>
    </row>
    <row r="144" spans="1:12" x14ac:dyDescent="0.25">
      <c r="A144" t="s">
        <v>107</v>
      </c>
      <c r="B144" t="s">
        <v>108</v>
      </c>
      <c r="C144" t="s">
        <v>109</v>
      </c>
      <c r="D144" t="s">
        <v>110</v>
      </c>
      <c r="J144" t="str">
        <f>C144</f>
        <v>ROUNDMODE_YesLess</v>
      </c>
      <c r="K144">
        <f>C145</f>
        <v>31</v>
      </c>
      <c r="L144" s="1">
        <f>K144/K$143*100</f>
        <v>5.457746478873239</v>
      </c>
    </row>
    <row r="145" spans="1:12" x14ac:dyDescent="0.25">
      <c r="A145">
        <v>2</v>
      </c>
      <c r="B145">
        <v>504</v>
      </c>
      <c r="C145">
        <v>31</v>
      </c>
      <c r="D145">
        <v>31</v>
      </c>
      <c r="J145" t="str">
        <f>D144</f>
        <v>ROUNDMODE_YesMore</v>
      </c>
      <c r="K145">
        <f>D145</f>
        <v>31</v>
      </c>
      <c r="L145" s="1">
        <f t="shared" ref="L145:L147" si="8">K145/K$143*100</f>
        <v>5.457746478873239</v>
      </c>
    </row>
    <row r="146" spans="1:12" x14ac:dyDescent="0.25">
      <c r="A146" t="s">
        <v>59</v>
      </c>
      <c r="J146" t="str">
        <f>B144</f>
        <v>ROUNDMODE_No</v>
      </c>
      <c r="K146">
        <f>B145</f>
        <v>504</v>
      </c>
      <c r="L146" s="1">
        <f t="shared" si="8"/>
        <v>88.732394366197184</v>
      </c>
    </row>
    <row r="147" spans="1:12" x14ac:dyDescent="0.25">
      <c r="A147" t="s">
        <v>107</v>
      </c>
      <c r="B147" t="s">
        <v>108</v>
      </c>
      <c r="C147" t="s">
        <v>109</v>
      </c>
      <c r="D147" t="s">
        <v>110</v>
      </c>
      <c r="J147" t="str">
        <f>A144</f>
        <v>ROUNDMODE_Missing</v>
      </c>
      <c r="K147">
        <f>A145</f>
        <v>2</v>
      </c>
      <c r="L147" s="1">
        <f t="shared" si="8"/>
        <v>0.35211267605633806</v>
      </c>
    </row>
    <row r="148" spans="1:12" x14ac:dyDescent="0.25">
      <c r="A148">
        <v>0.35</v>
      </c>
      <c r="B148">
        <v>88.73</v>
      </c>
      <c r="C148">
        <v>5.46</v>
      </c>
      <c r="D148">
        <v>5.46</v>
      </c>
    </row>
    <row r="149" spans="1:12" x14ac:dyDescent="0.25">
      <c r="A149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2022-07-16T17:18:41Z</dcterms:modified>
</cp:coreProperties>
</file>