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ingleton\Box\MS Thesis - Niranjan\Patrick_revised_work\Analysis\"/>
    </mc:Choice>
  </mc:AlternateContent>
  <xr:revisionPtr revIDLastSave="0" documentId="13_ncr:1_{ED93CC4A-9BCC-40F3-A18D-A005E09A2675}" xr6:coauthVersionLast="36" xr6:coauthVersionMax="36" xr10:uidLastSave="{00000000-0000-0000-0000-000000000000}"/>
  <bookViews>
    <workbookView xWindow="0" yWindow="0" windowWidth="22260" windowHeight="12645" tabRatio="724" xr2:uid="{00000000-000D-0000-FFFF-FFFF00000000}"/>
  </bookViews>
  <sheets>
    <sheet name="Summary" sheetId="20" r:id="rId1"/>
    <sheet name="WTP" sheetId="22" r:id="rId2"/>
    <sheet name="A_estimates" sheetId="17" r:id="rId3"/>
    <sheet name="B_estimates" sheetId="18" r:id="rId4"/>
    <sheet name="C_estimates" sheetId="19" r:id="rId5"/>
    <sheet name="uncond" sheetId="21" r:id="rId6"/>
  </sheets>
  <definedNames>
    <definedName name="_Ref101615030" localSheetId="1">WTP!$B$2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2" l="1"/>
  <c r="G14" i="22"/>
  <c r="G13" i="22"/>
  <c r="G11" i="22"/>
  <c r="G10" i="22"/>
  <c r="G9" i="22"/>
  <c r="E15" i="22"/>
  <c r="D15" i="22"/>
  <c r="C15" i="22"/>
  <c r="E14" i="22"/>
  <c r="D14" i="22"/>
  <c r="C14" i="22"/>
  <c r="E13" i="22"/>
  <c r="D13" i="22"/>
  <c r="C13" i="22"/>
  <c r="E11" i="22"/>
  <c r="D11" i="22"/>
  <c r="C11" i="22"/>
  <c r="E10" i="22"/>
  <c r="D10" i="22"/>
  <c r="C10" i="22"/>
  <c r="E9" i="22"/>
  <c r="D9" i="22"/>
  <c r="C9" i="22"/>
  <c r="C7" i="22"/>
  <c r="C6" i="22"/>
  <c r="C5" i="22"/>
  <c r="D55" i="20" l="1"/>
  <c r="M55" i="20"/>
  <c r="V55" i="20"/>
  <c r="M9" i="20"/>
  <c r="N9" i="20"/>
  <c r="O9" i="20"/>
  <c r="P9" i="20"/>
  <c r="Q9" i="20"/>
  <c r="R9" i="20"/>
  <c r="S9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6" i="20"/>
  <c r="N26" i="20"/>
  <c r="O26" i="20"/>
  <c r="P26" i="20"/>
  <c r="Q26" i="20"/>
  <c r="R26" i="20"/>
  <c r="S26" i="20"/>
  <c r="M27" i="20"/>
  <c r="N27" i="20"/>
  <c r="O27" i="20"/>
  <c r="P27" i="20"/>
  <c r="Q27" i="20"/>
  <c r="R27" i="20"/>
  <c r="S27" i="20"/>
  <c r="M41" i="20"/>
  <c r="N41" i="20"/>
  <c r="O41" i="20"/>
  <c r="P41" i="20"/>
  <c r="Q41" i="20"/>
  <c r="R41" i="20"/>
  <c r="S41" i="20"/>
  <c r="M42" i="20"/>
  <c r="N42" i="20"/>
  <c r="O42" i="20"/>
  <c r="P42" i="20"/>
  <c r="Q42" i="20"/>
  <c r="R42" i="20"/>
  <c r="S42" i="20"/>
  <c r="M52" i="20"/>
  <c r="N52" i="20"/>
  <c r="O52" i="20"/>
  <c r="P52" i="20"/>
  <c r="Q52" i="20"/>
  <c r="R52" i="20"/>
  <c r="S52" i="20"/>
  <c r="M53" i="20"/>
  <c r="N53" i="20"/>
  <c r="O53" i="20"/>
  <c r="P53" i="20"/>
  <c r="Q53" i="20"/>
  <c r="R53" i="20"/>
  <c r="S53" i="20"/>
  <c r="M43" i="20"/>
  <c r="N43" i="20"/>
  <c r="O43" i="20"/>
  <c r="P43" i="20"/>
  <c r="Q43" i="20"/>
  <c r="R43" i="20"/>
  <c r="S43" i="20"/>
  <c r="L12" i="20"/>
  <c r="L13" i="20"/>
  <c r="L16" i="20"/>
  <c r="L17" i="20"/>
  <c r="L18" i="20"/>
  <c r="L21" i="20"/>
  <c r="L22" i="20"/>
  <c r="L23" i="20"/>
  <c r="L26" i="20"/>
  <c r="L27" i="20"/>
  <c r="L41" i="20"/>
  <c r="L42" i="20"/>
  <c r="L52" i="20"/>
  <c r="L53" i="20"/>
  <c r="L43" i="20"/>
  <c r="L9" i="20"/>
  <c r="C11" i="20"/>
  <c r="D11" i="20"/>
  <c r="E11" i="20"/>
  <c r="F11" i="20"/>
  <c r="G11" i="20"/>
  <c r="H11" i="20"/>
  <c r="I11" i="20"/>
  <c r="J11" i="20"/>
  <c r="C15" i="20"/>
  <c r="D15" i="20"/>
  <c r="E15" i="20"/>
  <c r="F15" i="20"/>
  <c r="G15" i="20"/>
  <c r="H15" i="20"/>
  <c r="I15" i="20"/>
  <c r="J15" i="20"/>
  <c r="C18" i="20"/>
  <c r="D18" i="20"/>
  <c r="E18" i="20"/>
  <c r="F18" i="20"/>
  <c r="G18" i="20"/>
  <c r="H18" i="20"/>
  <c r="I18" i="20"/>
  <c r="J18" i="20"/>
  <c r="C20" i="20"/>
  <c r="D20" i="20"/>
  <c r="E20" i="20"/>
  <c r="F20" i="20"/>
  <c r="G20" i="20"/>
  <c r="H20" i="20"/>
  <c r="I20" i="20"/>
  <c r="J20" i="20"/>
  <c r="C23" i="20"/>
  <c r="D23" i="20"/>
  <c r="E23" i="20"/>
  <c r="F23" i="20"/>
  <c r="G23" i="20"/>
  <c r="H23" i="20"/>
  <c r="I23" i="20"/>
  <c r="J23" i="20"/>
  <c r="C25" i="20"/>
  <c r="D25" i="20"/>
  <c r="E25" i="20"/>
  <c r="F25" i="20"/>
  <c r="G25" i="20"/>
  <c r="H25" i="20"/>
  <c r="I25" i="20"/>
  <c r="J25" i="20"/>
  <c r="C40" i="20"/>
  <c r="D40" i="20"/>
  <c r="E40" i="20"/>
  <c r="F40" i="20"/>
  <c r="G40" i="20"/>
  <c r="H40" i="20"/>
  <c r="I40" i="20"/>
  <c r="J40" i="20"/>
  <c r="C51" i="20"/>
  <c r="D51" i="20"/>
  <c r="E51" i="20"/>
  <c r="F51" i="20"/>
  <c r="G51" i="20"/>
  <c r="H51" i="20"/>
  <c r="I51" i="20"/>
  <c r="J51" i="20"/>
  <c r="D9" i="20"/>
  <c r="E9" i="20"/>
  <c r="F9" i="20"/>
  <c r="G9" i="20"/>
  <c r="H9" i="20"/>
  <c r="I9" i="20"/>
  <c r="J9" i="20"/>
  <c r="C9" i="20"/>
  <c r="V9" i="20"/>
  <c r="W9" i="20"/>
  <c r="X9" i="20"/>
  <c r="Y9" i="20"/>
  <c r="Z9" i="20"/>
  <c r="AA9" i="20"/>
  <c r="AB9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6" i="20"/>
  <c r="W26" i="20"/>
  <c r="X26" i="20"/>
  <c r="Y26" i="20"/>
  <c r="Z26" i="20"/>
  <c r="AA26" i="20"/>
  <c r="AB26" i="20"/>
  <c r="V27" i="20"/>
  <c r="W27" i="20"/>
  <c r="X27" i="20"/>
  <c r="Y27" i="20"/>
  <c r="Z27" i="20"/>
  <c r="AA27" i="20"/>
  <c r="AB27" i="20"/>
  <c r="V41" i="20"/>
  <c r="W41" i="20"/>
  <c r="X41" i="20"/>
  <c r="Y41" i="20"/>
  <c r="Z41" i="20"/>
  <c r="AA41" i="20"/>
  <c r="AB41" i="20"/>
  <c r="V42" i="20"/>
  <c r="W42" i="20"/>
  <c r="X42" i="20"/>
  <c r="Y42" i="20"/>
  <c r="Z42" i="20"/>
  <c r="AA42" i="20"/>
  <c r="AB42" i="20"/>
  <c r="V52" i="20"/>
  <c r="W52" i="20"/>
  <c r="X52" i="20"/>
  <c r="Y52" i="20"/>
  <c r="Z52" i="20"/>
  <c r="AA52" i="20"/>
  <c r="AB52" i="20"/>
  <c r="V53" i="20"/>
  <c r="W53" i="20"/>
  <c r="X53" i="20"/>
  <c r="Y53" i="20"/>
  <c r="Z53" i="20"/>
  <c r="AA53" i="20"/>
  <c r="AB53" i="20"/>
  <c r="V28" i="20"/>
  <c r="AE28" i="20" s="1"/>
  <c r="AF28" i="20" s="1"/>
  <c r="W28" i="20"/>
  <c r="X28" i="20"/>
  <c r="Y28" i="20"/>
  <c r="Z28" i="20"/>
  <c r="AA28" i="20"/>
  <c r="AB28" i="20"/>
  <c r="V44" i="20"/>
  <c r="AE44" i="20" s="1"/>
  <c r="AF44" i="20" s="1"/>
  <c r="W44" i="20"/>
  <c r="X44" i="20"/>
  <c r="Y44" i="20"/>
  <c r="Z44" i="20"/>
  <c r="AA44" i="20"/>
  <c r="AB44" i="20"/>
  <c r="V29" i="20"/>
  <c r="AE29" i="20" s="1"/>
  <c r="AF29" i="20" s="1"/>
  <c r="W29" i="20"/>
  <c r="X29" i="20"/>
  <c r="Y29" i="20"/>
  <c r="Z29" i="20"/>
  <c r="AA29" i="20"/>
  <c r="AB29" i="20"/>
  <c r="V45" i="20"/>
  <c r="AE45" i="20" s="1"/>
  <c r="AF45" i="20" s="1"/>
  <c r="W45" i="20"/>
  <c r="X45" i="20"/>
  <c r="Y45" i="20"/>
  <c r="Z45" i="20"/>
  <c r="AA45" i="20"/>
  <c r="AB45" i="20"/>
  <c r="V30" i="20"/>
  <c r="AE30" i="20" s="1"/>
  <c r="AF30" i="20" s="1"/>
  <c r="W30" i="20"/>
  <c r="X30" i="20"/>
  <c r="Y30" i="20"/>
  <c r="Z30" i="20"/>
  <c r="AA30" i="20"/>
  <c r="AB30" i="20"/>
  <c r="V31" i="20"/>
  <c r="AE31" i="20" s="1"/>
  <c r="AF31" i="20" s="1"/>
  <c r="W31" i="20"/>
  <c r="X31" i="20"/>
  <c r="Y31" i="20"/>
  <c r="Z31" i="20"/>
  <c r="AA31" i="20"/>
  <c r="AB31" i="20"/>
  <c r="V32" i="20"/>
  <c r="AE32" i="20" s="1"/>
  <c r="AF32" i="20" s="1"/>
  <c r="W32" i="20"/>
  <c r="X32" i="20"/>
  <c r="Y32" i="20"/>
  <c r="Z32" i="20"/>
  <c r="AA32" i="20"/>
  <c r="AB32" i="20"/>
  <c r="V46" i="20"/>
  <c r="AE46" i="20" s="1"/>
  <c r="AF46" i="20" s="1"/>
  <c r="W46" i="20"/>
  <c r="X46" i="20"/>
  <c r="Y46" i="20"/>
  <c r="Z46" i="20"/>
  <c r="AA46" i="20"/>
  <c r="AB46" i="20"/>
  <c r="V33" i="20"/>
  <c r="AE33" i="20" s="1"/>
  <c r="AF33" i="20" s="1"/>
  <c r="W33" i="20"/>
  <c r="X33" i="20"/>
  <c r="Y33" i="20"/>
  <c r="Z33" i="20"/>
  <c r="AA33" i="20"/>
  <c r="AB33" i="20"/>
  <c r="V34" i="20"/>
  <c r="AE34" i="20" s="1"/>
  <c r="AF34" i="20" s="1"/>
  <c r="W34" i="20"/>
  <c r="X34" i="20"/>
  <c r="Y34" i="20"/>
  <c r="Z34" i="20"/>
  <c r="AA34" i="20"/>
  <c r="AB34" i="20"/>
  <c r="V47" i="20"/>
  <c r="AE47" i="20" s="1"/>
  <c r="AF47" i="20" s="1"/>
  <c r="W47" i="20"/>
  <c r="X47" i="20"/>
  <c r="Y47" i="20"/>
  <c r="Z47" i="20"/>
  <c r="AA47" i="20"/>
  <c r="AB47" i="20"/>
  <c r="V35" i="20"/>
  <c r="AE35" i="20" s="1"/>
  <c r="AF35" i="20" s="1"/>
  <c r="W35" i="20"/>
  <c r="X35" i="20"/>
  <c r="Y35" i="20"/>
  <c r="Z35" i="20"/>
  <c r="AA35" i="20"/>
  <c r="AB35" i="20"/>
  <c r="V48" i="20"/>
  <c r="AE48" i="20" s="1"/>
  <c r="AF48" i="20" s="1"/>
  <c r="W48" i="20"/>
  <c r="X48" i="20"/>
  <c r="Y48" i="20"/>
  <c r="Z48" i="20"/>
  <c r="AA48" i="20"/>
  <c r="AB48" i="20"/>
  <c r="V36" i="20"/>
  <c r="AE36" i="20" s="1"/>
  <c r="AF36" i="20" s="1"/>
  <c r="W36" i="20"/>
  <c r="X36" i="20"/>
  <c r="Y36" i="20"/>
  <c r="Z36" i="20"/>
  <c r="AA36" i="20"/>
  <c r="AB36" i="20"/>
  <c r="V37" i="20"/>
  <c r="AE37" i="20" s="1"/>
  <c r="AF37" i="20" s="1"/>
  <c r="W37" i="20"/>
  <c r="X37" i="20"/>
  <c r="Y37" i="20"/>
  <c r="Z37" i="20"/>
  <c r="AA37" i="20"/>
  <c r="AB37" i="20"/>
  <c r="V49" i="20"/>
  <c r="AE49" i="20" s="1"/>
  <c r="AF49" i="20" s="1"/>
  <c r="W49" i="20"/>
  <c r="X49" i="20"/>
  <c r="Y49" i="20"/>
  <c r="Z49" i="20"/>
  <c r="AA49" i="20"/>
  <c r="AB49" i="20"/>
  <c r="V38" i="20"/>
  <c r="AE38" i="20" s="1"/>
  <c r="AF38" i="20" s="1"/>
  <c r="W38" i="20"/>
  <c r="X38" i="20"/>
  <c r="Y38" i="20"/>
  <c r="Z38" i="20"/>
  <c r="AA38" i="20"/>
  <c r="AB38" i="20"/>
  <c r="V43" i="20"/>
  <c r="W43" i="20"/>
  <c r="X43" i="20"/>
  <c r="Y43" i="20"/>
  <c r="Z43" i="20"/>
  <c r="AA43" i="20"/>
  <c r="AB43" i="20"/>
  <c r="U38" i="20"/>
  <c r="U43" i="20"/>
  <c r="U13" i="20"/>
  <c r="U16" i="20"/>
  <c r="U17" i="20"/>
  <c r="U18" i="20"/>
  <c r="U21" i="20"/>
  <c r="U22" i="20"/>
  <c r="U23" i="20"/>
  <c r="U26" i="20"/>
  <c r="U27" i="20"/>
  <c r="U41" i="20"/>
  <c r="U42" i="20"/>
  <c r="U52" i="20"/>
  <c r="U53" i="20"/>
  <c r="U28" i="20"/>
  <c r="U44" i="20"/>
  <c r="U29" i="20"/>
  <c r="U45" i="20"/>
  <c r="U30" i="20"/>
  <c r="U31" i="20"/>
  <c r="U32" i="20"/>
  <c r="U46" i="20"/>
  <c r="U33" i="20"/>
  <c r="U34" i="20"/>
  <c r="U47" i="20"/>
  <c r="U35" i="20"/>
  <c r="U48" i="20"/>
  <c r="U36" i="20"/>
  <c r="U37" i="20"/>
  <c r="U49" i="20"/>
  <c r="U12" i="20"/>
</calcChain>
</file>

<file path=xl/sharedStrings.xml><?xml version="1.0" encoding="utf-8"?>
<sst xmlns="http://schemas.openxmlformats.org/spreadsheetml/2006/main" count="319" uniqueCount="158">
  <si>
    <t>Rob.p-val(0)</t>
  </si>
  <si>
    <t>Rob.t-ratio(0)</t>
  </si>
  <si>
    <t>Rob.std.err.</t>
  </si>
  <si>
    <t>p(2-sided)</t>
  </si>
  <si>
    <t>t-ratio(0)</t>
  </si>
  <si>
    <t>Std.err.</t>
  </si>
  <si>
    <t>Estimate</t>
  </si>
  <si>
    <t>Null log-likelihood</t>
  </si>
  <si>
    <t>AIC</t>
  </si>
  <si>
    <t>BIC</t>
  </si>
  <si>
    <t>ASC, Current</t>
  </si>
  <si>
    <t>ASC, Alternative A</t>
  </si>
  <si>
    <t>Travel time</t>
  </si>
  <si>
    <t>Work time</t>
  </si>
  <si>
    <t>Travel cost</t>
  </si>
  <si>
    <t>Income</t>
  </si>
  <si>
    <t>t</t>
  </si>
  <si>
    <t>Final log-likelihood</t>
  </si>
  <si>
    <r>
      <t>McFadden's pseudo-R</t>
    </r>
    <r>
      <rPr>
        <vertAlign val="superscript"/>
        <sz val="11"/>
        <color theme="1"/>
        <rFont val="Calibri"/>
        <family val="2"/>
        <scheme val="minor"/>
      </rPr>
      <t>2</t>
    </r>
  </si>
  <si>
    <t>e^beta</t>
  </si>
  <si>
    <t>e^b-1</t>
  </si>
  <si>
    <t>unit</t>
  </si>
  <si>
    <t>ascC</t>
  </si>
  <si>
    <t>ascA</t>
  </si>
  <si>
    <t>ascB</t>
  </si>
  <si>
    <t>NA</t>
  </si>
  <si>
    <t>b_TC</t>
  </si>
  <si>
    <t>g_TC</t>
  </si>
  <si>
    <t>g_TT</t>
  </si>
  <si>
    <t>g_WT</t>
  </si>
  <si>
    <t>g_IN</t>
  </si>
  <si>
    <t>m_ascC</t>
  </si>
  <si>
    <t>s_ascC</t>
  </si>
  <si>
    <t>m_ascA</t>
  </si>
  <si>
    <t>s_ascA</t>
  </si>
  <si>
    <t>m_b_TC</t>
  </si>
  <si>
    <t>s_b_TC</t>
  </si>
  <si>
    <t>m_g_TT</t>
  </si>
  <si>
    <t>s_g_TT</t>
  </si>
  <si>
    <t>m_g_WT</t>
  </si>
  <si>
    <t>s_g_WT</t>
  </si>
  <si>
    <t>m_g_IN</t>
  </si>
  <si>
    <t>s_g_IN</t>
  </si>
  <si>
    <t>s_TTWT</t>
  </si>
  <si>
    <t>bt_age_60up</t>
  </si>
  <si>
    <t>bw_age_60up</t>
  </si>
  <si>
    <t>bt_race_oth</t>
  </si>
  <si>
    <t>bw_race_oth</t>
  </si>
  <si>
    <t>bt_hh_child</t>
  </si>
  <si>
    <t>bt_inc_0050</t>
  </si>
  <si>
    <t>bt_inc_100p</t>
  </si>
  <si>
    <t>bw_pt_subur</t>
  </si>
  <si>
    <t>bt_pt_subsu</t>
  </si>
  <si>
    <t>bt_pt_rural</t>
  </si>
  <si>
    <t>bw_pt_rural</t>
  </si>
  <si>
    <t>bt_cmode_at</t>
  </si>
  <si>
    <t>bw_cmode_at</t>
  </si>
  <si>
    <t>bt_sat_work</t>
  </si>
  <si>
    <t>bt_sat_comm</t>
  </si>
  <si>
    <t>bw_sat_comm</t>
  </si>
  <si>
    <t>bt_TTPD</t>
  </si>
  <si>
    <t>Est.</t>
  </si>
  <si>
    <t>MNL Model A</t>
  </si>
  <si>
    <t>MMNL Model B</t>
  </si>
  <si>
    <t>MMNL Model C</t>
  </si>
  <si>
    <t>gamma</t>
  </si>
  <si>
    <t>mu</t>
  </si>
  <si>
    <t>sigma</t>
  </si>
  <si>
    <t>beta</t>
  </si>
  <si>
    <t>ASC</t>
  </si>
  <si>
    <t>Age: 60 and above</t>
  </si>
  <si>
    <t>Race/ethnicity: Other</t>
  </si>
  <si>
    <t>Children in household (#)</t>
  </si>
  <si>
    <t>Place type: Suburban home &amp; work</t>
  </si>
  <si>
    <t>Place type: Rural home or Rural work</t>
  </si>
  <si>
    <t>phi</t>
  </si>
  <si>
    <t>Commute travel time (min)</t>
  </si>
  <si>
    <t>Place type: Urban &amp; Suburban</t>
  </si>
  <si>
    <t>Mode: Active transportation</t>
  </si>
  <si>
    <t>Satisfaction with commute (-2 to +2)</t>
  </si>
  <si>
    <t>Satisfaction with work (-2 to +2)</t>
  </si>
  <si>
    <t>HH income: $100,000 and above</t>
  </si>
  <si>
    <t>HH income: below $50,000</t>
  </si>
  <si>
    <t>&gt; ########################################</t>
  </si>
  <si>
    <t>&gt; # Model B MMNL - WTP Calculations</t>
  </si>
  <si>
    <t xml:space="preserve">&gt; </t>
  </si>
  <si>
    <t>&gt; # Load conditionals</t>
  </si>
  <si>
    <t>&gt; # note: files were saved wrong (using save() instead of saveRDS()), so need to use load() instead of read.rds()</t>
  </si>
  <si>
    <t>&gt; # cond &lt;- read.rds(file.path("Analysis", "B_MMNL", "B_conditionals.rds"))</t>
  </si>
  <si>
    <t>&gt; # uncond &lt;- read.rds(file.path("Analysis", "B_MMNL", "B_unconditionals.rds"))</t>
  </si>
  <si>
    <t>&gt; load(file.path("Analysis", "B_MMNL", "B_conditionals.rds"))</t>
  </si>
  <si>
    <t>&gt; load(file.path("Analysis", "B_MMNL", "B_unconditionals.rds"))</t>
  </si>
  <si>
    <t>&gt; cond &lt;- conditionals; rm(conditionals)</t>
  </si>
  <si>
    <t>&gt; uncond &lt;- unconditionals; rm(unconditionals)</t>
  </si>
  <si>
    <t>&gt; # Analytical calculations</t>
  </si>
  <si>
    <t>&gt; # - mean = exp(mu+(sigma^2/2))</t>
  </si>
  <si>
    <t>&gt; # - sd = sqrt((exp(sigma^2)-1)*(exp(2*mu+sigma^2)))</t>
  </si>
  <si>
    <t>&gt; # - median = exp(mu)</t>
  </si>
  <si>
    <t>&gt; # WTP for TT</t>
  </si>
  <si>
    <t>&gt; exp(-2.039159214+(1.316257935^2/2))</t>
  </si>
  <si>
    <t>[1] 0.3094707</t>
  </si>
  <si>
    <t>&gt; sqrt((exp(1.316257935^2)-1)*(exp(2*-2.039159214+1.316257935^2)))</t>
  </si>
  <si>
    <t>[1] 0.6676949</t>
  </si>
  <si>
    <t>&gt; exp(-2.039159214)</t>
  </si>
  <si>
    <t>[1] 0.1301381</t>
  </si>
  <si>
    <t>&gt; # WTP for WT</t>
  </si>
  <si>
    <t>&gt; exp(-3.460307544+(0.542721495^2/2)+(1.394326235^2/2))</t>
  </si>
  <si>
    <t>[1] 0.09623507</t>
  </si>
  <si>
    <t>&gt; # sd equation not calculated</t>
  </si>
  <si>
    <t>&gt; exp(-3.460307544)</t>
  </si>
  <si>
    <t>[1] 0.0314201</t>
  </si>
  <si>
    <t>&gt; # MRS for IN</t>
  </si>
  <si>
    <t>&gt; -exp(-1.573253691+(1.835140056^2/2))</t>
  </si>
  <si>
    <t>[1] -1.116966</t>
  </si>
  <si>
    <t>&gt; sqrt((exp(1.835140056^2)-1)*(exp(2*-1.573253691+1.835140056^2)))</t>
  </si>
  <si>
    <t>[1] 5.911784</t>
  </si>
  <si>
    <t>&gt; -exp(-1.573253691)</t>
  </si>
  <si>
    <t>[1] -0.2073694</t>
  </si>
  <si>
    <t>&gt; # correlations</t>
  </si>
  <si>
    <t>&gt; # equations not calculated</t>
  </si>
  <si>
    <t>&gt; # Empirical calculations</t>
  </si>
  <si>
    <t>&gt; mean(uncond$g_TT)</t>
  </si>
  <si>
    <t>&gt; sd(uncond$g_TT)</t>
  </si>
  <si>
    <t>&gt; median(uncond$g_TT)</t>
  </si>
  <si>
    <t>&gt; mean(uncond$g_WT)</t>
  </si>
  <si>
    <t>&gt; sd(uncond$g_WT)</t>
  </si>
  <si>
    <t>&gt; median(uncond$g_WT)</t>
  </si>
  <si>
    <t>&gt; mean(uncond$g_IN)</t>
  </si>
  <si>
    <t>&gt; sd(uncond$g_IN)</t>
  </si>
  <si>
    <t>&gt; median(uncond$g_IN)</t>
  </si>
  <si>
    <t>&gt; cor(as.vector(uncond$g_TT), as.vector(uncond$g_WT))</t>
  </si>
  <si>
    <t>&gt; cor(as.vector(uncond$g_TT), as.vector(uncond$g_IN))</t>
  </si>
  <si>
    <t>&gt; cor(as.vector(uncond$g_WT), as.vector(uncond$g_IN))</t>
  </si>
  <si>
    <t>&gt; # Remove</t>
  </si>
  <si>
    <t>&gt; rm(cond, uncond)</t>
  </si>
  <si>
    <t>&gt; # Model C MMNL preference heterogeneity - WTP Calculations</t>
  </si>
  <si>
    <t>&gt; # cond &lt;- read.rds(file.path("Analysis", "C_MMNL_het", "C_conditionals.rds"))</t>
  </si>
  <si>
    <t>&gt; # uncond &lt;- read.rds(file.path("Analysis", "C_MMNL_het", "C_unconditionals.rds"))</t>
  </si>
  <si>
    <t>&gt; load(file.path("Analysis", "C_MMNL_het", "C_conditionals.rds"))</t>
  </si>
  <si>
    <t>&gt; load(file.path("Analysis", "C_MMNL_het", "C_unconditionals.rds"))</t>
  </si>
  <si>
    <t>[1]</t>
  </si>
  <si>
    <t>WTP or MRS</t>
  </si>
  <si>
    <t>Model A</t>
  </si>
  <si>
    <t>gamma_TT ($/hr)</t>
  </si>
  <si>
    <t>gamma_WT ($/hr)</t>
  </si>
  <si>
    <t>gamma_INC ($/$)</t>
  </si>
  <si>
    <t>Model B</t>
  </si>
  <si>
    <t>gamma_prime_TT ($/hr)</t>
  </si>
  <si>
    <t>gamma_prime_WT ($/hr)</t>
  </si>
  <si>
    <t>gamma_prime_INC ($/$)</t>
  </si>
  <si>
    <t>Model C</t>
  </si>
  <si>
    <t>Mean</t>
  </si>
  <si>
    <t>SD</t>
  </si>
  <si>
    <t>Median</t>
  </si>
  <si>
    <t>--</t>
  </si>
  <si>
    <t>Table 5: Results of MNL and pseudo panel MMNL models (N = 675 × 10)</t>
  </si>
  <si>
    <t>Table 6: Willingness-to-pay from MNL and MMNL models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</si>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</sst>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0" applyFont="1"/>
    <xf numFmtId="2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C5BB-594E-4E44-BF69-F9511D05A807}">
  <dimension ref="B2:AF55"/>
  <sheetViews>
    <sheetView tabSelected="1" workbookViewId="0"/>
  </sheetViews>
  <sheetFormatPr defaultRowHeight="15" x14ac:dyDescent="0.25"/>
  <cols>
    <col min="2" max="2" width="21.42578125" bestFit="1" customWidth="1"/>
    <col min="3" max="3" width="5.85546875" hidden="1" customWidth="1"/>
    <col min="4" max="4" width="9.140625" style="2"/>
    <col min="5" max="5" width="0" style="2" hidden="1" customWidth="1"/>
    <col min="6" max="7" width="0" style="3" hidden="1" customWidth="1"/>
    <col min="8" max="8" width="0" style="2" hidden="1" customWidth="1"/>
    <col min="9" max="9" width="9.140625" style="3"/>
    <col min="10" max="10" width="0" style="3" hidden="1" customWidth="1"/>
    <col min="11" max="11" width="0" hidden="1" customWidth="1"/>
    <col min="12" max="12" width="8.5703125" hidden="1" customWidth="1"/>
    <col min="13" max="13" width="9.140625" style="2"/>
    <col min="14" max="14" width="0" style="2" hidden="1" customWidth="1"/>
    <col min="15" max="16" width="0" style="3" hidden="1" customWidth="1"/>
    <col min="17" max="17" width="0" style="2" hidden="1" customWidth="1"/>
    <col min="18" max="18" width="9.140625" style="3"/>
    <col min="19" max="19" width="0" style="3" hidden="1" customWidth="1"/>
    <col min="20" max="20" width="0" hidden="1" customWidth="1"/>
    <col min="21" max="21" width="13.85546875" hidden="1" customWidth="1"/>
    <col min="22" max="22" width="10.7109375" style="2" customWidth="1"/>
    <col min="23" max="23" width="0" style="2" hidden="1" customWidth="1"/>
    <col min="24" max="25" width="0" style="3" hidden="1" customWidth="1"/>
    <col min="26" max="26" width="0" style="2" hidden="1" customWidth="1"/>
    <col min="27" max="27" width="9.140625" style="3"/>
    <col min="28" max="28" width="0" style="3" hidden="1" customWidth="1"/>
  </cols>
  <sheetData>
    <row r="2" spans="2:28" x14ac:dyDescent="0.25">
      <c r="B2" s="8" t="s">
        <v>155</v>
      </c>
    </row>
    <row r="3" spans="2:28" x14ac:dyDescent="0.25">
      <c r="D3" s="2" t="s">
        <v>62</v>
      </c>
      <c r="M3" s="2" t="s">
        <v>63</v>
      </c>
      <c r="V3" s="2" t="s">
        <v>64</v>
      </c>
    </row>
    <row r="4" spans="2:28" x14ac:dyDescent="0.25">
      <c r="D4" s="2" t="s">
        <v>61</v>
      </c>
      <c r="I4" s="3" t="s">
        <v>16</v>
      </c>
      <c r="M4" s="2" t="s">
        <v>61</v>
      </c>
      <c r="R4" s="3" t="s">
        <v>16</v>
      </c>
      <c r="V4" s="2" t="s">
        <v>61</v>
      </c>
      <c r="AA4" s="3" t="s">
        <v>16</v>
      </c>
    </row>
    <row r="5" spans="2:28" s="4" customFormat="1" x14ac:dyDescent="0.25">
      <c r="B5" s="4" t="s">
        <v>7</v>
      </c>
      <c r="D5" s="4">
        <v>-7415.63</v>
      </c>
      <c r="M5" s="4">
        <v>-7415.63</v>
      </c>
      <c r="V5" s="4">
        <v>-7415.63</v>
      </c>
    </row>
    <row r="6" spans="2:28" s="4" customFormat="1" x14ac:dyDescent="0.25">
      <c r="B6" s="4" t="s">
        <v>17</v>
      </c>
      <c r="D6" s="4">
        <v>-7156.72</v>
      </c>
      <c r="M6" s="4">
        <v>-6256.18</v>
      </c>
      <c r="V6" s="4">
        <v>-6229.55</v>
      </c>
    </row>
    <row r="7" spans="2:28" s="7" customFormat="1" x14ac:dyDescent="0.25">
      <c r="B7" s="7" t="s">
        <v>8</v>
      </c>
      <c r="D7" s="7">
        <v>14325.43</v>
      </c>
      <c r="M7" s="7">
        <v>12538.36</v>
      </c>
      <c r="V7" s="7">
        <v>12519.09</v>
      </c>
    </row>
    <row r="8" spans="2:28" s="7" customFormat="1" x14ac:dyDescent="0.25">
      <c r="B8" s="7" t="s">
        <v>9</v>
      </c>
      <c r="D8" s="7">
        <v>14366.34</v>
      </c>
      <c r="M8" s="7">
        <v>12626.98</v>
      </c>
      <c r="V8" s="7">
        <v>12723.61</v>
      </c>
    </row>
    <row r="9" spans="2:28" hidden="1" x14ac:dyDescent="0.25">
      <c r="C9">
        <f>A_estimates!A1</f>
        <v>0</v>
      </c>
      <c r="D9" s="2" t="str">
        <f>A_estimates!B1</f>
        <v>Estimate</v>
      </c>
      <c r="E9" s="2" t="str">
        <f>A_estimates!C1</f>
        <v>Std.err.</v>
      </c>
      <c r="F9" s="3" t="str">
        <f>A_estimates!D1</f>
        <v>t-ratio(0)</v>
      </c>
      <c r="G9" s="3" t="str">
        <f>A_estimates!E1</f>
        <v>p(2-sided)</v>
      </c>
      <c r="H9" s="2" t="str">
        <f>A_estimates!F1</f>
        <v>Rob.std.err.</v>
      </c>
      <c r="I9" s="3" t="str">
        <f>A_estimates!G1</f>
        <v>Rob.t-ratio(0)</v>
      </c>
      <c r="J9" s="3" t="str">
        <f>A_estimates!H1</f>
        <v>Rob.p-val(0)</v>
      </c>
      <c r="L9">
        <f>B_estimates!A1</f>
        <v>0</v>
      </c>
      <c r="M9" s="2" t="str">
        <f>B_estimates!B1</f>
        <v>Estimate</v>
      </c>
      <c r="N9" s="2" t="str">
        <f>B_estimates!C1</f>
        <v>Std.err.</v>
      </c>
      <c r="O9" s="3" t="str">
        <f>B_estimates!D1</f>
        <v>t-ratio(0)</v>
      </c>
      <c r="P9" s="3" t="str">
        <f>B_estimates!E1</f>
        <v>p(2-sided)</v>
      </c>
      <c r="Q9" s="2" t="str">
        <f>B_estimates!F1</f>
        <v>Rob.std.err.</v>
      </c>
      <c r="R9" s="3" t="str">
        <f>B_estimates!G1</f>
        <v>Rob.t-ratio(0)</v>
      </c>
      <c r="S9" s="3" t="str">
        <f>B_estimates!H1</f>
        <v>Rob.p-val(0)</v>
      </c>
      <c r="V9" s="2" t="str">
        <f>C_estimates!B1</f>
        <v>Estimate</v>
      </c>
      <c r="W9" s="2" t="str">
        <f>C_estimates!C1</f>
        <v>Std.err.</v>
      </c>
      <c r="X9" s="3" t="str">
        <f>C_estimates!D1</f>
        <v>t-ratio(0)</v>
      </c>
      <c r="Y9" s="3" t="str">
        <f>C_estimates!E1</f>
        <v>p(2-sided)</v>
      </c>
      <c r="Z9" s="2" t="str">
        <f>C_estimates!F1</f>
        <v>Rob.std.err.</v>
      </c>
      <c r="AA9" s="3" t="str">
        <f>C_estimates!G1</f>
        <v>Rob.t-ratio(0)</v>
      </c>
      <c r="AB9" s="3" t="str">
        <f>C_estimates!H1</f>
        <v>Rob.p-val(0)</v>
      </c>
    </row>
    <row r="10" spans="2:28" x14ac:dyDescent="0.25">
      <c r="B10" t="s">
        <v>10</v>
      </c>
    </row>
    <row r="11" spans="2:28" x14ac:dyDescent="0.25">
      <c r="B11" t="s">
        <v>69</v>
      </c>
      <c r="C11" t="str">
        <f>A_estimates!A2</f>
        <v>ascC</v>
      </c>
      <c r="D11" s="2">
        <f>A_estimates!B2</f>
        <v>0.49782624243291601</v>
      </c>
      <c r="E11" s="2">
        <f>A_estimates!C2</f>
        <v>3.0685692157530101E-2</v>
      </c>
      <c r="F11" s="3">
        <f>A_estimates!D2</f>
        <v>16.2233994878539</v>
      </c>
      <c r="G11" s="3">
        <f>A_estimates!E2</f>
        <v>0</v>
      </c>
      <c r="H11" s="2">
        <f>A_estimates!F2</f>
        <v>4.58060553273291E-2</v>
      </c>
      <c r="I11" s="3">
        <f>A_estimates!G2</f>
        <v>10.8681317104357</v>
      </c>
      <c r="J11" s="3">
        <f>A_estimates!H2</f>
        <v>0</v>
      </c>
    </row>
    <row r="12" spans="2:28" x14ac:dyDescent="0.25">
      <c r="B12" t="s">
        <v>66</v>
      </c>
      <c r="L12" t="str">
        <f>B_estimates!A2</f>
        <v>m_ascC</v>
      </c>
      <c r="M12" s="2">
        <f>B_estimates!B2</f>
        <v>0.87064529267901902</v>
      </c>
      <c r="N12" s="2">
        <f>B_estimates!C2</f>
        <v>7.0089360362519199E-2</v>
      </c>
      <c r="O12" s="3">
        <f>B_estimates!D2</f>
        <v>12.421932347161301</v>
      </c>
      <c r="P12" s="3">
        <f>B_estimates!E2</f>
        <v>0</v>
      </c>
      <c r="Q12" s="2">
        <f>B_estimates!F2</f>
        <v>7.5594888512010794E-2</v>
      </c>
      <c r="R12" s="3">
        <f>B_estimates!G2</f>
        <v>11.5172508329143</v>
      </c>
      <c r="S12" s="3">
        <f>B_estimates!H2</f>
        <v>0</v>
      </c>
      <c r="U12" t="str">
        <f>C_estimates!A2</f>
        <v>m_ascC</v>
      </c>
      <c r="V12" s="2">
        <f>C_estimates!B2</f>
        <v>0.89707392822733101</v>
      </c>
      <c r="W12" s="2">
        <f>C_estimates!C2</f>
        <v>7.1420646393485998E-2</v>
      </c>
      <c r="X12" s="3">
        <f>C_estimates!D2</f>
        <v>12.5604285809033</v>
      </c>
      <c r="Y12" s="3">
        <f>C_estimates!E2</f>
        <v>0</v>
      </c>
      <c r="Z12" s="2">
        <f>C_estimates!F2</f>
        <v>7.6214425502188002E-2</v>
      </c>
      <c r="AA12" s="3">
        <f>C_estimates!G2</f>
        <v>11.7703954640657</v>
      </c>
      <c r="AB12" s="3">
        <f>C_estimates!H2</f>
        <v>0</v>
      </c>
    </row>
    <row r="13" spans="2:28" x14ac:dyDescent="0.25">
      <c r="B13" t="s">
        <v>67</v>
      </c>
      <c r="L13" t="str">
        <f>B_estimates!A3</f>
        <v>s_ascC</v>
      </c>
      <c r="M13" s="2">
        <f>B_estimates!B3</f>
        <v>1.3611382331756801</v>
      </c>
      <c r="N13" s="2">
        <f>B_estimates!C3</f>
        <v>6.7929716646361396E-2</v>
      </c>
      <c r="O13" s="3">
        <f>B_estimates!D3</f>
        <v>20.0374490042656</v>
      </c>
      <c r="P13" s="3">
        <f>B_estimates!E3</f>
        <v>0</v>
      </c>
      <c r="Q13" s="2">
        <f>B_estimates!F3</f>
        <v>7.1742050757405099E-2</v>
      </c>
      <c r="R13" s="3">
        <f>B_estimates!G3</f>
        <v>18.9726697077332</v>
      </c>
      <c r="S13" s="3">
        <f>B_estimates!H3</f>
        <v>0</v>
      </c>
      <c r="U13" t="str">
        <f>C_estimates!A3</f>
        <v>s_ascC</v>
      </c>
      <c r="V13" s="2">
        <f>C_estimates!B3</f>
        <v>1.40153637767149</v>
      </c>
      <c r="W13" s="2">
        <f>C_estimates!C3</f>
        <v>7.0457116202741796E-2</v>
      </c>
      <c r="X13" s="3">
        <f>C_estimates!D3</f>
        <v>19.892048570914302</v>
      </c>
      <c r="Y13" s="3">
        <f>C_estimates!E3</f>
        <v>0</v>
      </c>
      <c r="Z13" s="2">
        <f>C_estimates!F3</f>
        <v>7.4122539981656202E-2</v>
      </c>
      <c r="AA13" s="3">
        <f>C_estimates!G3</f>
        <v>18.908369546137301</v>
      </c>
      <c r="AB13" s="3">
        <f>C_estimates!H3</f>
        <v>0</v>
      </c>
    </row>
    <row r="14" spans="2:28" x14ac:dyDescent="0.25">
      <c r="B14" t="s">
        <v>11</v>
      </c>
    </row>
    <row r="15" spans="2:28" x14ac:dyDescent="0.25">
      <c r="B15" t="s">
        <v>69</v>
      </c>
      <c r="C15" t="str">
        <f>A_estimates!A3</f>
        <v>ascA</v>
      </c>
      <c r="D15" s="2">
        <f>A_estimates!B3</f>
        <v>0.18310066129283301</v>
      </c>
      <c r="E15" s="2">
        <f>A_estimates!C3</f>
        <v>3.2705406877812399E-2</v>
      </c>
      <c r="F15" s="3">
        <f>A_estimates!D3</f>
        <v>5.5984829045820499</v>
      </c>
      <c r="G15" s="3">
        <f>A_estimates!E3</f>
        <v>2.1623572044049401E-8</v>
      </c>
      <c r="H15" s="2">
        <f>A_estimates!F3</f>
        <v>3.3921168967756203E-2</v>
      </c>
      <c r="I15" s="3">
        <f>A_estimates!G3</f>
        <v>5.3978287560454996</v>
      </c>
      <c r="J15" s="3">
        <f>A_estimates!H3</f>
        <v>6.7452200269713103E-8</v>
      </c>
    </row>
    <row r="16" spans="2:28" x14ac:dyDescent="0.25">
      <c r="B16" t="s">
        <v>66</v>
      </c>
      <c r="L16" t="str">
        <f>B_estimates!A4</f>
        <v>m_ascA</v>
      </c>
      <c r="M16" s="2">
        <f>B_estimates!B4</f>
        <v>0.26146173405455397</v>
      </c>
      <c r="N16" s="2">
        <f>B_estimates!C4</f>
        <v>4.6854265820277498E-2</v>
      </c>
      <c r="O16" s="3">
        <f>B_estimates!D4</f>
        <v>5.5803186642057998</v>
      </c>
      <c r="P16" s="3">
        <f>B_estimates!E4</f>
        <v>2.40078330548954E-8</v>
      </c>
      <c r="Q16" s="2">
        <f>B_estimates!F4</f>
        <v>4.81434128555355E-2</v>
      </c>
      <c r="R16" s="3">
        <f>B_estimates!G4</f>
        <v>5.4308932114789199</v>
      </c>
      <c r="S16" s="3">
        <f>B_estimates!H4</f>
        <v>5.6072682497187998E-8</v>
      </c>
      <c r="U16" t="str">
        <f>C_estimates!A4</f>
        <v>m_ascA</v>
      </c>
      <c r="V16" s="2">
        <f>C_estimates!B4</f>
        <v>0.27442775480256199</v>
      </c>
      <c r="W16" s="2">
        <f>C_estimates!C4</f>
        <v>4.68091065603694E-2</v>
      </c>
      <c r="X16" s="3">
        <f>C_estimates!D4</f>
        <v>5.8627001232897804</v>
      </c>
      <c r="Y16" s="3">
        <f>C_estimates!E4</f>
        <v>4.5540022863832502E-9</v>
      </c>
      <c r="Z16" s="2">
        <f>C_estimates!F4</f>
        <v>4.8357149272592201E-2</v>
      </c>
      <c r="AA16" s="3">
        <f>C_estimates!G4</f>
        <v>5.6750192873363199</v>
      </c>
      <c r="AB16" s="3">
        <f>C_estimates!H4</f>
        <v>1.38673030836145E-8</v>
      </c>
    </row>
    <row r="17" spans="2:32" x14ac:dyDescent="0.25">
      <c r="B17" t="s">
        <v>67</v>
      </c>
      <c r="L17" t="str">
        <f>B_estimates!A5</f>
        <v>s_ascA</v>
      </c>
      <c r="M17" s="2">
        <f>B_estimates!B5</f>
        <v>0.51030156675183203</v>
      </c>
      <c r="N17" s="2">
        <f>B_estimates!C5</f>
        <v>7.1959740689168494E-2</v>
      </c>
      <c r="O17" s="3">
        <f>B_estimates!D5</f>
        <v>7.0914870157202099</v>
      </c>
      <c r="P17" s="3">
        <f>B_estimates!E5</f>
        <v>1.32671651442706E-12</v>
      </c>
      <c r="Q17" s="2">
        <f>B_estimates!F5</f>
        <v>6.9932271827052306E-2</v>
      </c>
      <c r="R17" s="3">
        <f>B_estimates!G5</f>
        <v>7.2970826403844802</v>
      </c>
      <c r="S17" s="3">
        <f>B_estimates!H5</f>
        <v>2.93987056920741E-13</v>
      </c>
      <c r="U17" t="str">
        <f>C_estimates!A5</f>
        <v>s_ascA</v>
      </c>
      <c r="V17" s="2">
        <f>C_estimates!B5</f>
        <v>0.494915680606339</v>
      </c>
      <c r="W17" s="2">
        <f>C_estimates!C5</f>
        <v>7.2096616182728807E-2</v>
      </c>
      <c r="X17" s="3">
        <f>C_estimates!D5</f>
        <v>6.8646173261720804</v>
      </c>
      <c r="Y17" s="3">
        <f>C_estimates!E5</f>
        <v>6.6668892628740699E-12</v>
      </c>
      <c r="Z17" s="2">
        <f>C_estimates!F5</f>
        <v>6.91453981575402E-2</v>
      </c>
      <c r="AA17" s="3">
        <f>C_estimates!G5</f>
        <v>7.1576083701004602</v>
      </c>
      <c r="AB17" s="3">
        <f>C_estimates!H5</f>
        <v>8.2089890440784105E-13</v>
      </c>
    </row>
    <row r="18" spans="2:32" hidden="1" x14ac:dyDescent="0.25">
      <c r="C18" t="str">
        <f>A_estimates!A4</f>
        <v>ascB</v>
      </c>
      <c r="D18" s="2">
        <f>A_estimates!B4</f>
        <v>0</v>
      </c>
      <c r="E18" s="2" t="str">
        <f>A_estimates!C4</f>
        <v>NA</v>
      </c>
      <c r="F18" s="3" t="str">
        <f>A_estimates!D4</f>
        <v>NA</v>
      </c>
      <c r="G18" s="3" t="str">
        <f>A_estimates!E4</f>
        <v>NA</v>
      </c>
      <c r="H18" s="2" t="str">
        <f>A_estimates!F4</f>
        <v>NA</v>
      </c>
      <c r="I18" s="3" t="str">
        <f>A_estimates!G4</f>
        <v>NA</v>
      </c>
      <c r="J18" s="3" t="str">
        <f>A_estimates!H4</f>
        <v>NA</v>
      </c>
      <c r="L18" t="str">
        <f>B_estimates!A6</f>
        <v>ascB</v>
      </c>
      <c r="M18" s="2">
        <f>B_estimates!B6</f>
        <v>0</v>
      </c>
      <c r="N18" s="2" t="str">
        <f>B_estimates!C6</f>
        <v>NA</v>
      </c>
      <c r="O18" s="3" t="str">
        <f>B_estimates!D6</f>
        <v>NA</v>
      </c>
      <c r="P18" s="3" t="str">
        <f>B_estimates!E6</f>
        <v>NA</v>
      </c>
      <c r="Q18" s="2" t="str">
        <f>B_estimates!F6</f>
        <v>NA</v>
      </c>
      <c r="R18" s="3" t="str">
        <f>B_estimates!G6</f>
        <v>NA</v>
      </c>
      <c r="S18" s="3" t="str">
        <f>B_estimates!H6</f>
        <v>NA</v>
      </c>
      <c r="U18" t="str">
        <f>C_estimates!A6</f>
        <v>ascB</v>
      </c>
      <c r="V18" s="2">
        <f>C_estimates!B6</f>
        <v>0</v>
      </c>
      <c r="W18" s="2" t="str">
        <f>C_estimates!C6</f>
        <v>NA</v>
      </c>
      <c r="X18" s="3" t="str">
        <f>C_estimates!D6</f>
        <v>NA</v>
      </c>
      <c r="Y18" s="3" t="str">
        <f>C_estimates!E6</f>
        <v>NA</v>
      </c>
      <c r="Z18" s="2" t="str">
        <f>C_estimates!F6</f>
        <v>NA</v>
      </c>
      <c r="AA18" s="3" t="str">
        <f>C_estimates!G6</f>
        <v>NA</v>
      </c>
      <c r="AB18" s="3" t="str">
        <f>C_estimates!H6</f>
        <v>NA</v>
      </c>
    </row>
    <row r="19" spans="2:32" x14ac:dyDescent="0.25">
      <c r="B19" t="s">
        <v>14</v>
      </c>
    </row>
    <row r="20" spans="2:32" x14ac:dyDescent="0.25">
      <c r="B20" t="s">
        <v>68</v>
      </c>
      <c r="C20" t="str">
        <f>A_estimates!A5</f>
        <v>b_TC</v>
      </c>
      <c r="D20" s="2">
        <f>A_estimates!B5</f>
        <v>-5.6507623947099898E-2</v>
      </c>
      <c r="E20" s="2">
        <f>A_estimates!C5</f>
        <v>6.1696618658303197E-3</v>
      </c>
      <c r="F20" s="3">
        <f>A_estimates!D5</f>
        <v>-9.1589499029206696</v>
      </c>
      <c r="G20" s="3">
        <f>A_estimates!E5</f>
        <v>0</v>
      </c>
      <c r="H20" s="2">
        <f>A_estimates!F5</f>
        <v>1.8303533322380001E-2</v>
      </c>
      <c r="I20" s="3">
        <f>A_estimates!G5</f>
        <v>-3.0872522234822899</v>
      </c>
      <c r="J20" s="3">
        <f>A_estimates!H5</f>
        <v>2.0201610745780299E-3</v>
      </c>
    </row>
    <row r="21" spans="2:32" x14ac:dyDescent="0.25">
      <c r="B21" t="s">
        <v>66</v>
      </c>
      <c r="L21" t="str">
        <f>B_estimates!A7</f>
        <v>m_b_TC</v>
      </c>
      <c r="M21" s="2">
        <f>B_estimates!B7</f>
        <v>-1.64084875115784</v>
      </c>
      <c r="N21" s="2">
        <f>B_estimates!C7</f>
        <v>0.115982180919193</v>
      </c>
      <c r="O21" s="3">
        <f>B_estimates!D7</f>
        <v>-14.147421079286801</v>
      </c>
      <c r="P21" s="3">
        <f>B_estimates!E7</f>
        <v>0</v>
      </c>
      <c r="Q21" s="2">
        <f>B_estimates!F7</f>
        <v>0.14598140416870001</v>
      </c>
      <c r="R21" s="3">
        <f>B_estimates!G7</f>
        <v>-11.2401217161991</v>
      </c>
      <c r="S21" s="3">
        <f>B_estimates!H7</f>
        <v>0</v>
      </c>
      <c r="U21" t="str">
        <f>C_estimates!A7</f>
        <v>m_b_TC</v>
      </c>
      <c r="V21" s="2">
        <f>C_estimates!B7</f>
        <v>-1.5757507155080399</v>
      </c>
      <c r="W21" s="2">
        <f>C_estimates!C7</f>
        <v>0.10909801266972299</v>
      </c>
      <c r="X21" s="3">
        <f>C_estimates!D7</f>
        <v>-14.4434410577064</v>
      </c>
      <c r="Y21" s="3">
        <f>C_estimates!E7</f>
        <v>0</v>
      </c>
      <c r="Z21" s="2">
        <f>C_estimates!F7</f>
        <v>0.12240887023383901</v>
      </c>
      <c r="AA21" s="3">
        <f>C_estimates!G7</f>
        <v>-12.872847470104601</v>
      </c>
      <c r="AB21" s="3">
        <f>C_estimates!H7</f>
        <v>0</v>
      </c>
    </row>
    <row r="22" spans="2:32" x14ac:dyDescent="0.25">
      <c r="B22" t="s">
        <v>67</v>
      </c>
      <c r="L22" t="str">
        <f>B_estimates!A8</f>
        <v>s_b_TC</v>
      </c>
      <c r="M22" s="2">
        <f>B_estimates!B8</f>
        <v>1.8063082245692601</v>
      </c>
      <c r="N22" s="2">
        <f>B_estimates!C8</f>
        <v>0.127107562706126</v>
      </c>
      <c r="O22" s="3">
        <f>B_estimates!D8</f>
        <v>14.210863508928</v>
      </c>
      <c r="P22" s="3">
        <f>B_estimates!E8</f>
        <v>0</v>
      </c>
      <c r="Q22" s="2">
        <f>B_estimates!F8</f>
        <v>0.18470841827371401</v>
      </c>
      <c r="R22" s="3">
        <f>B_estimates!G8</f>
        <v>9.7792414739459694</v>
      </c>
      <c r="S22" s="3">
        <f>B_estimates!H8</f>
        <v>0</v>
      </c>
      <c r="U22" t="str">
        <f>C_estimates!A8</f>
        <v>s_b_TC</v>
      </c>
      <c r="V22" s="2">
        <f>C_estimates!B8</f>
        <v>1.95278350610458</v>
      </c>
      <c r="W22" s="2">
        <f>C_estimates!C8</f>
        <v>0.11677133467449199</v>
      </c>
      <c r="X22" s="3">
        <f>C_estimates!D8</f>
        <v>16.723141099209801</v>
      </c>
      <c r="Y22" s="3">
        <f>C_estimates!E8</f>
        <v>0</v>
      </c>
      <c r="Z22" s="2">
        <f>C_estimates!F8</f>
        <v>0.135643047232688</v>
      </c>
      <c r="AA22" s="3">
        <f>C_estimates!G8</f>
        <v>14.396488031964401</v>
      </c>
      <c r="AB22" s="3">
        <f>C_estimates!H8</f>
        <v>0</v>
      </c>
    </row>
    <row r="23" spans="2:32" hidden="1" x14ac:dyDescent="0.25">
      <c r="C23" t="str">
        <f>A_estimates!A6</f>
        <v>g_TC</v>
      </c>
      <c r="D23" s="2">
        <f>A_estimates!B6</f>
        <v>1</v>
      </c>
      <c r="E23" s="2" t="str">
        <f>A_estimates!C6</f>
        <v>NA</v>
      </c>
      <c r="F23" s="3" t="str">
        <f>A_estimates!D6</f>
        <v>NA</v>
      </c>
      <c r="G23" s="3" t="str">
        <f>A_estimates!E6</f>
        <v>NA</v>
      </c>
      <c r="H23" s="2" t="str">
        <f>A_estimates!F6</f>
        <v>NA</v>
      </c>
      <c r="I23" s="3" t="str">
        <f>A_estimates!G6</f>
        <v>NA</v>
      </c>
      <c r="J23" s="3" t="str">
        <f>A_estimates!H6</f>
        <v>NA</v>
      </c>
      <c r="L23" t="str">
        <f>B_estimates!A9</f>
        <v>g_TC</v>
      </c>
      <c r="M23" s="2">
        <f>B_estimates!B9</f>
        <v>1</v>
      </c>
      <c r="N23" s="2" t="str">
        <f>B_estimates!C9</f>
        <v>NA</v>
      </c>
      <c r="O23" s="3" t="str">
        <f>B_estimates!D9</f>
        <v>NA</v>
      </c>
      <c r="P23" s="3" t="str">
        <f>B_estimates!E9</f>
        <v>NA</v>
      </c>
      <c r="Q23" s="2" t="str">
        <f>B_estimates!F9</f>
        <v>NA</v>
      </c>
      <c r="R23" s="3" t="str">
        <f>B_estimates!G9</f>
        <v>NA</v>
      </c>
      <c r="S23" s="3" t="str">
        <f>B_estimates!H9</f>
        <v>NA</v>
      </c>
      <c r="U23" t="str">
        <f>C_estimates!A9</f>
        <v>g_TC</v>
      </c>
      <c r="V23" s="2">
        <f>C_estimates!B9</f>
        <v>1</v>
      </c>
      <c r="W23" s="2" t="str">
        <f>C_estimates!C9</f>
        <v>NA</v>
      </c>
      <c r="X23" s="3" t="str">
        <f>C_estimates!D9</f>
        <v>NA</v>
      </c>
      <c r="Y23" s="3" t="str">
        <f>C_estimates!E9</f>
        <v>NA</v>
      </c>
      <c r="Z23" s="2" t="str">
        <f>C_estimates!F9</f>
        <v>NA</v>
      </c>
      <c r="AA23" s="3" t="str">
        <f>C_estimates!G9</f>
        <v>NA</v>
      </c>
      <c r="AB23" s="3" t="str">
        <f>C_estimates!H9</f>
        <v>NA</v>
      </c>
    </row>
    <row r="24" spans="2:32" x14ac:dyDescent="0.25">
      <c r="B24" t="s">
        <v>12</v>
      </c>
    </row>
    <row r="25" spans="2:32" x14ac:dyDescent="0.25">
      <c r="B25" t="s">
        <v>65</v>
      </c>
      <c r="C25" t="str">
        <f>A_estimates!A7</f>
        <v>g_TT</v>
      </c>
      <c r="D25" s="2">
        <f>A_estimates!B7</f>
        <v>0.40804123848423501</v>
      </c>
      <c r="E25" s="2">
        <f>A_estimates!C7</f>
        <v>5.5085145196148898E-2</v>
      </c>
      <c r="F25" s="3">
        <f>A_estimates!D7</f>
        <v>7.4074641544697597</v>
      </c>
      <c r="G25" s="3">
        <f>A_estimates!E7</f>
        <v>1.2878587085651801E-13</v>
      </c>
      <c r="H25" s="2">
        <f>A_estimates!F7</f>
        <v>0.131750974600371</v>
      </c>
      <c r="I25" s="3">
        <f>A_estimates!G7</f>
        <v>3.0970642890643698</v>
      </c>
      <c r="J25" s="3">
        <f>A_estimates!H7</f>
        <v>1.9544748166473399E-3</v>
      </c>
    </row>
    <row r="26" spans="2:32" x14ac:dyDescent="0.25">
      <c r="B26" t="s">
        <v>66</v>
      </c>
      <c r="L26" t="str">
        <f>B_estimates!A10</f>
        <v>m_g_TT</v>
      </c>
      <c r="M26" s="2">
        <f>B_estimates!B10</f>
        <v>-2.0391592140071499</v>
      </c>
      <c r="N26" s="2">
        <f>B_estimates!C10</f>
        <v>7.2489920519156301E-2</v>
      </c>
      <c r="O26" s="3">
        <f>B_estimates!D10</f>
        <v>-28.130244858914899</v>
      </c>
      <c r="P26" s="3">
        <f>B_estimates!E10</f>
        <v>0</v>
      </c>
      <c r="Q26" s="2">
        <f>B_estimates!F10</f>
        <v>0.10427349516206</v>
      </c>
      <c r="R26" s="3">
        <f>B_estimates!G10</f>
        <v>-19.555872859521202</v>
      </c>
      <c r="S26" s="3">
        <f>B_estimates!H10</f>
        <v>0</v>
      </c>
      <c r="U26" t="str">
        <f>C_estimates!A10</f>
        <v>m_g_TT</v>
      </c>
      <c r="V26" s="2">
        <f>C_estimates!B10</f>
        <v>-1.57966722747907</v>
      </c>
      <c r="W26" s="2">
        <f>C_estimates!C10</f>
        <v>0.119764720902754</v>
      </c>
      <c r="X26" s="3">
        <f>C_estimates!D10</f>
        <v>-13.1897541744511</v>
      </c>
      <c r="Y26" s="3">
        <f>C_estimates!E10</f>
        <v>0</v>
      </c>
      <c r="Z26" s="2">
        <f>C_estimates!F10</f>
        <v>9.3126241940805404E-2</v>
      </c>
      <c r="AA26" s="3">
        <f>C_estimates!G10</f>
        <v>-16.962643338310201</v>
      </c>
      <c r="AB26" s="3">
        <f>C_estimates!H10</f>
        <v>0</v>
      </c>
    </row>
    <row r="27" spans="2:32" x14ac:dyDescent="0.25">
      <c r="B27" t="s">
        <v>67</v>
      </c>
      <c r="L27" t="str">
        <f>B_estimates!A11</f>
        <v>s_g_TT</v>
      </c>
      <c r="M27" s="2">
        <f>B_estimates!B11</f>
        <v>1.3162579346224801</v>
      </c>
      <c r="N27" s="2">
        <f>B_estimates!C11</f>
        <v>4.4509082016100099E-2</v>
      </c>
      <c r="O27" s="3">
        <f>B_estimates!D11</f>
        <v>29.572794472515898</v>
      </c>
      <c r="P27" s="3">
        <f>B_estimates!E11</f>
        <v>0</v>
      </c>
      <c r="Q27" s="2">
        <f>B_estimates!F11</f>
        <v>4.3472567255510602E-2</v>
      </c>
      <c r="R27" s="3">
        <f>B_estimates!G11</f>
        <v>30.277897481557901</v>
      </c>
      <c r="S27" s="3">
        <f>B_estimates!H11</f>
        <v>0</v>
      </c>
      <c r="U27" t="str">
        <f>C_estimates!A11</f>
        <v>s_g_TT</v>
      </c>
      <c r="V27" s="2">
        <f>C_estimates!B11</f>
        <v>1.2672563446498</v>
      </c>
      <c r="W27" s="2">
        <f>C_estimates!C11</f>
        <v>4.8530464739411E-2</v>
      </c>
      <c r="X27" s="3">
        <f>C_estimates!D11</f>
        <v>26.112594459056901</v>
      </c>
      <c r="Y27" s="3">
        <f>C_estimates!E11</f>
        <v>0</v>
      </c>
      <c r="Z27" s="2">
        <f>C_estimates!F11</f>
        <v>3.7930153249528101E-2</v>
      </c>
      <c r="AA27" s="3">
        <f>C_estimates!G11</f>
        <v>33.410261654177901</v>
      </c>
      <c r="AB27" s="3">
        <f>C_estimates!H11</f>
        <v>0</v>
      </c>
      <c r="AD27" t="s">
        <v>21</v>
      </c>
      <c r="AE27" t="s">
        <v>19</v>
      </c>
      <c r="AF27" t="s">
        <v>20</v>
      </c>
    </row>
    <row r="28" spans="2:32" x14ac:dyDescent="0.25">
      <c r="B28" t="s">
        <v>70</v>
      </c>
      <c r="U28" t="str">
        <f>C_estimates!A16</f>
        <v>bt_age_60up</v>
      </c>
      <c r="V28" s="2">
        <f>C_estimates!B16</f>
        <v>-0.214028776663934</v>
      </c>
      <c r="W28" s="2">
        <f>C_estimates!C16</f>
        <v>0.115418941800914</v>
      </c>
      <c r="X28" s="3">
        <f>C_estimates!D16</f>
        <v>-1.85436439915653</v>
      </c>
      <c r="Y28" s="3">
        <f>C_estimates!E16</f>
        <v>6.3687044478725405E-2</v>
      </c>
      <c r="Z28" s="2">
        <f>C_estimates!F16</f>
        <v>7.5546656793049796E-2</v>
      </c>
      <c r="AA28" s="3">
        <f>C_estimates!G16</f>
        <v>-2.83306748106985</v>
      </c>
      <c r="AB28" s="3">
        <f>C_estimates!H16</f>
        <v>4.6103652226165996E-3</v>
      </c>
      <c r="AD28">
        <v>1</v>
      </c>
      <c r="AE28">
        <f>EXP(V28*AD28)</f>
        <v>0.80732515256380599</v>
      </c>
      <c r="AF28" s="6">
        <f>AE28-1</f>
        <v>-0.19267484743619401</v>
      </c>
    </row>
    <row r="29" spans="2:32" x14ac:dyDescent="0.25">
      <c r="B29" t="s">
        <v>71</v>
      </c>
      <c r="U29" t="str">
        <f>C_estimates!A18</f>
        <v>bt_race_oth</v>
      </c>
      <c r="V29" s="2">
        <f>C_estimates!B18</f>
        <v>-0.42331939218324499</v>
      </c>
      <c r="W29" s="2">
        <f>C_estimates!C18</f>
        <v>0.100634876639698</v>
      </c>
      <c r="X29" s="3">
        <f>C_estimates!D18</f>
        <v>-4.20648791272286</v>
      </c>
      <c r="Y29" s="3">
        <f>C_estimates!E18</f>
        <v>2.5936994904052199E-5</v>
      </c>
      <c r="Z29" s="2">
        <f>C_estimates!F18</f>
        <v>8.3768228130101693E-2</v>
      </c>
      <c r="AA29" s="3">
        <f>C_estimates!G18</f>
        <v>-5.0534600245546697</v>
      </c>
      <c r="AB29" s="3">
        <f>C_estimates!H18</f>
        <v>4.3387716130993702E-7</v>
      </c>
      <c r="AD29">
        <v>1</v>
      </c>
      <c r="AE29">
        <f t="shared" ref="AE29:AE38" si="0">EXP(V29*AD29)</f>
        <v>0.65486943952615595</v>
      </c>
      <c r="AF29" s="6">
        <f t="shared" ref="AF29:AF38" si="1">AE29-1</f>
        <v>-0.34513056047384405</v>
      </c>
    </row>
    <row r="30" spans="2:32" x14ac:dyDescent="0.25">
      <c r="B30" t="s">
        <v>72</v>
      </c>
      <c r="U30" t="str">
        <f>C_estimates!A20</f>
        <v>bt_hh_child</v>
      </c>
      <c r="V30" s="2">
        <f>C_estimates!B20</f>
        <v>0.16900573949823</v>
      </c>
      <c r="W30" s="2">
        <f>C_estimates!C20</f>
        <v>3.3788085604119299E-2</v>
      </c>
      <c r="X30" s="3">
        <f>C_estimates!D20</f>
        <v>5.0019329736049203</v>
      </c>
      <c r="Y30" s="3">
        <f>C_estimates!E20</f>
        <v>5.6758325372996399E-7</v>
      </c>
      <c r="Z30" s="2">
        <f>C_estimates!F20</f>
        <v>2.3794755471261E-2</v>
      </c>
      <c r="AA30" s="3">
        <f>C_estimates!G20</f>
        <v>7.1026466190145596</v>
      </c>
      <c r="AB30" s="3">
        <f>C_estimates!H20</f>
        <v>1.2239098623467699E-12</v>
      </c>
      <c r="AD30">
        <v>1</v>
      </c>
      <c r="AE30">
        <f t="shared" si="0"/>
        <v>1.1841269351989143</v>
      </c>
      <c r="AF30" s="6">
        <f t="shared" si="1"/>
        <v>0.18412693519891432</v>
      </c>
    </row>
    <row r="31" spans="2:32" x14ac:dyDescent="0.25">
      <c r="B31" t="s">
        <v>82</v>
      </c>
      <c r="U31" t="str">
        <f>C_estimates!A21</f>
        <v>bt_inc_0050</v>
      </c>
      <c r="V31" s="2">
        <f>C_estimates!B21</f>
        <v>-0.15355778306839399</v>
      </c>
      <c r="W31" s="2">
        <f>C_estimates!C21</f>
        <v>8.03108664627043E-2</v>
      </c>
      <c r="X31" s="3">
        <f>C_estimates!D21</f>
        <v>-1.9120424150784801</v>
      </c>
      <c r="Y31" s="3">
        <f>C_estimates!E21</f>
        <v>5.5870753939048202E-2</v>
      </c>
      <c r="Z31" s="2">
        <f>C_estimates!F21</f>
        <v>6.3548217638747503E-2</v>
      </c>
      <c r="AA31" s="3">
        <f>C_estimates!G21</f>
        <v>-2.4163979537762001</v>
      </c>
      <c r="AB31" s="3">
        <f>C_estimates!H21</f>
        <v>1.56749192749535E-2</v>
      </c>
      <c r="AD31">
        <v>1</v>
      </c>
      <c r="AE31">
        <f t="shared" si="0"/>
        <v>0.85765120504876224</v>
      </c>
      <c r="AF31" s="6">
        <f t="shared" si="1"/>
        <v>-0.14234879495123776</v>
      </c>
    </row>
    <row r="32" spans="2:32" x14ac:dyDescent="0.25">
      <c r="B32" t="s">
        <v>81</v>
      </c>
      <c r="U32" t="str">
        <f>C_estimates!A22</f>
        <v>bt_inc_100p</v>
      </c>
      <c r="V32" s="2">
        <f>C_estimates!B22</f>
        <v>-0.232208676491449</v>
      </c>
      <c r="W32" s="2">
        <f>C_estimates!C22</f>
        <v>0.102540288345823</v>
      </c>
      <c r="X32" s="3">
        <f>C_estimates!D22</f>
        <v>-2.2645604009646698</v>
      </c>
      <c r="Y32" s="3">
        <f>C_estimates!E22</f>
        <v>2.3539669262087701E-2</v>
      </c>
      <c r="Z32" s="2">
        <f>C_estimates!F22</f>
        <v>8.1405668524984806E-2</v>
      </c>
      <c r="AA32" s="3">
        <f>C_estimates!G22</f>
        <v>-2.8524878021262099</v>
      </c>
      <c r="AB32" s="3">
        <f>C_estimates!H22</f>
        <v>4.3378477211826203E-3</v>
      </c>
      <c r="AD32">
        <v>1</v>
      </c>
      <c r="AE32">
        <f t="shared" si="0"/>
        <v>0.7927806713553307</v>
      </c>
      <c r="AF32" s="6">
        <f t="shared" si="1"/>
        <v>-0.2072193286446693</v>
      </c>
    </row>
    <row r="33" spans="2:32" x14ac:dyDescent="0.25">
      <c r="B33" t="s">
        <v>73</v>
      </c>
      <c r="U33" t="str">
        <f>C_estimates!A24</f>
        <v>bt_pt_subsu</v>
      </c>
      <c r="V33" s="2">
        <f>C_estimates!B24</f>
        <v>0.189365490850706</v>
      </c>
      <c r="W33" s="2">
        <f>C_estimates!C24</f>
        <v>0.11160122741487299</v>
      </c>
      <c r="X33" s="3">
        <f>C_estimates!D24</f>
        <v>1.6968047326822699</v>
      </c>
      <c r="Y33" s="3">
        <f>C_estimates!E24</f>
        <v>8.9733583703457007E-2</v>
      </c>
      <c r="Z33" s="2">
        <f>C_estimates!F24</f>
        <v>9.22716879409822E-2</v>
      </c>
      <c r="AA33" s="3">
        <f>C_estimates!G24</f>
        <v>2.0522599626856901</v>
      </c>
      <c r="AB33" s="3">
        <f>C_estimates!H24</f>
        <v>4.0144404791635099E-2</v>
      </c>
      <c r="AD33">
        <v>1</v>
      </c>
      <c r="AE33">
        <f t="shared" si="0"/>
        <v>1.2084825610953502</v>
      </c>
      <c r="AF33" s="6">
        <f t="shared" si="1"/>
        <v>0.20848256109535024</v>
      </c>
    </row>
    <row r="34" spans="2:32" x14ac:dyDescent="0.25">
      <c r="B34" t="s">
        <v>74</v>
      </c>
      <c r="U34" t="str">
        <f>C_estimates!A25</f>
        <v>bt_pt_rural</v>
      </c>
      <c r="V34" s="2">
        <f>C_estimates!B25</f>
        <v>-0.247722633562031</v>
      </c>
      <c r="W34" s="2">
        <f>C_estimates!C25</f>
        <v>0.103660544258962</v>
      </c>
      <c r="X34" s="3">
        <f>C_estimates!D25</f>
        <v>-2.3897485328957599</v>
      </c>
      <c r="Y34" s="3">
        <f>C_estimates!E25</f>
        <v>1.68599122456701E-2</v>
      </c>
      <c r="Z34" s="2">
        <f>C_estimates!F25</f>
        <v>7.0037216816149897E-2</v>
      </c>
      <c r="AA34" s="3">
        <f>C_estimates!G25</f>
        <v>-3.5370142450450501</v>
      </c>
      <c r="AB34" s="3">
        <f>C_estimates!H25</f>
        <v>4.04677838691248E-4</v>
      </c>
      <c r="AD34">
        <v>1</v>
      </c>
      <c r="AE34">
        <f t="shared" si="0"/>
        <v>0.78057641895599106</v>
      </c>
      <c r="AF34" s="6">
        <f t="shared" si="1"/>
        <v>-0.21942358104400894</v>
      </c>
    </row>
    <row r="35" spans="2:32" x14ac:dyDescent="0.25">
      <c r="B35" t="s">
        <v>78</v>
      </c>
      <c r="U35" t="str">
        <f>C_estimates!A27</f>
        <v>bt_cmode_at</v>
      </c>
      <c r="V35" s="2">
        <f>C_estimates!B27</f>
        <v>-2.57121273748138</v>
      </c>
      <c r="W35" s="2">
        <f>C_estimates!C27</f>
        <v>0.58130954454428196</v>
      </c>
      <c r="X35" s="3">
        <f>C_estimates!D27</f>
        <v>-4.4231386902430598</v>
      </c>
      <c r="Y35" s="3">
        <f>C_estimates!E27</f>
        <v>9.7277250548089E-6</v>
      </c>
      <c r="Z35" s="2">
        <f>C_estimates!F27</f>
        <v>0.27450185467288701</v>
      </c>
      <c r="AA35" s="3">
        <f>C_estimates!G27</f>
        <v>-9.3668319310461303</v>
      </c>
      <c r="AB35" s="3">
        <f>C_estimates!H27</f>
        <v>0</v>
      </c>
      <c r="AD35">
        <v>1</v>
      </c>
      <c r="AE35">
        <f t="shared" si="0"/>
        <v>7.6442784158218841E-2</v>
      </c>
      <c r="AF35" s="6">
        <f t="shared" si="1"/>
        <v>-0.92355721584178119</v>
      </c>
    </row>
    <row r="36" spans="2:32" x14ac:dyDescent="0.25">
      <c r="B36" t="s">
        <v>80</v>
      </c>
      <c r="U36" t="str">
        <f>C_estimates!A29</f>
        <v>bt_sat_work</v>
      </c>
      <c r="V36" s="2">
        <f>C_estimates!B29</f>
        <v>0.146268212839473</v>
      </c>
      <c r="W36" s="2">
        <f>C_estimates!C29</f>
        <v>4.8848303190288801E-2</v>
      </c>
      <c r="X36" s="3">
        <f>C_estimates!D29</f>
        <v>2.99433559175402</v>
      </c>
      <c r="Y36" s="3">
        <f>C_estimates!E29</f>
        <v>2.7504324099047999E-3</v>
      </c>
      <c r="Z36" s="2">
        <f>C_estimates!F29</f>
        <v>3.5990817801633601E-2</v>
      </c>
      <c r="AA36" s="3">
        <f>C_estimates!G29</f>
        <v>4.0640424912165702</v>
      </c>
      <c r="AB36" s="3">
        <f>C_estimates!H29</f>
        <v>4.8230039884966698E-5</v>
      </c>
      <c r="AD36">
        <v>1</v>
      </c>
      <c r="AE36">
        <f t="shared" si="0"/>
        <v>1.1575066045532054</v>
      </c>
      <c r="AF36" s="6">
        <f t="shared" si="1"/>
        <v>0.15750660455320542</v>
      </c>
    </row>
    <row r="37" spans="2:32" x14ac:dyDescent="0.25">
      <c r="B37" t="s">
        <v>79</v>
      </c>
      <c r="U37" t="str">
        <f>C_estimates!A30</f>
        <v>bt_sat_comm</v>
      </c>
      <c r="V37" s="2">
        <f>C_estimates!B30</f>
        <v>-0.23431143163816101</v>
      </c>
      <c r="W37" s="2">
        <f>C_estimates!C30</f>
        <v>3.8275970559887802E-2</v>
      </c>
      <c r="X37" s="3">
        <f>C_estimates!D30</f>
        <v>-6.1216326643252597</v>
      </c>
      <c r="Y37" s="3">
        <f>C_estimates!E30</f>
        <v>9.2621355030075795E-10</v>
      </c>
      <c r="Z37" s="2">
        <f>C_estimates!F30</f>
        <v>3.24586126716934E-2</v>
      </c>
      <c r="AA37" s="3">
        <f>C_estimates!G30</f>
        <v>-7.2187753065151803</v>
      </c>
      <c r="AB37" s="3">
        <f>C_estimates!H30</f>
        <v>5.2446935683292395E-13</v>
      </c>
      <c r="AD37">
        <v>1</v>
      </c>
      <c r="AE37">
        <f t="shared" si="0"/>
        <v>0.79111539916185658</v>
      </c>
      <c r="AF37" s="6">
        <f t="shared" si="1"/>
        <v>-0.20888460083814342</v>
      </c>
    </row>
    <row r="38" spans="2:32" x14ac:dyDescent="0.25">
      <c r="B38" t="s">
        <v>76</v>
      </c>
      <c r="U38" t="str">
        <f>C_estimates!A32</f>
        <v>bt_TTPD</v>
      </c>
      <c r="V38" s="2">
        <f>C_estimates!B32</f>
        <v>-5.3722623701336096E-3</v>
      </c>
      <c r="W38" s="2">
        <f>C_estimates!C32</f>
        <v>1.3903428285266201E-3</v>
      </c>
      <c r="X38" s="3">
        <f>C_estimates!D32</f>
        <v>-3.8639839469138</v>
      </c>
      <c r="Y38" s="3">
        <f>C_estimates!E32</f>
        <v>1.1155255592987199E-4</v>
      </c>
      <c r="Z38" s="2">
        <f>C_estimates!F32</f>
        <v>1.16125783830031E-3</v>
      </c>
      <c r="AA38" s="3">
        <f>C_estimates!G32</f>
        <v>-4.62624422668853</v>
      </c>
      <c r="AB38" s="3">
        <f>C_estimates!H32</f>
        <v>3.7235619632092201E-6</v>
      </c>
      <c r="AD38">
        <v>20</v>
      </c>
      <c r="AE38">
        <f t="shared" si="0"/>
        <v>0.89812569581917845</v>
      </c>
      <c r="AF38" s="6">
        <f t="shared" si="1"/>
        <v>-0.10187430418082155</v>
      </c>
    </row>
    <row r="39" spans="2:32" x14ac:dyDescent="0.25">
      <c r="B39" t="s">
        <v>13</v>
      </c>
    </row>
    <row r="40" spans="2:32" x14ac:dyDescent="0.25">
      <c r="B40" t="s">
        <v>65</v>
      </c>
      <c r="C40" t="str">
        <f>A_estimates!A8</f>
        <v>g_WT</v>
      </c>
      <c r="D40" s="2">
        <f>A_estimates!B8</f>
        <v>-0.11473508597234799</v>
      </c>
      <c r="E40" s="2">
        <f>A_estimates!C8</f>
        <v>3.0787546590247399E-2</v>
      </c>
      <c r="F40" s="3">
        <f>A_estimates!D8</f>
        <v>-3.7266719397736101</v>
      </c>
      <c r="G40" s="3">
        <f>A_estimates!E8</f>
        <v>1.94024730574949E-4</v>
      </c>
      <c r="H40" s="2">
        <f>A_estimates!F8</f>
        <v>5.15838521617136E-2</v>
      </c>
      <c r="I40" s="3">
        <f>A_estimates!G8</f>
        <v>-2.2242442385391699</v>
      </c>
      <c r="J40" s="3">
        <f>A_estimates!H8</f>
        <v>2.6132016124891001E-2</v>
      </c>
    </row>
    <row r="41" spans="2:32" x14ac:dyDescent="0.25">
      <c r="B41" t="s">
        <v>66</v>
      </c>
      <c r="L41" t="str">
        <f>B_estimates!A12</f>
        <v>m_g_WT</v>
      </c>
      <c r="M41" s="2">
        <f>B_estimates!B12</f>
        <v>-3.4603075442546598</v>
      </c>
      <c r="N41" s="2">
        <f>B_estimates!C12</f>
        <v>0.16400250573794001</v>
      </c>
      <c r="O41" s="3">
        <f>B_estimates!D12</f>
        <v>-21.099113874417899</v>
      </c>
      <c r="P41" s="3">
        <f>B_estimates!E12</f>
        <v>0</v>
      </c>
      <c r="Q41" s="2">
        <f>B_estimates!F12</f>
        <v>0.21671764649931499</v>
      </c>
      <c r="R41" s="3">
        <f>B_estimates!G12</f>
        <v>-15.966893329406799</v>
      </c>
      <c r="S41" s="3">
        <f>B_estimates!H12</f>
        <v>0</v>
      </c>
      <c r="U41" t="str">
        <f>C_estimates!A12</f>
        <v>m_g_WT</v>
      </c>
      <c r="V41" s="2">
        <f>C_estimates!B12</f>
        <v>-2.8965358381789499</v>
      </c>
      <c r="W41" s="2">
        <f>C_estimates!C12</f>
        <v>0.12208631092967701</v>
      </c>
      <c r="X41" s="3">
        <f>C_estimates!D12</f>
        <v>-23.725312167449999</v>
      </c>
      <c r="Y41" s="3">
        <f>C_estimates!E12</f>
        <v>0</v>
      </c>
      <c r="Z41" s="2">
        <f>C_estimates!F12</f>
        <v>9.4635478085092498E-2</v>
      </c>
      <c r="AA41" s="3">
        <f>C_estimates!G12</f>
        <v>-30.607293340606301</v>
      </c>
      <c r="AB41" s="3">
        <f>C_estimates!H12</f>
        <v>0</v>
      </c>
    </row>
    <row r="42" spans="2:32" x14ac:dyDescent="0.25">
      <c r="B42" t="s">
        <v>67</v>
      </c>
      <c r="L42" t="str">
        <f>B_estimates!A13</f>
        <v>s_g_WT</v>
      </c>
      <c r="M42" s="2">
        <f>B_estimates!B13</f>
        <v>0.54272149533118896</v>
      </c>
      <c r="N42" s="2">
        <f>B_estimates!C13</f>
        <v>6.1568049725906203E-2</v>
      </c>
      <c r="O42" s="3">
        <f>B_estimates!D13</f>
        <v>8.8149859829460606</v>
      </c>
      <c r="P42" s="3">
        <f>B_estimates!E13</f>
        <v>0</v>
      </c>
      <c r="Q42" s="2">
        <f>B_estimates!F13</f>
        <v>7.6228284889907502E-2</v>
      </c>
      <c r="R42" s="3">
        <f>B_estimates!G13</f>
        <v>7.1196865588018099</v>
      </c>
      <c r="S42" s="3">
        <f>B_estimates!H13</f>
        <v>1.0818013151947499E-12</v>
      </c>
      <c r="U42" t="str">
        <f>C_estimates!A13</f>
        <v>s_g_WT</v>
      </c>
      <c r="V42" s="2">
        <f>C_estimates!B13</f>
        <v>0.60559408169507101</v>
      </c>
      <c r="W42" s="2">
        <f>C_estimates!C13</f>
        <v>5.41308887532383E-2</v>
      </c>
      <c r="X42" s="3">
        <f>C_estimates!D13</f>
        <v>11.1875880046186</v>
      </c>
      <c r="Y42" s="3">
        <f>C_estimates!E13</f>
        <v>0</v>
      </c>
      <c r="Z42" s="2">
        <f>C_estimates!F13</f>
        <v>3.97005188928947E-2</v>
      </c>
      <c r="AA42" s="3">
        <f>C_estimates!G13</f>
        <v>15.254059608864599</v>
      </c>
      <c r="AB42" s="3">
        <f>C_estimates!H13</f>
        <v>0</v>
      </c>
    </row>
    <row r="43" spans="2:32" x14ac:dyDescent="0.25">
      <c r="B43" t="s">
        <v>75</v>
      </c>
      <c r="L43" t="str">
        <f>B_estimates!A16</f>
        <v>s_TTWT</v>
      </c>
      <c r="M43" s="2">
        <f>B_estimates!B16</f>
        <v>1.3943262347129901</v>
      </c>
      <c r="N43" s="2">
        <f>B_estimates!C16</f>
        <v>7.4084448086735297E-2</v>
      </c>
      <c r="O43" s="3">
        <f>B_estimates!D16</f>
        <v>18.820768335623701</v>
      </c>
      <c r="P43" s="3">
        <f>B_estimates!E16</f>
        <v>0</v>
      </c>
      <c r="Q43" s="2">
        <f>B_estimates!F16</f>
        <v>6.5753780932750194E-2</v>
      </c>
      <c r="R43" s="3">
        <f>B_estimates!G16</f>
        <v>21.205263255340999</v>
      </c>
      <c r="S43" s="3">
        <f>B_estimates!H16</f>
        <v>0</v>
      </c>
      <c r="U43" t="str">
        <f>C_estimates!A33</f>
        <v>s_TTWT</v>
      </c>
      <c r="V43" s="2">
        <f>C_estimates!B33</f>
        <v>1.27003886546624</v>
      </c>
      <c r="W43" s="2">
        <f>C_estimates!C33</f>
        <v>6.61092395242555E-2</v>
      </c>
      <c r="X43" s="3">
        <f>C_estimates!D33</f>
        <v>19.211215778700002</v>
      </c>
      <c r="Y43" s="3">
        <f>C_estimates!E33</f>
        <v>0</v>
      </c>
      <c r="Z43" s="2">
        <f>C_estimates!F33</f>
        <v>3.7478522587050901E-2</v>
      </c>
      <c r="AA43" s="3">
        <f>C_estimates!G33</f>
        <v>33.887111278635203</v>
      </c>
      <c r="AB43" s="3">
        <f>C_estimates!H33</f>
        <v>0</v>
      </c>
      <c r="AD43" t="s">
        <v>21</v>
      </c>
      <c r="AE43" t="s">
        <v>19</v>
      </c>
      <c r="AF43" t="s">
        <v>20</v>
      </c>
    </row>
    <row r="44" spans="2:32" x14ac:dyDescent="0.25">
      <c r="B44" t="s">
        <v>70</v>
      </c>
      <c r="U44" t="str">
        <f>C_estimates!A17</f>
        <v>bw_age_60up</v>
      </c>
      <c r="V44" s="2">
        <f>C_estimates!B17</f>
        <v>-0.34519265598276799</v>
      </c>
      <c r="W44" s="2">
        <f>C_estimates!C17</f>
        <v>0.21625603429267401</v>
      </c>
      <c r="X44" s="3">
        <f>C_estimates!D17</f>
        <v>-1.59622207589175</v>
      </c>
      <c r="Y44" s="3">
        <f>C_estimates!E17</f>
        <v>0.110439220524332</v>
      </c>
      <c r="Z44" s="2">
        <f>C_estimates!F17</f>
        <v>0.147500240898151</v>
      </c>
      <c r="AA44" s="3">
        <f>C_estimates!G17</f>
        <v>-2.3402853709311802</v>
      </c>
      <c r="AB44" s="3">
        <f>C_estimates!H17</f>
        <v>1.9269010209104199E-2</v>
      </c>
      <c r="AD44">
        <v>1</v>
      </c>
      <c r="AE44">
        <f t="shared" ref="AE44:AE49" si="2">EXP(V44*AD44)</f>
        <v>0.70808392372201168</v>
      </c>
      <c r="AF44" s="6">
        <f t="shared" ref="AF44:AF49" si="3">AE44-1</f>
        <v>-0.29191607627798832</v>
      </c>
    </row>
    <row r="45" spans="2:32" x14ac:dyDescent="0.25">
      <c r="B45" t="s">
        <v>71</v>
      </c>
      <c r="U45" t="str">
        <f>C_estimates!A19</f>
        <v>bw_race_oth</v>
      </c>
      <c r="V45" s="2">
        <f>C_estimates!B19</f>
        <v>-0.17670316877610001</v>
      </c>
      <c r="W45" s="2">
        <f>C_estimates!C19</f>
        <v>0.13187473842085001</v>
      </c>
      <c r="X45" s="3">
        <f>C_estimates!D19</f>
        <v>-1.3399318997106899</v>
      </c>
      <c r="Y45" s="3">
        <f>C_estimates!E19</f>
        <v>0.18026748603168999</v>
      </c>
      <c r="Z45" s="2">
        <f>C_estimates!F19</f>
        <v>8.5181884516623896E-2</v>
      </c>
      <c r="AA45" s="3">
        <f>C_estimates!G19</f>
        <v>-2.0744219240842798</v>
      </c>
      <c r="AB45" s="3">
        <f>C_estimates!H19</f>
        <v>3.8040142921408997E-2</v>
      </c>
      <c r="AD45">
        <v>1</v>
      </c>
      <c r="AE45">
        <f t="shared" si="2"/>
        <v>0.83802850063332002</v>
      </c>
      <c r="AF45" s="6">
        <f t="shared" si="3"/>
        <v>-0.16197149936667998</v>
      </c>
    </row>
    <row r="46" spans="2:32" x14ac:dyDescent="0.25">
      <c r="B46" t="s">
        <v>77</v>
      </c>
      <c r="U46" t="str">
        <f>C_estimates!A23</f>
        <v>bw_pt_subur</v>
      </c>
      <c r="V46" s="2">
        <f>C_estimates!B23</f>
        <v>-0.28530208854169198</v>
      </c>
      <c r="W46" s="2">
        <f>C_estimates!C23</f>
        <v>0.129576369565814</v>
      </c>
      <c r="X46" s="3">
        <f>C_estimates!D23</f>
        <v>-2.2018064674730899</v>
      </c>
      <c r="Y46" s="3">
        <f>C_estimates!E23</f>
        <v>2.7678982046503299E-2</v>
      </c>
      <c r="Z46" s="2">
        <f>C_estimates!F23</f>
        <v>8.2554060224673695E-2</v>
      </c>
      <c r="AA46" s="3">
        <f>C_estimates!G23</f>
        <v>-3.4559425395338899</v>
      </c>
      <c r="AB46" s="3">
        <f>C_estimates!H23</f>
        <v>5.48372206240488E-4</v>
      </c>
      <c r="AD46">
        <v>1</v>
      </c>
      <c r="AE46">
        <f t="shared" si="2"/>
        <v>0.75178711373997431</v>
      </c>
      <c r="AF46" s="6">
        <f t="shared" si="3"/>
        <v>-0.24821288626002569</v>
      </c>
    </row>
    <row r="47" spans="2:32" x14ac:dyDescent="0.25">
      <c r="B47" t="s">
        <v>74</v>
      </c>
      <c r="U47" t="str">
        <f>C_estimates!A26</f>
        <v>bw_pt_rural</v>
      </c>
      <c r="V47" s="2">
        <f>C_estimates!B26</f>
        <v>-0.58346929819985505</v>
      </c>
      <c r="W47" s="2">
        <f>C_estimates!C26</f>
        <v>0.11280896510065801</v>
      </c>
      <c r="X47" s="3">
        <f>C_estimates!D26</f>
        <v>-5.1721890869154903</v>
      </c>
      <c r="Y47" s="3">
        <f>C_estimates!E26</f>
        <v>2.31367274672323E-7</v>
      </c>
      <c r="Z47" s="2">
        <f>C_estimates!F26</f>
        <v>6.5840767006801706E-2</v>
      </c>
      <c r="AA47" s="3">
        <f>C_estimates!G26</f>
        <v>-8.8618241360945795</v>
      </c>
      <c r="AB47" s="3">
        <f>C_estimates!H26</f>
        <v>0</v>
      </c>
      <c r="AD47">
        <v>1</v>
      </c>
      <c r="AE47">
        <f t="shared" si="2"/>
        <v>0.55795927775374721</v>
      </c>
      <c r="AF47" s="6">
        <f t="shared" si="3"/>
        <v>-0.44204072224625279</v>
      </c>
    </row>
    <row r="48" spans="2:32" x14ac:dyDescent="0.25">
      <c r="B48" t="s">
        <v>78</v>
      </c>
      <c r="U48" t="str">
        <f>C_estimates!A28</f>
        <v>bw_cmode_at</v>
      </c>
      <c r="V48" s="2">
        <f>C_estimates!B28</f>
        <v>-2.78771082041921</v>
      </c>
      <c r="W48" s="2">
        <f>C_estimates!C28</f>
        <v>1.5528342349193101</v>
      </c>
      <c r="X48" s="3">
        <f>C_estimates!D28</f>
        <v>-1.7952404433974101</v>
      </c>
      <c r="Y48" s="3">
        <f>C_estimates!E28</f>
        <v>7.2615399355809004E-2</v>
      </c>
      <c r="Z48" s="2">
        <f>C_estimates!F28</f>
        <v>0.81832411804482497</v>
      </c>
      <c r="AA48" s="3">
        <f>C_estimates!G28</f>
        <v>-3.4066096292991199</v>
      </c>
      <c r="AB48" s="3">
        <f>C_estimates!H28</f>
        <v>6.5775129024370205E-4</v>
      </c>
      <c r="AD48">
        <v>1</v>
      </c>
      <c r="AE48">
        <f t="shared" si="2"/>
        <v>6.1561979160713258E-2</v>
      </c>
      <c r="AF48" s="6">
        <f t="shared" si="3"/>
        <v>-0.93843802083928674</v>
      </c>
    </row>
    <row r="49" spans="2:32" x14ac:dyDescent="0.25">
      <c r="B49" t="s">
        <v>79</v>
      </c>
      <c r="U49" t="str">
        <f>C_estimates!A31</f>
        <v>bw_sat_comm</v>
      </c>
      <c r="V49" s="2">
        <f>C_estimates!B31</f>
        <v>-0.22190334551159599</v>
      </c>
      <c r="W49" s="2">
        <f>C_estimates!C31</f>
        <v>4.7416421726084901E-2</v>
      </c>
      <c r="X49" s="3">
        <f>C_estimates!D31</f>
        <v>-4.6798838342017302</v>
      </c>
      <c r="Y49" s="3">
        <f>C_estimates!E31</f>
        <v>2.8703750569736299E-6</v>
      </c>
      <c r="Z49" s="2">
        <f>C_estimates!F31</f>
        <v>3.03572894274271E-2</v>
      </c>
      <c r="AA49" s="3">
        <f>C_estimates!G31</f>
        <v>-7.30972197112935</v>
      </c>
      <c r="AB49" s="3">
        <f>C_estimates!H31</f>
        <v>2.6778579353958801E-13</v>
      </c>
      <c r="AD49">
        <v>1</v>
      </c>
      <c r="AE49">
        <f t="shared" si="2"/>
        <v>0.8009927801406862</v>
      </c>
      <c r="AF49" s="6">
        <f t="shared" si="3"/>
        <v>-0.1990072198593138</v>
      </c>
    </row>
    <row r="50" spans="2:32" x14ac:dyDescent="0.25">
      <c r="B50" t="s">
        <v>15</v>
      </c>
      <c r="AF50" s="6"/>
    </row>
    <row r="51" spans="2:32" x14ac:dyDescent="0.25">
      <c r="B51" t="s">
        <v>65</v>
      </c>
      <c r="C51" t="str">
        <f>A_estimates!A9</f>
        <v>g_IN</v>
      </c>
      <c r="D51" s="2">
        <f>A_estimates!B9</f>
        <v>-6.8657541009902304E-2</v>
      </c>
      <c r="E51" s="2">
        <f>A_estimates!C9</f>
        <v>2.13435587751695E-2</v>
      </c>
      <c r="F51" s="3">
        <f>A_estimates!D9</f>
        <v>-3.2167803754347002</v>
      </c>
      <c r="G51" s="3">
        <f>A_estimates!E9</f>
        <v>1.29637795687221E-3</v>
      </c>
      <c r="H51" s="2">
        <f>A_estimates!F9</f>
        <v>2.89912683399174E-2</v>
      </c>
      <c r="I51" s="3">
        <f>A_estimates!G9</f>
        <v>-2.3682144639173801</v>
      </c>
      <c r="J51" s="3">
        <f>A_estimates!H9</f>
        <v>1.7874171424303999E-2</v>
      </c>
      <c r="AF51" s="6"/>
    </row>
    <row r="52" spans="2:32" x14ac:dyDescent="0.25">
      <c r="B52" t="s">
        <v>66</v>
      </c>
      <c r="L52" t="str">
        <f>B_estimates!A14</f>
        <v>m_g_IN</v>
      </c>
      <c r="M52" s="2">
        <f>B_estimates!B14</f>
        <v>-1.5732536910222701</v>
      </c>
      <c r="N52" s="2">
        <f>B_estimates!C14</f>
        <v>0.112156951937536</v>
      </c>
      <c r="O52" s="3">
        <f>B_estimates!D14</f>
        <v>-14.0272507753106</v>
      </c>
      <c r="P52" s="3">
        <f>B_estimates!E14</f>
        <v>0</v>
      </c>
      <c r="Q52" s="2">
        <f>B_estimates!F14</f>
        <v>0.16368194325875601</v>
      </c>
      <c r="R52" s="3">
        <f>B_estimates!G14</f>
        <v>-9.6116508620330592</v>
      </c>
      <c r="S52" s="3">
        <f>B_estimates!H14</f>
        <v>0</v>
      </c>
      <c r="U52" t="str">
        <f>C_estimates!A14</f>
        <v>m_g_IN</v>
      </c>
      <c r="V52" s="2">
        <f>C_estimates!B14</f>
        <v>-1.5686395632582399</v>
      </c>
      <c r="W52" s="2">
        <f>C_estimates!C14</f>
        <v>6.6936090436213597E-2</v>
      </c>
      <c r="X52" s="3">
        <f>C_estimates!D14</f>
        <v>-23.434884724154401</v>
      </c>
      <c r="Y52" s="3">
        <f>C_estimates!E14</f>
        <v>0</v>
      </c>
      <c r="Z52" s="2">
        <f>C_estimates!F14</f>
        <v>4.8808898190569501E-2</v>
      </c>
      <c r="AA52" s="3">
        <f>C_estimates!G14</f>
        <v>-32.1383932317759</v>
      </c>
      <c r="AB52" s="3">
        <f>C_estimates!H14</f>
        <v>0</v>
      </c>
      <c r="AF52" s="6"/>
    </row>
    <row r="53" spans="2:32" x14ac:dyDescent="0.25">
      <c r="B53" t="s">
        <v>67</v>
      </c>
      <c r="L53" t="str">
        <f>B_estimates!A15</f>
        <v>s_g_IN</v>
      </c>
      <c r="M53" s="2">
        <f>B_estimates!B15</f>
        <v>1.8351400555147901</v>
      </c>
      <c r="N53" s="2">
        <f>B_estimates!C15</f>
        <v>5.0396518418181498E-2</v>
      </c>
      <c r="O53" s="3">
        <f>B_estimates!D15</f>
        <v>36.4140244825469</v>
      </c>
      <c r="P53" s="3">
        <f>B_estimates!E15</f>
        <v>0</v>
      </c>
      <c r="Q53" s="2">
        <f>B_estimates!F15</f>
        <v>3.3145510059119997E-2</v>
      </c>
      <c r="R53" s="3">
        <f>B_estimates!G15</f>
        <v>55.366173344188702</v>
      </c>
      <c r="S53" s="3">
        <f>B_estimates!H15</f>
        <v>0</v>
      </c>
      <c r="U53" t="str">
        <f>C_estimates!A15</f>
        <v>s_g_IN</v>
      </c>
      <c r="V53" s="2">
        <f>C_estimates!B15</f>
        <v>1.89682413512295</v>
      </c>
      <c r="W53" s="2">
        <f>C_estimates!C15</f>
        <v>6.4991817091231002E-2</v>
      </c>
      <c r="X53" s="3">
        <f>C_estimates!D15</f>
        <v>29.185583970676198</v>
      </c>
      <c r="Y53" s="3">
        <f>C_estimates!E15</f>
        <v>0</v>
      </c>
      <c r="Z53" s="2">
        <f>C_estimates!F15</f>
        <v>6.1808526491399098E-2</v>
      </c>
      <c r="AA53" s="3">
        <f>C_estimates!G15</f>
        <v>30.688713075645001</v>
      </c>
      <c r="AB53" s="3">
        <f>C_estimates!H15</f>
        <v>0</v>
      </c>
    </row>
    <row r="54" spans="2:32" x14ac:dyDescent="0.25">
      <c r="AF54" s="6"/>
    </row>
    <row r="55" spans="2:32" ht="17.25" x14ac:dyDescent="0.25">
      <c r="B55" t="s">
        <v>18</v>
      </c>
      <c r="D55" s="5">
        <f>1-D6/D5</f>
        <v>3.4914093610387775E-2</v>
      </c>
      <c r="M55" s="5">
        <f>1-M6/M5</f>
        <v>0.1563521912501028</v>
      </c>
      <c r="V55" s="5">
        <f>1-V6/V5</f>
        <v>0.15994325498979856</v>
      </c>
      <c r="AF5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1488-6C12-4334-BD9F-29F61B8F9AE5}">
  <dimension ref="B2:G15"/>
  <sheetViews>
    <sheetView workbookViewId="0">
      <selection activeCell="H9" sqref="H9"/>
    </sheetView>
  </sheetViews>
  <sheetFormatPr defaultRowHeight="15" x14ac:dyDescent="0.25"/>
  <cols>
    <col min="2" max="2" width="23.5703125" bestFit="1" customWidth="1"/>
    <col min="7" max="7" width="9.140625" style="4"/>
  </cols>
  <sheetData>
    <row r="2" spans="2:7" x14ac:dyDescent="0.25">
      <c r="B2" s="8" t="s">
        <v>156</v>
      </c>
    </row>
    <row r="3" spans="2:7" x14ac:dyDescent="0.25">
      <c r="B3" t="s">
        <v>141</v>
      </c>
      <c r="C3" s="4" t="s">
        <v>151</v>
      </c>
      <c r="D3" s="4" t="s">
        <v>152</v>
      </c>
      <c r="E3" s="4" t="s">
        <v>153</v>
      </c>
      <c r="G3" s="4" t="s">
        <v>157</v>
      </c>
    </row>
    <row r="4" spans="2:7" x14ac:dyDescent="0.25">
      <c r="B4" t="s">
        <v>142</v>
      </c>
      <c r="C4" s="4"/>
      <c r="D4" s="4"/>
      <c r="E4" s="4"/>
    </row>
    <row r="5" spans="2:7" x14ac:dyDescent="0.25">
      <c r="B5" t="s">
        <v>143</v>
      </c>
      <c r="C5" s="4">
        <f>Summary!D25*60</f>
        <v>24.482474309054101</v>
      </c>
      <c r="D5" s="9" t="s">
        <v>154</v>
      </c>
      <c r="E5" s="9" t="s">
        <v>154</v>
      </c>
    </row>
    <row r="6" spans="2:7" x14ac:dyDescent="0.25">
      <c r="B6" t="s">
        <v>144</v>
      </c>
      <c r="C6" s="4">
        <f>Summary!D40*60</f>
        <v>-6.8841051583408799</v>
      </c>
      <c r="D6" s="9" t="s">
        <v>154</v>
      </c>
      <c r="E6" s="9" t="s">
        <v>154</v>
      </c>
    </row>
    <row r="7" spans="2:7" x14ac:dyDescent="0.25">
      <c r="B7" t="s">
        <v>145</v>
      </c>
      <c r="C7" s="4">
        <f>Summary!D51</f>
        <v>-6.8657541009902304E-2</v>
      </c>
      <c r="D7" s="9" t="s">
        <v>154</v>
      </c>
      <c r="E7" s="9" t="s">
        <v>154</v>
      </c>
    </row>
    <row r="8" spans="2:7" x14ac:dyDescent="0.25">
      <c r="B8" t="s">
        <v>146</v>
      </c>
      <c r="C8" s="4"/>
      <c r="D8" s="4"/>
      <c r="E8" s="4"/>
    </row>
    <row r="9" spans="2:7" x14ac:dyDescent="0.25">
      <c r="B9" t="s">
        <v>147</v>
      </c>
      <c r="C9" s="4">
        <f>uncond!B43*60</f>
        <v>18.559092</v>
      </c>
      <c r="D9" s="4">
        <f>uncond!B45*60</f>
        <v>39.492258</v>
      </c>
      <c r="E9" s="4">
        <f>uncond!B47*60</f>
        <v>7.8082799999999999</v>
      </c>
      <c r="G9" s="4">
        <f>D9/C9</f>
        <v>2.1279197279694504</v>
      </c>
    </row>
    <row r="10" spans="2:7" x14ac:dyDescent="0.25">
      <c r="B10" t="s">
        <v>148</v>
      </c>
      <c r="C10" s="4">
        <f>uncond!B50*60</f>
        <v>5.7673031999999997</v>
      </c>
      <c r="D10" s="4">
        <f>uncond!B52*60</f>
        <v>16.09524</v>
      </c>
      <c r="E10" s="4">
        <f>uncond!B54*60</f>
        <v>1.8855059999999999</v>
      </c>
      <c r="G10" s="4">
        <f>D10/C10</f>
        <v>2.7907740310930769</v>
      </c>
    </row>
    <row r="11" spans="2:7" x14ac:dyDescent="0.25">
      <c r="B11" t="s">
        <v>149</v>
      </c>
      <c r="C11" s="4">
        <f>uncond!B57</f>
        <v>-1.120746</v>
      </c>
      <c r="D11" s="4">
        <f>uncond!B59</f>
        <v>5.7386480000000004</v>
      </c>
      <c r="E11" s="4">
        <f>uncond!B61</f>
        <v>-0.20736950000000001</v>
      </c>
      <c r="G11" s="4">
        <f>D11/C11</f>
        <v>-5.1203823167782891</v>
      </c>
    </row>
    <row r="12" spans="2:7" x14ac:dyDescent="0.25">
      <c r="B12" t="s">
        <v>150</v>
      </c>
      <c r="C12" s="4"/>
      <c r="D12" s="4"/>
      <c r="E12" s="4"/>
    </row>
    <row r="13" spans="2:7" x14ac:dyDescent="0.25">
      <c r="B13" t="s">
        <v>147</v>
      </c>
      <c r="C13" s="4">
        <f>uncond!B91*60</f>
        <v>18.761075999999999</v>
      </c>
      <c r="D13" s="4">
        <f>uncond!B93*60</f>
        <v>41.309160000000006</v>
      </c>
      <c r="E13" s="4">
        <f>uncond!B95*60</f>
        <v>7.5767640000000007</v>
      </c>
      <c r="G13" s="4">
        <f>D13/C13</f>
        <v>2.2018545204976521</v>
      </c>
    </row>
    <row r="14" spans="2:7" x14ac:dyDescent="0.25">
      <c r="B14" t="s">
        <v>148</v>
      </c>
      <c r="C14" s="4">
        <f>uncond!B98*60</f>
        <v>5.7377526000000003</v>
      </c>
      <c r="D14" s="4">
        <f>uncond!B100*60</f>
        <v>14.992380000000001</v>
      </c>
      <c r="E14" s="4">
        <f>uncond!B102*60</f>
        <v>1.9629365999999999</v>
      </c>
      <c r="G14" s="4">
        <f>D14/C14</f>
        <v>2.6129359428986185</v>
      </c>
    </row>
    <row r="15" spans="2:7" x14ac:dyDescent="0.25">
      <c r="B15" t="s">
        <v>149</v>
      </c>
      <c r="C15" s="4">
        <f>uncond!B105</f>
        <v>-1.263822</v>
      </c>
      <c r="D15" s="4">
        <f>uncond!B107</f>
        <v>7.193759</v>
      </c>
      <c r="E15" s="4">
        <f>uncond!B109</f>
        <v>-0.2083285</v>
      </c>
      <c r="G15" s="4">
        <f>D15/C15</f>
        <v>-5.6920666043161141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A504-7B60-4BB5-8203-9F7CE666998B}">
  <dimension ref="A1:H9"/>
  <sheetViews>
    <sheetView workbookViewId="0"/>
  </sheetViews>
  <sheetFormatPr defaultRowHeight="15" x14ac:dyDescent="0.25"/>
  <sheetData>
    <row r="1" spans="1:8" x14ac:dyDescent="0.25"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25">
      <c r="A2" t="s">
        <v>22</v>
      </c>
      <c r="B2">
        <v>0.49782624243291601</v>
      </c>
      <c r="C2">
        <v>3.0685692157530101E-2</v>
      </c>
      <c r="D2">
        <v>16.2233994878539</v>
      </c>
      <c r="E2">
        <v>0</v>
      </c>
      <c r="F2">
        <v>4.58060553273291E-2</v>
      </c>
      <c r="G2">
        <v>10.8681317104357</v>
      </c>
      <c r="H2">
        <v>0</v>
      </c>
    </row>
    <row r="3" spans="1:8" x14ac:dyDescent="0.25">
      <c r="A3" t="s">
        <v>23</v>
      </c>
      <c r="B3">
        <v>0.18310066129283301</v>
      </c>
      <c r="C3">
        <v>3.2705406877812399E-2</v>
      </c>
      <c r="D3">
        <v>5.5984829045820499</v>
      </c>
      <c r="E3" s="1">
        <v>2.1623572044049401E-8</v>
      </c>
      <c r="F3">
        <v>3.3921168967756203E-2</v>
      </c>
      <c r="G3">
        <v>5.3978287560454996</v>
      </c>
      <c r="H3" s="1">
        <v>6.7452200269713103E-8</v>
      </c>
    </row>
    <row r="4" spans="1:8" x14ac:dyDescent="0.25">
      <c r="A4" t="s">
        <v>24</v>
      </c>
      <c r="B4">
        <v>0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</row>
    <row r="5" spans="1:8" x14ac:dyDescent="0.25">
      <c r="A5" t="s">
        <v>26</v>
      </c>
      <c r="B5">
        <v>-5.6507623947099898E-2</v>
      </c>
      <c r="C5">
        <v>6.1696618658303197E-3</v>
      </c>
      <c r="D5">
        <v>-9.1589499029206696</v>
      </c>
      <c r="E5">
        <v>0</v>
      </c>
      <c r="F5">
        <v>1.8303533322380001E-2</v>
      </c>
      <c r="G5">
        <v>-3.0872522234822899</v>
      </c>
      <c r="H5">
        <v>2.0201610745780299E-3</v>
      </c>
    </row>
    <row r="6" spans="1:8" x14ac:dyDescent="0.25">
      <c r="A6" t="s">
        <v>27</v>
      </c>
      <c r="B6">
        <v>1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</row>
    <row r="7" spans="1:8" x14ac:dyDescent="0.25">
      <c r="A7" t="s">
        <v>28</v>
      </c>
      <c r="B7">
        <v>0.40804123848423501</v>
      </c>
      <c r="C7">
        <v>5.5085145196148898E-2</v>
      </c>
      <c r="D7">
        <v>7.4074641544697597</v>
      </c>
      <c r="E7" s="1">
        <v>1.2878587085651801E-13</v>
      </c>
      <c r="F7">
        <v>0.131750974600371</v>
      </c>
      <c r="G7">
        <v>3.0970642890643698</v>
      </c>
      <c r="H7">
        <v>1.9544748166473399E-3</v>
      </c>
    </row>
    <row r="8" spans="1:8" x14ac:dyDescent="0.25">
      <c r="A8" t="s">
        <v>29</v>
      </c>
      <c r="B8">
        <v>-0.11473508597234799</v>
      </c>
      <c r="C8">
        <v>3.0787546590247399E-2</v>
      </c>
      <c r="D8">
        <v>-3.7266719397736101</v>
      </c>
      <c r="E8">
        <v>1.94024730574949E-4</v>
      </c>
      <c r="F8">
        <v>5.15838521617136E-2</v>
      </c>
      <c r="G8">
        <v>-2.2242442385391699</v>
      </c>
      <c r="H8">
        <v>2.6132016124891001E-2</v>
      </c>
    </row>
    <row r="9" spans="1:8" x14ac:dyDescent="0.25">
      <c r="A9" t="s">
        <v>30</v>
      </c>
      <c r="B9">
        <v>-6.8657541009902304E-2</v>
      </c>
      <c r="C9">
        <v>2.13435587751695E-2</v>
      </c>
      <c r="D9">
        <v>-3.2167803754347002</v>
      </c>
      <c r="E9">
        <v>1.29637795687221E-3</v>
      </c>
      <c r="F9">
        <v>2.89912683399174E-2</v>
      </c>
      <c r="G9">
        <v>-2.3682144639173801</v>
      </c>
      <c r="H9">
        <v>1.7874171424303999E-2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01E0-D343-4ADB-95E2-9FE011ED7CD4}">
  <dimension ref="A1:H16"/>
  <sheetViews>
    <sheetView workbookViewId="0">
      <selection activeCell="B16" sqref="B16"/>
    </sheetView>
  </sheetViews>
  <sheetFormatPr defaultRowHeight="15" x14ac:dyDescent="0.25"/>
  <sheetData>
    <row r="1" spans="1:8" x14ac:dyDescent="0.25"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25">
      <c r="A2" t="s">
        <v>31</v>
      </c>
      <c r="B2">
        <v>0.87064529267901902</v>
      </c>
      <c r="C2">
        <v>7.0089360362519199E-2</v>
      </c>
      <c r="D2">
        <v>12.421932347161301</v>
      </c>
      <c r="E2">
        <v>0</v>
      </c>
      <c r="F2">
        <v>7.5594888512010794E-2</v>
      </c>
      <c r="G2">
        <v>11.5172508329143</v>
      </c>
      <c r="H2">
        <v>0</v>
      </c>
    </row>
    <row r="3" spans="1:8" x14ac:dyDescent="0.25">
      <c r="A3" t="s">
        <v>32</v>
      </c>
      <c r="B3">
        <v>1.3611382331756801</v>
      </c>
      <c r="C3">
        <v>6.7929716646361396E-2</v>
      </c>
      <c r="D3">
        <v>20.0374490042656</v>
      </c>
      <c r="E3">
        <v>0</v>
      </c>
      <c r="F3">
        <v>7.1742050757405099E-2</v>
      </c>
      <c r="G3">
        <v>18.9726697077332</v>
      </c>
      <c r="H3">
        <v>0</v>
      </c>
    </row>
    <row r="4" spans="1:8" x14ac:dyDescent="0.25">
      <c r="A4" t="s">
        <v>33</v>
      </c>
      <c r="B4">
        <v>0.26146173405455397</v>
      </c>
      <c r="C4">
        <v>4.6854265820277498E-2</v>
      </c>
      <c r="D4">
        <v>5.5803186642057998</v>
      </c>
      <c r="E4" s="1">
        <v>2.40078330548954E-8</v>
      </c>
      <c r="F4">
        <v>4.81434128555355E-2</v>
      </c>
      <c r="G4">
        <v>5.4308932114789199</v>
      </c>
      <c r="H4" s="1">
        <v>5.6072682497187998E-8</v>
      </c>
    </row>
    <row r="5" spans="1:8" x14ac:dyDescent="0.25">
      <c r="A5" t="s">
        <v>34</v>
      </c>
      <c r="B5">
        <v>0.51030156675183203</v>
      </c>
      <c r="C5">
        <v>7.1959740689168494E-2</v>
      </c>
      <c r="D5">
        <v>7.0914870157202099</v>
      </c>
      <c r="E5" s="1">
        <v>1.32671651442706E-12</v>
      </c>
      <c r="F5">
        <v>6.9932271827052306E-2</v>
      </c>
      <c r="G5">
        <v>7.2970826403844802</v>
      </c>
      <c r="H5" s="1">
        <v>2.93987056920741E-13</v>
      </c>
    </row>
    <row r="6" spans="1:8" x14ac:dyDescent="0.25">
      <c r="A6" t="s">
        <v>24</v>
      </c>
      <c r="B6">
        <v>0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</row>
    <row r="7" spans="1:8" x14ac:dyDescent="0.25">
      <c r="A7" t="s">
        <v>35</v>
      </c>
      <c r="B7">
        <v>-1.64084875115784</v>
      </c>
      <c r="C7">
        <v>0.115982180919193</v>
      </c>
      <c r="D7">
        <v>-14.147421079286801</v>
      </c>
      <c r="E7">
        <v>0</v>
      </c>
      <c r="F7">
        <v>0.14598140416870001</v>
      </c>
      <c r="G7">
        <v>-11.2401217161991</v>
      </c>
      <c r="H7">
        <v>0</v>
      </c>
    </row>
    <row r="8" spans="1:8" x14ac:dyDescent="0.25">
      <c r="A8" t="s">
        <v>36</v>
      </c>
      <c r="B8">
        <v>1.8063082245692601</v>
      </c>
      <c r="C8">
        <v>0.127107562706126</v>
      </c>
      <c r="D8">
        <v>14.210863508928</v>
      </c>
      <c r="E8">
        <v>0</v>
      </c>
      <c r="F8">
        <v>0.18470841827371401</v>
      </c>
      <c r="G8">
        <v>9.7792414739459694</v>
      </c>
      <c r="H8">
        <v>0</v>
      </c>
    </row>
    <row r="9" spans="1:8" x14ac:dyDescent="0.25">
      <c r="A9" t="s">
        <v>27</v>
      </c>
      <c r="B9">
        <v>1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</row>
    <row r="10" spans="1:8" x14ac:dyDescent="0.25">
      <c r="A10" t="s">
        <v>37</v>
      </c>
      <c r="B10">
        <v>-2.0391592140071499</v>
      </c>
      <c r="C10">
        <v>7.2489920519156301E-2</v>
      </c>
      <c r="D10">
        <v>-28.130244858914899</v>
      </c>
      <c r="E10">
        <v>0</v>
      </c>
      <c r="F10">
        <v>0.10427349516206</v>
      </c>
      <c r="G10">
        <v>-19.555872859521202</v>
      </c>
      <c r="H10">
        <v>0</v>
      </c>
    </row>
    <row r="11" spans="1:8" x14ac:dyDescent="0.25">
      <c r="A11" t="s">
        <v>38</v>
      </c>
      <c r="B11">
        <v>1.3162579346224801</v>
      </c>
      <c r="C11">
        <v>4.4509082016100099E-2</v>
      </c>
      <c r="D11">
        <v>29.572794472515898</v>
      </c>
      <c r="E11">
        <v>0</v>
      </c>
      <c r="F11">
        <v>4.3472567255510602E-2</v>
      </c>
      <c r="G11">
        <v>30.277897481557901</v>
      </c>
      <c r="H11">
        <v>0</v>
      </c>
    </row>
    <row r="12" spans="1:8" x14ac:dyDescent="0.25">
      <c r="A12" t="s">
        <v>39</v>
      </c>
      <c r="B12">
        <v>-3.4603075442546598</v>
      </c>
      <c r="C12">
        <v>0.16400250573794001</v>
      </c>
      <c r="D12">
        <v>-21.099113874417899</v>
      </c>
      <c r="E12">
        <v>0</v>
      </c>
      <c r="F12">
        <v>0.21671764649931499</v>
      </c>
      <c r="G12">
        <v>-15.966893329406799</v>
      </c>
      <c r="H12">
        <v>0</v>
      </c>
    </row>
    <row r="13" spans="1:8" x14ac:dyDescent="0.25">
      <c r="A13" t="s">
        <v>40</v>
      </c>
      <c r="B13">
        <v>0.54272149533118896</v>
      </c>
      <c r="C13">
        <v>6.1568049725906203E-2</v>
      </c>
      <c r="D13">
        <v>8.8149859829460606</v>
      </c>
      <c r="E13">
        <v>0</v>
      </c>
      <c r="F13">
        <v>7.6228284889907502E-2</v>
      </c>
      <c r="G13">
        <v>7.1196865588018099</v>
      </c>
      <c r="H13" s="1">
        <v>1.0818013151947499E-12</v>
      </c>
    </row>
    <row r="14" spans="1:8" x14ac:dyDescent="0.25">
      <c r="A14" t="s">
        <v>41</v>
      </c>
      <c r="B14">
        <v>-1.5732536910222701</v>
      </c>
      <c r="C14">
        <v>0.112156951937536</v>
      </c>
      <c r="D14">
        <v>-14.0272507753106</v>
      </c>
      <c r="E14">
        <v>0</v>
      </c>
      <c r="F14">
        <v>0.16368194325875601</v>
      </c>
      <c r="G14">
        <v>-9.6116508620330592</v>
      </c>
      <c r="H14">
        <v>0</v>
      </c>
    </row>
    <row r="15" spans="1:8" x14ac:dyDescent="0.25">
      <c r="A15" t="s">
        <v>42</v>
      </c>
      <c r="B15">
        <v>1.8351400555147901</v>
      </c>
      <c r="C15">
        <v>5.0396518418181498E-2</v>
      </c>
      <c r="D15">
        <v>36.4140244825469</v>
      </c>
      <c r="E15">
        <v>0</v>
      </c>
      <c r="F15">
        <v>3.3145510059119997E-2</v>
      </c>
      <c r="G15">
        <v>55.366173344188702</v>
      </c>
      <c r="H15">
        <v>0</v>
      </c>
    </row>
    <row r="16" spans="1:8" x14ac:dyDescent="0.25">
      <c r="A16" t="s">
        <v>43</v>
      </c>
      <c r="B16">
        <v>1.3943262347129901</v>
      </c>
      <c r="C16">
        <v>7.4084448086735297E-2</v>
      </c>
      <c r="D16">
        <v>18.820768335623701</v>
      </c>
      <c r="E16">
        <v>0</v>
      </c>
      <c r="F16">
        <v>6.5753780932750194E-2</v>
      </c>
      <c r="G16">
        <v>21.205263255340999</v>
      </c>
      <c r="H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FE50-BC49-4203-BC84-2DD7212B7FEC}">
  <dimension ref="A1:H33"/>
  <sheetViews>
    <sheetView workbookViewId="0">
      <selection activeCell="B15" sqref="B15"/>
    </sheetView>
  </sheetViews>
  <sheetFormatPr defaultRowHeight="15" x14ac:dyDescent="0.25"/>
  <sheetData>
    <row r="1" spans="1:8" x14ac:dyDescent="0.25"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25">
      <c r="A2" t="s">
        <v>31</v>
      </c>
      <c r="B2">
        <v>0.89707392822733101</v>
      </c>
      <c r="C2">
        <v>7.1420646393485998E-2</v>
      </c>
      <c r="D2">
        <v>12.5604285809033</v>
      </c>
      <c r="E2">
        <v>0</v>
      </c>
      <c r="F2">
        <v>7.6214425502188002E-2</v>
      </c>
      <c r="G2">
        <v>11.7703954640657</v>
      </c>
      <c r="H2">
        <v>0</v>
      </c>
    </row>
    <row r="3" spans="1:8" x14ac:dyDescent="0.25">
      <c r="A3" t="s">
        <v>32</v>
      </c>
      <c r="B3">
        <v>1.40153637767149</v>
      </c>
      <c r="C3">
        <v>7.0457116202741796E-2</v>
      </c>
      <c r="D3">
        <v>19.892048570914302</v>
      </c>
      <c r="E3">
        <v>0</v>
      </c>
      <c r="F3">
        <v>7.4122539981656202E-2</v>
      </c>
      <c r="G3">
        <v>18.908369546137301</v>
      </c>
      <c r="H3">
        <v>0</v>
      </c>
    </row>
    <row r="4" spans="1:8" x14ac:dyDescent="0.25">
      <c r="A4" t="s">
        <v>33</v>
      </c>
      <c r="B4">
        <v>0.27442775480256199</v>
      </c>
      <c r="C4">
        <v>4.68091065603694E-2</v>
      </c>
      <c r="D4">
        <v>5.8627001232897804</v>
      </c>
      <c r="E4" s="1">
        <v>4.5540022863832502E-9</v>
      </c>
      <c r="F4">
        <v>4.8357149272592201E-2</v>
      </c>
      <c r="G4">
        <v>5.6750192873363199</v>
      </c>
      <c r="H4" s="1">
        <v>1.38673030836145E-8</v>
      </c>
    </row>
    <row r="5" spans="1:8" x14ac:dyDescent="0.25">
      <c r="A5" t="s">
        <v>34</v>
      </c>
      <c r="B5">
        <v>0.494915680606339</v>
      </c>
      <c r="C5">
        <v>7.2096616182728807E-2</v>
      </c>
      <c r="D5">
        <v>6.8646173261720804</v>
      </c>
      <c r="E5" s="1">
        <v>6.6668892628740699E-12</v>
      </c>
      <c r="F5">
        <v>6.91453981575402E-2</v>
      </c>
      <c r="G5">
        <v>7.1576083701004602</v>
      </c>
      <c r="H5" s="1">
        <v>8.2089890440784105E-13</v>
      </c>
    </row>
    <row r="6" spans="1:8" x14ac:dyDescent="0.25">
      <c r="A6" t="s">
        <v>24</v>
      </c>
      <c r="B6">
        <v>0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</row>
    <row r="7" spans="1:8" x14ac:dyDescent="0.25">
      <c r="A7" t="s">
        <v>35</v>
      </c>
      <c r="B7">
        <v>-1.5757507155080399</v>
      </c>
      <c r="C7">
        <v>0.10909801266972299</v>
      </c>
      <c r="D7">
        <v>-14.4434410577064</v>
      </c>
      <c r="E7">
        <v>0</v>
      </c>
      <c r="F7">
        <v>0.12240887023383901</v>
      </c>
      <c r="G7">
        <v>-12.872847470104601</v>
      </c>
      <c r="H7">
        <v>0</v>
      </c>
    </row>
    <row r="8" spans="1:8" x14ac:dyDescent="0.25">
      <c r="A8" t="s">
        <v>36</v>
      </c>
      <c r="B8">
        <v>1.95278350610458</v>
      </c>
      <c r="C8">
        <v>0.11677133467449199</v>
      </c>
      <c r="D8">
        <v>16.723141099209801</v>
      </c>
      <c r="E8">
        <v>0</v>
      </c>
      <c r="F8">
        <v>0.135643047232688</v>
      </c>
      <c r="G8">
        <v>14.396488031964401</v>
      </c>
      <c r="H8">
        <v>0</v>
      </c>
    </row>
    <row r="9" spans="1:8" x14ac:dyDescent="0.25">
      <c r="A9" t="s">
        <v>27</v>
      </c>
      <c r="B9">
        <v>1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</row>
    <row r="10" spans="1:8" x14ac:dyDescent="0.25">
      <c r="A10" t="s">
        <v>37</v>
      </c>
      <c r="B10">
        <v>-1.57966722747907</v>
      </c>
      <c r="C10">
        <v>0.119764720902754</v>
      </c>
      <c r="D10">
        <v>-13.1897541744511</v>
      </c>
      <c r="E10">
        <v>0</v>
      </c>
      <c r="F10">
        <v>9.3126241940805404E-2</v>
      </c>
      <c r="G10">
        <v>-16.962643338310201</v>
      </c>
      <c r="H10">
        <v>0</v>
      </c>
    </row>
    <row r="11" spans="1:8" x14ac:dyDescent="0.25">
      <c r="A11" t="s">
        <v>38</v>
      </c>
      <c r="B11">
        <v>1.2672563446498</v>
      </c>
      <c r="C11">
        <v>4.8530464739411E-2</v>
      </c>
      <c r="D11">
        <v>26.112594459056901</v>
      </c>
      <c r="E11">
        <v>0</v>
      </c>
      <c r="F11">
        <v>3.7930153249528101E-2</v>
      </c>
      <c r="G11">
        <v>33.410261654177901</v>
      </c>
      <c r="H11">
        <v>0</v>
      </c>
    </row>
    <row r="12" spans="1:8" x14ac:dyDescent="0.25">
      <c r="A12" t="s">
        <v>39</v>
      </c>
      <c r="B12">
        <v>-2.8965358381789499</v>
      </c>
      <c r="C12">
        <v>0.12208631092967701</v>
      </c>
      <c r="D12">
        <v>-23.725312167449999</v>
      </c>
      <c r="E12">
        <v>0</v>
      </c>
      <c r="F12">
        <v>9.4635478085092498E-2</v>
      </c>
      <c r="G12">
        <v>-30.607293340606301</v>
      </c>
      <c r="H12">
        <v>0</v>
      </c>
    </row>
    <row r="13" spans="1:8" x14ac:dyDescent="0.25">
      <c r="A13" t="s">
        <v>40</v>
      </c>
      <c r="B13">
        <v>0.60559408169507101</v>
      </c>
      <c r="C13">
        <v>5.41308887532383E-2</v>
      </c>
      <c r="D13">
        <v>11.1875880046186</v>
      </c>
      <c r="E13">
        <v>0</v>
      </c>
      <c r="F13">
        <v>3.97005188928947E-2</v>
      </c>
      <c r="G13">
        <v>15.254059608864599</v>
      </c>
      <c r="H13">
        <v>0</v>
      </c>
    </row>
    <row r="14" spans="1:8" x14ac:dyDescent="0.25">
      <c r="A14" t="s">
        <v>41</v>
      </c>
      <c r="B14">
        <v>-1.5686395632582399</v>
      </c>
      <c r="C14">
        <v>6.6936090436213597E-2</v>
      </c>
      <c r="D14">
        <v>-23.434884724154401</v>
      </c>
      <c r="E14">
        <v>0</v>
      </c>
      <c r="F14">
        <v>4.8808898190569501E-2</v>
      </c>
      <c r="G14">
        <v>-32.1383932317759</v>
      </c>
      <c r="H14">
        <v>0</v>
      </c>
    </row>
    <row r="15" spans="1:8" x14ac:dyDescent="0.25">
      <c r="A15" t="s">
        <v>42</v>
      </c>
      <c r="B15">
        <v>1.89682413512295</v>
      </c>
      <c r="C15">
        <v>6.4991817091231002E-2</v>
      </c>
      <c r="D15">
        <v>29.185583970676198</v>
      </c>
      <c r="E15">
        <v>0</v>
      </c>
      <c r="F15">
        <v>6.1808526491399098E-2</v>
      </c>
      <c r="G15">
        <v>30.688713075645001</v>
      </c>
      <c r="H15">
        <v>0</v>
      </c>
    </row>
    <row r="16" spans="1:8" x14ac:dyDescent="0.25">
      <c r="A16" t="s">
        <v>44</v>
      </c>
      <c r="B16">
        <v>-0.214028776663934</v>
      </c>
      <c r="C16">
        <v>0.115418941800914</v>
      </c>
      <c r="D16">
        <v>-1.85436439915653</v>
      </c>
      <c r="E16">
        <v>6.3687044478725405E-2</v>
      </c>
      <c r="F16">
        <v>7.5546656793049796E-2</v>
      </c>
      <c r="G16">
        <v>-2.83306748106985</v>
      </c>
      <c r="H16">
        <v>4.6103652226165996E-3</v>
      </c>
    </row>
    <row r="17" spans="1:8" x14ac:dyDescent="0.25">
      <c r="A17" t="s">
        <v>45</v>
      </c>
      <c r="B17">
        <v>-0.34519265598276799</v>
      </c>
      <c r="C17">
        <v>0.21625603429267401</v>
      </c>
      <c r="D17">
        <v>-1.59622207589175</v>
      </c>
      <c r="E17">
        <v>0.110439220524332</v>
      </c>
      <c r="F17">
        <v>0.147500240898151</v>
      </c>
      <c r="G17">
        <v>-2.3402853709311802</v>
      </c>
      <c r="H17">
        <v>1.9269010209104199E-2</v>
      </c>
    </row>
    <row r="18" spans="1:8" x14ac:dyDescent="0.25">
      <c r="A18" t="s">
        <v>46</v>
      </c>
      <c r="B18">
        <v>-0.42331939218324499</v>
      </c>
      <c r="C18">
        <v>0.100634876639698</v>
      </c>
      <c r="D18">
        <v>-4.20648791272286</v>
      </c>
      <c r="E18" s="1">
        <v>2.5936994904052199E-5</v>
      </c>
      <c r="F18">
        <v>8.3768228130101693E-2</v>
      </c>
      <c r="G18">
        <v>-5.0534600245546697</v>
      </c>
      <c r="H18" s="1">
        <v>4.3387716130993702E-7</v>
      </c>
    </row>
    <row r="19" spans="1:8" x14ac:dyDescent="0.25">
      <c r="A19" t="s">
        <v>47</v>
      </c>
      <c r="B19">
        <v>-0.17670316877610001</v>
      </c>
      <c r="C19">
        <v>0.13187473842085001</v>
      </c>
      <c r="D19">
        <v>-1.3399318997106899</v>
      </c>
      <c r="E19">
        <v>0.18026748603168999</v>
      </c>
      <c r="F19">
        <v>8.5181884516623896E-2</v>
      </c>
      <c r="G19">
        <v>-2.0744219240842798</v>
      </c>
      <c r="H19">
        <v>3.8040142921408997E-2</v>
      </c>
    </row>
    <row r="20" spans="1:8" x14ac:dyDescent="0.25">
      <c r="A20" t="s">
        <v>48</v>
      </c>
      <c r="B20">
        <v>0.16900573949823</v>
      </c>
      <c r="C20">
        <v>3.3788085604119299E-2</v>
      </c>
      <c r="D20">
        <v>5.0019329736049203</v>
      </c>
      <c r="E20" s="1">
        <v>5.6758325372996399E-7</v>
      </c>
      <c r="F20">
        <v>2.3794755471261E-2</v>
      </c>
      <c r="G20">
        <v>7.1026466190145596</v>
      </c>
      <c r="H20" s="1">
        <v>1.2239098623467699E-12</v>
      </c>
    </row>
    <row r="21" spans="1:8" x14ac:dyDescent="0.25">
      <c r="A21" t="s">
        <v>49</v>
      </c>
      <c r="B21">
        <v>-0.15355778306839399</v>
      </c>
      <c r="C21">
        <v>8.03108664627043E-2</v>
      </c>
      <c r="D21">
        <v>-1.9120424150784801</v>
      </c>
      <c r="E21">
        <v>5.5870753939048202E-2</v>
      </c>
      <c r="F21">
        <v>6.3548217638747503E-2</v>
      </c>
      <c r="G21">
        <v>-2.4163979537762001</v>
      </c>
      <c r="H21">
        <v>1.56749192749535E-2</v>
      </c>
    </row>
    <row r="22" spans="1:8" x14ac:dyDescent="0.25">
      <c r="A22" t="s">
        <v>50</v>
      </c>
      <c r="B22">
        <v>-0.232208676491449</v>
      </c>
      <c r="C22">
        <v>0.102540288345823</v>
      </c>
      <c r="D22">
        <v>-2.2645604009646698</v>
      </c>
      <c r="E22">
        <v>2.3539669262087701E-2</v>
      </c>
      <c r="F22">
        <v>8.1405668524984806E-2</v>
      </c>
      <c r="G22">
        <v>-2.8524878021262099</v>
      </c>
      <c r="H22">
        <v>4.3378477211826203E-3</v>
      </c>
    </row>
    <row r="23" spans="1:8" x14ac:dyDescent="0.25">
      <c r="A23" t="s">
        <v>51</v>
      </c>
      <c r="B23">
        <v>-0.28530208854169198</v>
      </c>
      <c r="C23">
        <v>0.129576369565814</v>
      </c>
      <c r="D23">
        <v>-2.2018064674730899</v>
      </c>
      <c r="E23">
        <v>2.7678982046503299E-2</v>
      </c>
      <c r="F23">
        <v>8.2554060224673695E-2</v>
      </c>
      <c r="G23">
        <v>-3.4559425395338899</v>
      </c>
      <c r="H23">
        <v>5.48372206240488E-4</v>
      </c>
    </row>
    <row r="24" spans="1:8" x14ac:dyDescent="0.25">
      <c r="A24" t="s">
        <v>52</v>
      </c>
      <c r="B24">
        <v>0.189365490850706</v>
      </c>
      <c r="C24">
        <v>0.11160122741487299</v>
      </c>
      <c r="D24">
        <v>1.6968047326822699</v>
      </c>
      <c r="E24">
        <v>8.9733583703457007E-2</v>
      </c>
      <c r="F24">
        <v>9.22716879409822E-2</v>
      </c>
      <c r="G24">
        <v>2.0522599626856901</v>
      </c>
      <c r="H24">
        <v>4.0144404791635099E-2</v>
      </c>
    </row>
    <row r="25" spans="1:8" x14ac:dyDescent="0.25">
      <c r="A25" t="s">
        <v>53</v>
      </c>
      <c r="B25">
        <v>-0.247722633562031</v>
      </c>
      <c r="C25">
        <v>0.103660544258962</v>
      </c>
      <c r="D25">
        <v>-2.3897485328957599</v>
      </c>
      <c r="E25">
        <v>1.68599122456701E-2</v>
      </c>
      <c r="F25">
        <v>7.0037216816149897E-2</v>
      </c>
      <c r="G25">
        <v>-3.5370142450450501</v>
      </c>
      <c r="H25">
        <v>4.04677838691248E-4</v>
      </c>
    </row>
    <row r="26" spans="1:8" x14ac:dyDescent="0.25">
      <c r="A26" t="s">
        <v>54</v>
      </c>
      <c r="B26">
        <v>-0.58346929819985505</v>
      </c>
      <c r="C26">
        <v>0.11280896510065801</v>
      </c>
      <c r="D26">
        <v>-5.1721890869154903</v>
      </c>
      <c r="E26" s="1">
        <v>2.31367274672323E-7</v>
      </c>
      <c r="F26">
        <v>6.5840767006801706E-2</v>
      </c>
      <c r="G26">
        <v>-8.8618241360945795</v>
      </c>
      <c r="H26">
        <v>0</v>
      </c>
    </row>
    <row r="27" spans="1:8" x14ac:dyDescent="0.25">
      <c r="A27" t="s">
        <v>55</v>
      </c>
      <c r="B27">
        <v>-2.57121273748138</v>
      </c>
      <c r="C27">
        <v>0.58130954454428196</v>
      </c>
      <c r="D27">
        <v>-4.4231386902430598</v>
      </c>
      <c r="E27" s="1">
        <v>9.7277250548089E-6</v>
      </c>
      <c r="F27">
        <v>0.27450185467288701</v>
      </c>
      <c r="G27">
        <v>-9.3668319310461303</v>
      </c>
      <c r="H27">
        <v>0</v>
      </c>
    </row>
    <row r="28" spans="1:8" x14ac:dyDescent="0.25">
      <c r="A28" t="s">
        <v>56</v>
      </c>
      <c r="B28">
        <v>-2.78771082041921</v>
      </c>
      <c r="C28">
        <v>1.5528342349193101</v>
      </c>
      <c r="D28">
        <v>-1.7952404433974101</v>
      </c>
      <c r="E28">
        <v>7.2615399355809004E-2</v>
      </c>
      <c r="F28">
        <v>0.81832411804482497</v>
      </c>
      <c r="G28">
        <v>-3.4066096292991199</v>
      </c>
      <c r="H28">
        <v>6.5775129024370205E-4</v>
      </c>
    </row>
    <row r="29" spans="1:8" x14ac:dyDescent="0.25">
      <c r="A29" t="s">
        <v>57</v>
      </c>
      <c r="B29">
        <v>0.146268212839473</v>
      </c>
      <c r="C29">
        <v>4.8848303190288801E-2</v>
      </c>
      <c r="D29">
        <v>2.99433559175402</v>
      </c>
      <c r="E29">
        <v>2.7504324099047999E-3</v>
      </c>
      <c r="F29">
        <v>3.5990817801633601E-2</v>
      </c>
      <c r="G29">
        <v>4.0640424912165702</v>
      </c>
      <c r="H29" s="1">
        <v>4.8230039884966698E-5</v>
      </c>
    </row>
    <row r="30" spans="1:8" x14ac:dyDescent="0.25">
      <c r="A30" t="s">
        <v>58</v>
      </c>
      <c r="B30">
        <v>-0.23431143163816101</v>
      </c>
      <c r="C30">
        <v>3.8275970559887802E-2</v>
      </c>
      <c r="D30">
        <v>-6.1216326643252597</v>
      </c>
      <c r="E30" s="1">
        <v>9.2621355030075795E-10</v>
      </c>
      <c r="F30">
        <v>3.24586126716934E-2</v>
      </c>
      <c r="G30">
        <v>-7.2187753065151803</v>
      </c>
      <c r="H30" s="1">
        <v>5.2446935683292395E-13</v>
      </c>
    </row>
    <row r="31" spans="1:8" x14ac:dyDescent="0.25">
      <c r="A31" t="s">
        <v>59</v>
      </c>
      <c r="B31">
        <v>-0.22190334551159599</v>
      </c>
      <c r="C31">
        <v>4.7416421726084901E-2</v>
      </c>
      <c r="D31">
        <v>-4.6798838342017302</v>
      </c>
      <c r="E31" s="1">
        <v>2.8703750569736299E-6</v>
      </c>
      <c r="F31">
        <v>3.03572894274271E-2</v>
      </c>
      <c r="G31">
        <v>-7.30972197112935</v>
      </c>
      <c r="H31" s="1">
        <v>2.6778579353958801E-13</v>
      </c>
    </row>
    <row r="32" spans="1:8" x14ac:dyDescent="0.25">
      <c r="A32" t="s">
        <v>60</v>
      </c>
      <c r="B32">
        <v>-5.3722623701336096E-3</v>
      </c>
      <c r="C32">
        <v>1.3903428285266201E-3</v>
      </c>
      <c r="D32">
        <v>-3.8639839469138</v>
      </c>
      <c r="E32">
        <v>1.1155255592987199E-4</v>
      </c>
      <c r="F32">
        <v>1.16125783830031E-3</v>
      </c>
      <c r="G32">
        <v>-4.62624422668853</v>
      </c>
      <c r="H32" s="1">
        <v>3.7235619632092201E-6</v>
      </c>
    </row>
    <row r="33" spans="1:8" x14ac:dyDescent="0.25">
      <c r="A33" t="s">
        <v>43</v>
      </c>
      <c r="B33">
        <v>1.27003886546624</v>
      </c>
      <c r="C33">
        <v>6.61092395242555E-2</v>
      </c>
      <c r="D33">
        <v>19.211215778700002</v>
      </c>
      <c r="E33">
        <v>0</v>
      </c>
      <c r="F33">
        <v>3.7478522587050901E-2</v>
      </c>
      <c r="G33">
        <v>33.887111278635203</v>
      </c>
      <c r="H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64F3-553A-44B4-BCD9-59D6FF301E32}">
  <dimension ref="A1:B120"/>
  <sheetViews>
    <sheetView topLeftCell="A85" workbookViewId="0">
      <selection activeCell="A116" sqref="A116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85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97</v>
      </c>
    </row>
    <row r="17" spans="1:1" x14ac:dyDescent="0.25">
      <c r="A17" t="s">
        <v>98</v>
      </c>
    </row>
    <row r="18" spans="1:1" x14ac:dyDescent="0.25">
      <c r="A18" t="s">
        <v>99</v>
      </c>
    </row>
    <row r="19" spans="1:1" x14ac:dyDescent="0.25">
      <c r="A19" t="s">
        <v>100</v>
      </c>
    </row>
    <row r="20" spans="1:1" x14ac:dyDescent="0.25">
      <c r="A20" t="s">
        <v>101</v>
      </c>
    </row>
    <row r="21" spans="1:1" x14ac:dyDescent="0.25">
      <c r="A21" t="s">
        <v>102</v>
      </c>
    </row>
    <row r="22" spans="1:1" x14ac:dyDescent="0.25">
      <c r="A22" t="s">
        <v>103</v>
      </c>
    </row>
    <row r="23" spans="1:1" x14ac:dyDescent="0.25">
      <c r="A23" t="s">
        <v>104</v>
      </c>
    </row>
    <row r="24" spans="1:1" x14ac:dyDescent="0.25">
      <c r="A24" t="s">
        <v>105</v>
      </c>
    </row>
    <row r="25" spans="1:1" x14ac:dyDescent="0.25">
      <c r="A25" t="s">
        <v>106</v>
      </c>
    </row>
    <row r="26" spans="1:1" x14ac:dyDescent="0.25">
      <c r="A26" t="s">
        <v>107</v>
      </c>
    </row>
    <row r="27" spans="1:1" x14ac:dyDescent="0.25">
      <c r="A27" t="s">
        <v>108</v>
      </c>
    </row>
    <row r="28" spans="1:1" x14ac:dyDescent="0.25">
      <c r="A28" t="s">
        <v>109</v>
      </c>
    </row>
    <row r="29" spans="1:1" x14ac:dyDescent="0.25">
      <c r="A29" t="s">
        <v>110</v>
      </c>
    </row>
    <row r="30" spans="1:1" x14ac:dyDescent="0.25">
      <c r="A30" t="s">
        <v>111</v>
      </c>
    </row>
    <row r="31" spans="1:1" x14ac:dyDescent="0.25">
      <c r="A31" t="s">
        <v>112</v>
      </c>
    </row>
    <row r="32" spans="1:1" x14ac:dyDescent="0.25">
      <c r="A32" t="s">
        <v>113</v>
      </c>
    </row>
    <row r="33" spans="1:2" x14ac:dyDescent="0.25">
      <c r="A33" t="s">
        <v>114</v>
      </c>
    </row>
    <row r="34" spans="1:2" x14ac:dyDescent="0.25">
      <c r="A34" t="s">
        <v>115</v>
      </c>
    </row>
    <row r="35" spans="1:2" x14ac:dyDescent="0.25">
      <c r="A35" t="s">
        <v>116</v>
      </c>
    </row>
    <row r="36" spans="1:2" x14ac:dyDescent="0.25">
      <c r="A36" t="s">
        <v>117</v>
      </c>
    </row>
    <row r="37" spans="1:2" x14ac:dyDescent="0.25">
      <c r="A37" t="s">
        <v>118</v>
      </c>
    </row>
    <row r="38" spans="1:2" x14ac:dyDescent="0.25">
      <c r="A38" t="s">
        <v>119</v>
      </c>
    </row>
    <row r="39" spans="1:2" x14ac:dyDescent="0.25">
      <c r="A39" t="s">
        <v>85</v>
      </c>
    </row>
    <row r="40" spans="1:2" x14ac:dyDescent="0.25">
      <c r="A40" t="s">
        <v>120</v>
      </c>
    </row>
    <row r="41" spans="1:2" x14ac:dyDescent="0.25">
      <c r="A41" t="s">
        <v>98</v>
      </c>
    </row>
    <row r="42" spans="1:2" x14ac:dyDescent="0.25">
      <c r="A42" t="s">
        <v>121</v>
      </c>
    </row>
    <row r="43" spans="1:2" x14ac:dyDescent="0.25">
      <c r="A43" t="s">
        <v>140</v>
      </c>
      <c r="B43">
        <v>0.30931819999999999</v>
      </c>
    </row>
    <row r="44" spans="1:2" x14ac:dyDescent="0.25">
      <c r="A44" t="s">
        <v>122</v>
      </c>
    </row>
    <row r="45" spans="1:2" x14ac:dyDescent="0.25">
      <c r="A45" t="s">
        <v>140</v>
      </c>
      <c r="B45">
        <v>0.65820429999999996</v>
      </c>
    </row>
    <row r="46" spans="1:2" x14ac:dyDescent="0.25">
      <c r="A46" t="s">
        <v>123</v>
      </c>
    </row>
    <row r="47" spans="1:2" x14ac:dyDescent="0.25">
      <c r="A47" t="s">
        <v>140</v>
      </c>
      <c r="B47">
        <v>0.130138</v>
      </c>
    </row>
    <row r="48" spans="1:2" x14ac:dyDescent="0.25">
      <c r="A48" t="s">
        <v>105</v>
      </c>
    </row>
    <row r="49" spans="1:2" x14ac:dyDescent="0.25">
      <c r="A49" t="s">
        <v>124</v>
      </c>
    </row>
    <row r="50" spans="1:2" x14ac:dyDescent="0.25">
      <c r="A50" t="s">
        <v>140</v>
      </c>
      <c r="B50">
        <v>9.6121719999999994E-2</v>
      </c>
    </row>
    <row r="51" spans="1:2" x14ac:dyDescent="0.25">
      <c r="A51" t="s">
        <v>125</v>
      </c>
    </row>
    <row r="52" spans="1:2" x14ac:dyDescent="0.25">
      <c r="A52" t="s">
        <v>140</v>
      </c>
      <c r="B52">
        <v>0.26825399999999999</v>
      </c>
    </row>
    <row r="53" spans="1:2" x14ac:dyDescent="0.25">
      <c r="A53" t="s">
        <v>126</v>
      </c>
    </row>
    <row r="54" spans="1:2" x14ac:dyDescent="0.25">
      <c r="A54" t="s">
        <v>140</v>
      </c>
      <c r="B54">
        <v>3.1425099999999997E-2</v>
      </c>
    </row>
    <row r="55" spans="1:2" x14ac:dyDescent="0.25">
      <c r="A55" t="s">
        <v>111</v>
      </c>
    </row>
    <row r="56" spans="1:2" x14ac:dyDescent="0.25">
      <c r="A56" t="s">
        <v>127</v>
      </c>
    </row>
    <row r="57" spans="1:2" x14ac:dyDescent="0.25">
      <c r="A57" t="s">
        <v>140</v>
      </c>
      <c r="B57">
        <v>-1.120746</v>
      </c>
    </row>
    <row r="58" spans="1:2" x14ac:dyDescent="0.25">
      <c r="A58" t="s">
        <v>128</v>
      </c>
    </row>
    <row r="59" spans="1:2" x14ac:dyDescent="0.25">
      <c r="A59" t="s">
        <v>140</v>
      </c>
      <c r="B59">
        <v>5.7386480000000004</v>
      </c>
    </row>
    <row r="60" spans="1:2" x14ac:dyDescent="0.25">
      <c r="A60" t="s">
        <v>129</v>
      </c>
    </row>
    <row r="61" spans="1:2" x14ac:dyDescent="0.25">
      <c r="A61" t="s">
        <v>140</v>
      </c>
      <c r="B61">
        <v>-0.20736950000000001</v>
      </c>
    </row>
    <row r="62" spans="1:2" x14ac:dyDescent="0.25">
      <c r="A62" t="s">
        <v>118</v>
      </c>
    </row>
    <row r="63" spans="1:2" x14ac:dyDescent="0.25">
      <c r="A63" t="s">
        <v>130</v>
      </c>
    </row>
    <row r="64" spans="1:2" x14ac:dyDescent="0.25">
      <c r="A64" t="s">
        <v>140</v>
      </c>
      <c r="B64">
        <v>0.85516259999999999</v>
      </c>
    </row>
    <row r="65" spans="1:2" x14ac:dyDescent="0.25">
      <c r="A65" t="s">
        <v>131</v>
      </c>
    </row>
    <row r="66" spans="1:2" x14ac:dyDescent="0.25">
      <c r="A66" t="s">
        <v>140</v>
      </c>
      <c r="B66">
        <v>-9.4644830000000001E-4</v>
      </c>
    </row>
    <row r="67" spans="1:2" x14ac:dyDescent="0.25">
      <c r="A67" t="s">
        <v>132</v>
      </c>
    </row>
    <row r="68" spans="1:2" x14ac:dyDescent="0.25">
      <c r="A68" t="s">
        <v>140</v>
      </c>
      <c r="B68">
        <v>-5.8502979999999999E-4</v>
      </c>
    </row>
    <row r="69" spans="1:2" x14ac:dyDescent="0.25">
      <c r="A69" t="s">
        <v>85</v>
      </c>
    </row>
    <row r="70" spans="1:2" x14ac:dyDescent="0.25">
      <c r="A70" t="s">
        <v>133</v>
      </c>
    </row>
    <row r="71" spans="1:2" x14ac:dyDescent="0.25">
      <c r="A71" t="s">
        <v>134</v>
      </c>
    </row>
    <row r="72" spans="1:2" x14ac:dyDescent="0.25">
      <c r="A72" t="s">
        <v>85</v>
      </c>
    </row>
    <row r="73" spans="1:2" x14ac:dyDescent="0.25">
      <c r="A73" t="s">
        <v>83</v>
      </c>
    </row>
    <row r="74" spans="1:2" x14ac:dyDescent="0.25">
      <c r="A74" t="s">
        <v>135</v>
      </c>
    </row>
    <row r="75" spans="1:2" x14ac:dyDescent="0.25">
      <c r="A75" t="s">
        <v>85</v>
      </c>
    </row>
    <row r="76" spans="1:2" x14ac:dyDescent="0.25">
      <c r="A76" t="s">
        <v>86</v>
      </c>
    </row>
    <row r="77" spans="1:2" x14ac:dyDescent="0.25">
      <c r="A77" t="s">
        <v>87</v>
      </c>
    </row>
    <row r="78" spans="1:2" x14ac:dyDescent="0.25">
      <c r="A78" t="s">
        <v>136</v>
      </c>
    </row>
    <row r="79" spans="1:2" x14ac:dyDescent="0.25">
      <c r="A79" t="s">
        <v>137</v>
      </c>
    </row>
    <row r="80" spans="1:2" x14ac:dyDescent="0.25">
      <c r="A80" t="s">
        <v>138</v>
      </c>
    </row>
    <row r="81" spans="1:2" x14ac:dyDescent="0.25">
      <c r="A81" t="s">
        <v>139</v>
      </c>
    </row>
    <row r="82" spans="1:2" x14ac:dyDescent="0.25">
      <c r="A82" t="s">
        <v>92</v>
      </c>
    </row>
    <row r="83" spans="1:2" x14ac:dyDescent="0.25">
      <c r="A83" t="s">
        <v>93</v>
      </c>
    </row>
    <row r="84" spans="1:2" x14ac:dyDescent="0.25">
      <c r="A84" t="s">
        <v>85</v>
      </c>
    </row>
    <row r="85" spans="1:2" x14ac:dyDescent="0.25">
      <c r="A85" t="s">
        <v>94</v>
      </c>
    </row>
    <row r="86" spans="1:2" x14ac:dyDescent="0.25">
      <c r="A86" t="s">
        <v>119</v>
      </c>
    </row>
    <row r="87" spans="1:2" x14ac:dyDescent="0.25">
      <c r="A87" t="s">
        <v>85</v>
      </c>
    </row>
    <row r="88" spans="1:2" x14ac:dyDescent="0.25">
      <c r="A88" t="s">
        <v>120</v>
      </c>
    </row>
    <row r="89" spans="1:2" x14ac:dyDescent="0.25">
      <c r="A89" t="s">
        <v>98</v>
      </c>
    </row>
    <row r="90" spans="1:2" x14ac:dyDescent="0.25">
      <c r="A90" t="s">
        <v>121</v>
      </c>
    </row>
    <row r="91" spans="1:2" x14ac:dyDescent="0.25">
      <c r="A91" t="s">
        <v>140</v>
      </c>
      <c r="B91">
        <v>0.31268459999999998</v>
      </c>
    </row>
    <row r="92" spans="1:2" x14ac:dyDescent="0.25">
      <c r="A92" t="s">
        <v>122</v>
      </c>
    </row>
    <row r="93" spans="1:2" x14ac:dyDescent="0.25">
      <c r="A93" t="s">
        <v>140</v>
      </c>
      <c r="B93">
        <v>0.68848600000000004</v>
      </c>
    </row>
    <row r="94" spans="1:2" x14ac:dyDescent="0.25">
      <c r="A94" t="s">
        <v>123</v>
      </c>
    </row>
    <row r="95" spans="1:2" x14ac:dyDescent="0.25">
      <c r="A95" t="s">
        <v>140</v>
      </c>
      <c r="B95">
        <v>0.12627940000000001</v>
      </c>
    </row>
    <row r="96" spans="1:2" x14ac:dyDescent="0.25">
      <c r="A96" t="s">
        <v>105</v>
      </c>
    </row>
    <row r="97" spans="1:2" x14ac:dyDescent="0.25">
      <c r="A97" t="s">
        <v>124</v>
      </c>
    </row>
    <row r="98" spans="1:2" x14ac:dyDescent="0.25">
      <c r="A98" t="s">
        <v>140</v>
      </c>
      <c r="B98">
        <v>9.5629210000000006E-2</v>
      </c>
    </row>
    <row r="99" spans="1:2" x14ac:dyDescent="0.25">
      <c r="A99" t="s">
        <v>125</v>
      </c>
    </row>
    <row r="100" spans="1:2" x14ac:dyDescent="0.25">
      <c r="A100" t="s">
        <v>140</v>
      </c>
      <c r="B100">
        <v>0.24987300000000001</v>
      </c>
    </row>
    <row r="101" spans="1:2" x14ac:dyDescent="0.25">
      <c r="A101" t="s">
        <v>126</v>
      </c>
    </row>
    <row r="102" spans="1:2" x14ac:dyDescent="0.25">
      <c r="A102" t="s">
        <v>140</v>
      </c>
      <c r="B102">
        <v>3.2715609999999999E-2</v>
      </c>
    </row>
    <row r="103" spans="1:2" x14ac:dyDescent="0.25">
      <c r="A103" t="s">
        <v>111</v>
      </c>
    </row>
    <row r="104" spans="1:2" x14ac:dyDescent="0.25">
      <c r="A104" t="s">
        <v>127</v>
      </c>
    </row>
    <row r="105" spans="1:2" x14ac:dyDescent="0.25">
      <c r="A105" t="s">
        <v>140</v>
      </c>
      <c r="B105">
        <v>-1.263822</v>
      </c>
    </row>
    <row r="106" spans="1:2" x14ac:dyDescent="0.25">
      <c r="A106" t="s">
        <v>128</v>
      </c>
    </row>
    <row r="107" spans="1:2" x14ac:dyDescent="0.25">
      <c r="A107" t="s">
        <v>140</v>
      </c>
      <c r="B107">
        <v>7.193759</v>
      </c>
    </row>
    <row r="108" spans="1:2" x14ac:dyDescent="0.25">
      <c r="A108" t="s">
        <v>129</v>
      </c>
    </row>
    <row r="109" spans="1:2" x14ac:dyDescent="0.25">
      <c r="A109" t="s">
        <v>140</v>
      </c>
      <c r="B109">
        <v>-0.2083285</v>
      </c>
    </row>
    <row r="110" spans="1:2" x14ac:dyDescent="0.25">
      <c r="A110" t="s">
        <v>118</v>
      </c>
    </row>
    <row r="111" spans="1:2" x14ac:dyDescent="0.25">
      <c r="A111" t="s">
        <v>130</v>
      </c>
    </row>
    <row r="112" spans="1:2" x14ac:dyDescent="0.25">
      <c r="A112" t="s">
        <v>140</v>
      </c>
      <c r="B112">
        <v>0.77000440000000003</v>
      </c>
    </row>
    <row r="113" spans="1:2" x14ac:dyDescent="0.25">
      <c r="A113" t="s">
        <v>131</v>
      </c>
    </row>
    <row r="114" spans="1:2" x14ac:dyDescent="0.25">
      <c r="A114" t="s">
        <v>140</v>
      </c>
      <c r="B114">
        <v>-8.1855510000000003E-4</v>
      </c>
    </row>
    <row r="115" spans="1:2" x14ac:dyDescent="0.25">
      <c r="A115" t="s">
        <v>132</v>
      </c>
    </row>
    <row r="116" spans="1:2" x14ac:dyDescent="0.25">
      <c r="A116" t="s">
        <v>140</v>
      </c>
      <c r="B116">
        <v>1.8479520000000001E-4</v>
      </c>
    </row>
    <row r="117" spans="1:2" x14ac:dyDescent="0.25">
      <c r="A117" t="s">
        <v>85</v>
      </c>
    </row>
    <row r="118" spans="1:2" x14ac:dyDescent="0.25">
      <c r="A118" t="s">
        <v>133</v>
      </c>
    </row>
    <row r="119" spans="1:2" x14ac:dyDescent="0.25">
      <c r="A119" t="s">
        <v>134</v>
      </c>
    </row>
    <row r="120" spans="1:2" x14ac:dyDescent="0.25">
      <c r="A12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WTP</vt:lpstr>
      <vt:lpstr>A_estimates</vt:lpstr>
      <vt:lpstr>B_estimates</vt:lpstr>
      <vt:lpstr>C_estimates</vt:lpstr>
      <vt:lpstr>uncond</vt:lpstr>
      <vt:lpstr>WTP!_Ref101615030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technician</cp:lastModifiedBy>
  <dcterms:created xsi:type="dcterms:W3CDTF">2015-06-05T18:17:20Z</dcterms:created>
  <dcterms:modified xsi:type="dcterms:W3CDTF">2023-09-03T19:38:16Z</dcterms:modified>
</cp:coreProperties>
</file>