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inobu/Desktop/dev_python/Finance/SwapPricing/"/>
    </mc:Choice>
  </mc:AlternateContent>
  <bookViews>
    <workbookView xWindow="0" yWindow="460" windowWidth="25600" windowHeight="26720" tabRatio="500" activeTab="1"/>
  </bookViews>
  <sheets>
    <sheet name="create_cashflow" sheetId="1" r:id="rId1"/>
    <sheet name="moneymarket_rat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C10" i="1"/>
  <c r="E2" i="2"/>
  <c r="E3" i="2"/>
  <c r="E5" i="2"/>
  <c r="E6" i="2"/>
  <c r="E7" i="2"/>
  <c r="E8" i="2"/>
  <c r="E9" i="2"/>
  <c r="E10" i="2"/>
  <c r="E4" i="2"/>
  <c r="F6" i="1"/>
  <c r="E5" i="1"/>
  <c r="F5" i="1"/>
  <c r="G5" i="1"/>
  <c r="E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  <c r="D5" i="1"/>
  <c r="D6" i="1"/>
  <c r="D7" i="1"/>
  <c r="D8" i="1"/>
  <c r="D9" i="1"/>
  <c r="D10" i="1"/>
  <c r="D4" i="1"/>
  <c r="B5" i="1"/>
  <c r="B6" i="1"/>
  <c r="B7" i="1"/>
  <c r="B8" i="1"/>
  <c r="B9" i="1"/>
  <c r="B10" i="1"/>
  <c r="B4" i="1"/>
  <c r="C3" i="1"/>
  <c r="B3" i="1"/>
  <c r="C2" i="1"/>
</calcChain>
</file>

<file path=xl/sharedStrings.xml><?xml version="1.0" encoding="utf-8"?>
<sst xmlns="http://schemas.openxmlformats.org/spreadsheetml/2006/main" count="26" uniqueCount="26">
  <si>
    <t>O/N</t>
  </si>
  <si>
    <t>O/N</t>
    <phoneticPr fontId="1"/>
  </si>
  <si>
    <t>T/N</t>
  </si>
  <si>
    <t>T/N</t>
    <phoneticPr fontId="1"/>
  </si>
  <si>
    <t>1W</t>
  </si>
  <si>
    <t>1W</t>
    <phoneticPr fontId="1"/>
  </si>
  <si>
    <t>2W</t>
  </si>
  <si>
    <t>2W</t>
    <phoneticPr fontId="1"/>
  </si>
  <si>
    <t>1M</t>
  </si>
  <si>
    <t>1M</t>
    <phoneticPr fontId="1"/>
  </si>
  <si>
    <t>2M</t>
  </si>
  <si>
    <t>2M</t>
    <phoneticPr fontId="1"/>
  </si>
  <si>
    <t>3M</t>
  </si>
  <si>
    <t>3M</t>
    <phoneticPr fontId="1"/>
  </si>
  <si>
    <t>6M</t>
  </si>
  <si>
    <t>6M</t>
    <phoneticPr fontId="1"/>
  </si>
  <si>
    <t>12M</t>
  </si>
  <si>
    <t>12M</t>
    <phoneticPr fontId="1"/>
  </si>
  <si>
    <t>start</t>
  </si>
  <si>
    <t>start</t>
    <phoneticPr fontId="1"/>
  </si>
  <si>
    <t>end</t>
  </si>
  <si>
    <t>end</t>
    <phoneticPr fontId="1"/>
  </si>
  <si>
    <t>year flag</t>
    <phoneticPr fontId="1"/>
  </si>
  <si>
    <t>month flag</t>
    <phoneticPr fontId="1"/>
  </si>
  <si>
    <t>week flag</t>
    <phoneticPr fontId="1"/>
  </si>
  <si>
    <t>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</si>
</sst>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C10"/>
    </sheetView>
  </sheetViews>
  <sheetFormatPr baseColWidth="12" defaultRowHeight="20" x14ac:dyDescent="0.3"/>
  <sheetData>
    <row r="1" spans="1:7" x14ac:dyDescent="0.3">
      <c r="B1" t="s">
        <v>19</v>
      </c>
      <c r="C1" t="s">
        <v>21</v>
      </c>
      <c r="E1" t="s">
        <v>22</v>
      </c>
      <c r="F1" t="s">
        <v>23</v>
      </c>
      <c r="G1" t="s">
        <v>24</v>
      </c>
    </row>
    <row r="2" spans="1:7" x14ac:dyDescent="0.3">
      <c r="A2" t="s">
        <v>1</v>
      </c>
      <c r="B2" s="1">
        <v>43092</v>
      </c>
      <c r="C2" s="1">
        <f>B2+1</f>
        <v>43093</v>
      </c>
    </row>
    <row r="3" spans="1:7" x14ac:dyDescent="0.3">
      <c r="A3" t="s">
        <v>3</v>
      </c>
      <c r="B3" s="1">
        <f>B2+1</f>
        <v>43093</v>
      </c>
      <c r="C3" s="1">
        <f>B3+1</f>
        <v>43094</v>
      </c>
    </row>
    <row r="4" spans="1:7" x14ac:dyDescent="0.3">
      <c r="A4" t="s">
        <v>5</v>
      </c>
      <c r="B4" s="1">
        <f>$C$3</f>
        <v>43094</v>
      </c>
      <c r="C4" s="1">
        <f>B4+IF(E4=1,360,0)*LEFT(A4,LEN(A4)-1)+IF(F4=1,30,0)*LEFT(A4,LEN(A4)-1)+IF(G4=1,7,0)*LEFT(A4,LEN(A4)-1)</f>
        <v>43101</v>
      </c>
      <c r="D4" t="str">
        <f>RIGHT(A4,1)</f>
        <v>W</v>
      </c>
      <c r="E4">
        <f>IF($D4="Y", 1, 0)</f>
        <v>0</v>
      </c>
      <c r="F4">
        <f>IF($D4="M", 1, 0)</f>
        <v>0</v>
      </c>
      <c r="G4">
        <f>IF($D4="W", 1, 0)</f>
        <v>1</v>
      </c>
    </row>
    <row r="5" spans="1:7" x14ac:dyDescent="0.3">
      <c r="A5" t="s">
        <v>7</v>
      </c>
      <c r="B5" s="1">
        <f t="shared" ref="B5:B10" si="0">$C$3</f>
        <v>43094</v>
      </c>
      <c r="C5" s="1">
        <f t="shared" ref="C5:C9" si="1">B5+IF(E5=1,360,0)*LEFT(A5,LEN(A5)-1)+IF(F5=1,30,0)*LEFT(A5,LEN(A5)-1)+IF(G5=1,7,0)*LEFT(A5,LEN(A5)-1)</f>
        <v>43108</v>
      </c>
      <c r="D5" t="str">
        <f t="shared" ref="D5:D10" si="2">RIGHT(A5,1)</f>
        <v>W</v>
      </c>
      <c r="E5">
        <f t="shared" ref="E5:E10" si="3">IF($D5="Y", 1, 0)</f>
        <v>0</v>
      </c>
      <c r="F5">
        <f t="shared" ref="F5:F10" si="4">IF($D5="M", 1, 0)</f>
        <v>0</v>
      </c>
      <c r="G5">
        <f t="shared" ref="G5:G10" si="5">IF($D5="W", 1, 0)</f>
        <v>1</v>
      </c>
    </row>
    <row r="6" spans="1:7" x14ac:dyDescent="0.3">
      <c r="A6" t="s">
        <v>9</v>
      </c>
      <c r="B6" s="1">
        <f t="shared" si="0"/>
        <v>43094</v>
      </c>
      <c r="C6" s="1">
        <f t="shared" si="1"/>
        <v>43124</v>
      </c>
      <c r="D6" t="str">
        <f t="shared" si="2"/>
        <v>M</v>
      </c>
      <c r="E6">
        <f t="shared" si="3"/>
        <v>0</v>
      </c>
      <c r="F6">
        <f>IF($D6="M", 1, 0)</f>
        <v>1</v>
      </c>
      <c r="G6">
        <f t="shared" si="5"/>
        <v>0</v>
      </c>
    </row>
    <row r="7" spans="1:7" x14ac:dyDescent="0.3">
      <c r="A7" t="s">
        <v>11</v>
      </c>
      <c r="B7" s="1">
        <f t="shared" si="0"/>
        <v>43094</v>
      </c>
      <c r="C7" s="1">
        <f t="shared" si="1"/>
        <v>43154</v>
      </c>
      <c r="D7" t="str">
        <f t="shared" si="2"/>
        <v>M</v>
      </c>
      <c r="E7">
        <f t="shared" si="3"/>
        <v>0</v>
      </c>
      <c r="F7">
        <f t="shared" si="4"/>
        <v>1</v>
      </c>
      <c r="G7">
        <f t="shared" si="5"/>
        <v>0</v>
      </c>
    </row>
    <row r="8" spans="1:7" x14ac:dyDescent="0.3">
      <c r="A8" t="s">
        <v>13</v>
      </c>
      <c r="B8" s="1">
        <f t="shared" si="0"/>
        <v>43094</v>
      </c>
      <c r="C8" s="1">
        <f t="shared" si="1"/>
        <v>43184</v>
      </c>
      <c r="D8" t="str">
        <f t="shared" si="2"/>
        <v>M</v>
      </c>
      <c r="E8">
        <f t="shared" si="3"/>
        <v>0</v>
      </c>
      <c r="F8">
        <f t="shared" si="4"/>
        <v>1</v>
      </c>
      <c r="G8">
        <f t="shared" si="5"/>
        <v>0</v>
      </c>
    </row>
    <row r="9" spans="1:7" x14ac:dyDescent="0.3">
      <c r="A9" t="s">
        <v>15</v>
      </c>
      <c r="B9" s="1">
        <f t="shared" si="0"/>
        <v>43094</v>
      </c>
      <c r="C9" s="1">
        <f t="shared" si="1"/>
        <v>43274</v>
      </c>
      <c r="D9" t="str">
        <f t="shared" si="2"/>
        <v>M</v>
      </c>
      <c r="E9">
        <f t="shared" si="3"/>
        <v>0</v>
      </c>
      <c r="F9">
        <f t="shared" si="4"/>
        <v>1</v>
      </c>
      <c r="G9">
        <f t="shared" si="5"/>
        <v>0</v>
      </c>
    </row>
    <row r="10" spans="1:7" x14ac:dyDescent="0.3">
      <c r="A10" t="s">
        <v>17</v>
      </c>
      <c r="B10" s="1">
        <f t="shared" si="0"/>
        <v>43094</v>
      </c>
      <c r="C10" s="1">
        <f>B10+IF(E10=1,360,0)*LEFT(A10,LEN(A10)-1)+IF(F10=1,30,0)*LEFT(A10,LEN(A10)-1)+IF(G10=1,7,0)*LEFT(A10,LEN(A10)-1)</f>
        <v>43454</v>
      </c>
      <c r="D10" t="str">
        <f t="shared" si="2"/>
        <v>M</v>
      </c>
      <c r="E10">
        <f t="shared" si="3"/>
        <v>0</v>
      </c>
      <c r="F10">
        <f t="shared" si="4"/>
        <v>1</v>
      </c>
      <c r="G10">
        <f t="shared" si="5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baseColWidth="12" defaultRowHeight="20" x14ac:dyDescent="0.3"/>
  <sheetData>
    <row r="1" spans="1:5" x14ac:dyDescent="0.3">
      <c r="B1" t="s">
        <v>18</v>
      </c>
      <c r="C1" t="s">
        <v>20</v>
      </c>
      <c r="D1" t="s">
        <v>25</v>
      </c>
    </row>
    <row r="2" spans="1:5" x14ac:dyDescent="0.3">
      <c r="A2" t="s">
        <v>0</v>
      </c>
      <c r="B2" s="1">
        <v>43092</v>
      </c>
      <c r="C2" s="1">
        <v>43093</v>
      </c>
      <c r="D2" s="2">
        <v>1.4348E-2</v>
      </c>
      <c r="E2">
        <f>1/(1+(C2-B2)/360*D2)</f>
        <v>0.99996014603284633</v>
      </c>
    </row>
    <row r="3" spans="1:5" x14ac:dyDescent="0.3">
      <c r="A3" t="s">
        <v>2</v>
      </c>
      <c r="B3" s="1">
        <v>43093</v>
      </c>
      <c r="C3" s="1">
        <v>43094</v>
      </c>
      <c r="D3" s="2">
        <v>1.4348E-2</v>
      </c>
      <c r="E3">
        <f>E2/(1+(C3-B3)/360*D3)</f>
        <v>0.99992029365403134</v>
      </c>
    </row>
    <row r="4" spans="1:5" x14ac:dyDescent="0.3">
      <c r="A4" t="s">
        <v>4</v>
      </c>
      <c r="B4" s="1">
        <v>43094</v>
      </c>
      <c r="C4" s="1">
        <v>43101</v>
      </c>
      <c r="D4" s="2">
        <v>1.4876E-2</v>
      </c>
      <c r="E4">
        <f>$E$3/(1+(C4-B4)/360*D4)</f>
        <v>0.99963114479189386</v>
      </c>
    </row>
    <row r="5" spans="1:5" x14ac:dyDescent="0.3">
      <c r="A5" t="s">
        <v>6</v>
      </c>
      <c r="B5" s="1">
        <v>43094</v>
      </c>
      <c r="C5" s="1">
        <v>43108</v>
      </c>
      <c r="D5" s="2">
        <v>1.4999999999999999E-2</v>
      </c>
      <c r="E5">
        <f t="shared" ref="E5:E10" si="0">$E$3/(1+(C5-B5)/360*D5)</f>
        <v>0.99933734686835807</v>
      </c>
    </row>
    <row r="6" spans="1:5" x14ac:dyDescent="0.3">
      <c r="A6" t="s">
        <v>8</v>
      </c>
      <c r="B6" s="1">
        <v>43094</v>
      </c>
      <c r="C6" s="1">
        <v>43124</v>
      </c>
      <c r="D6" s="2">
        <v>1.5630000000000002E-2</v>
      </c>
      <c r="E6">
        <f t="shared" si="0"/>
        <v>0.99861959163592562</v>
      </c>
    </row>
    <row r="7" spans="1:5" x14ac:dyDescent="0.3">
      <c r="A7" t="s">
        <v>10</v>
      </c>
      <c r="B7" s="1">
        <v>43094</v>
      </c>
      <c r="C7" s="1">
        <v>43154</v>
      </c>
      <c r="D7" s="2">
        <v>1.6160000000000001E-2</v>
      </c>
      <c r="E7">
        <f t="shared" si="0"/>
        <v>0.9972344089791807</v>
      </c>
    </row>
    <row r="8" spans="1:5" x14ac:dyDescent="0.3">
      <c r="A8" t="s">
        <v>12</v>
      </c>
      <c r="B8" s="1">
        <v>43094</v>
      </c>
      <c r="C8" s="1">
        <v>43184</v>
      </c>
      <c r="D8" s="2">
        <v>1.685E-2</v>
      </c>
      <c r="E8">
        <f t="shared" si="0"/>
        <v>0.99572579872689437</v>
      </c>
    </row>
    <row r="9" spans="1:5" x14ac:dyDescent="0.3">
      <c r="A9" t="s">
        <v>14</v>
      </c>
      <c r="B9" s="1">
        <v>43094</v>
      </c>
      <c r="C9" s="1">
        <v>43274</v>
      </c>
      <c r="D9" s="2">
        <v>1.8329999999999999E-2</v>
      </c>
      <c r="E9">
        <f t="shared" si="0"/>
        <v>0.99083925191027356</v>
      </c>
    </row>
    <row r="10" spans="1:5" x14ac:dyDescent="0.3">
      <c r="A10" t="s">
        <v>16</v>
      </c>
      <c r="B10" s="1">
        <v>43094</v>
      </c>
      <c r="C10" s="1">
        <v>43454</v>
      </c>
      <c r="D10" s="2">
        <v>2.1000000000000001E-2</v>
      </c>
      <c r="E10">
        <f t="shared" si="0"/>
        <v>0.97935386254067724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create_cashflow</vt:lpstr>
      <vt:lpstr>moneymarket_rate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2017-12-23T10:36:35Z</dcterms:created>
  <dcterms:modified xsi:type="dcterms:W3CDTF">2017-12-23T17:20:32Z</dcterms:modified>
</cp:coreProperties>
</file>