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chinobu/Desktop/dev/Python/Finance/SwapPricing/"/>
    </mc:Choice>
  </mc:AlternateContent>
  <bookViews>
    <workbookView xWindow="1740" yWindow="1020" windowWidth="25600" windowHeight="26720" tabRatio="500" activeTab="2"/>
  </bookViews>
  <sheets>
    <sheet name="create_cashflow" sheetId="1" r:id="rId1"/>
    <sheet name="moneymarket_rate" sheetId="2" r:id="rId2"/>
    <sheet name="swap_rate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B11" i="1"/>
  <c r="B12" i="1"/>
  <c r="B13" i="1"/>
  <c r="B14" i="1"/>
  <c r="B15" i="1"/>
  <c r="B16" i="1"/>
  <c r="B17" i="1"/>
  <c r="B18" i="1"/>
  <c r="B19" i="1"/>
  <c r="B20" i="1"/>
  <c r="B21" i="1"/>
  <c r="B22" i="1"/>
  <c r="D22" i="1"/>
  <c r="E22" i="1"/>
  <c r="F22" i="1"/>
  <c r="G22" i="1"/>
  <c r="D21" i="1"/>
  <c r="E21" i="1"/>
  <c r="F21" i="1"/>
  <c r="G21" i="1"/>
  <c r="D20" i="1"/>
  <c r="E20" i="1"/>
  <c r="F20" i="1"/>
  <c r="G20" i="1"/>
  <c r="D19" i="1"/>
  <c r="E19" i="1"/>
  <c r="F19" i="1"/>
  <c r="G19" i="1"/>
  <c r="D18" i="1"/>
  <c r="E18" i="1"/>
  <c r="F18" i="1"/>
  <c r="G18" i="1"/>
  <c r="D17" i="1"/>
  <c r="E17" i="1"/>
  <c r="F17" i="1"/>
  <c r="G17" i="1"/>
  <c r="D16" i="1"/>
  <c r="E16" i="1"/>
  <c r="F16" i="1"/>
  <c r="G16" i="1"/>
  <c r="D15" i="1"/>
  <c r="E15" i="1"/>
  <c r="F15" i="1"/>
  <c r="G15" i="1"/>
  <c r="D14" i="1"/>
  <c r="E14" i="1"/>
  <c r="F14" i="1"/>
  <c r="G14" i="1"/>
  <c r="D13" i="1"/>
  <c r="E13" i="1"/>
  <c r="F13" i="1"/>
  <c r="G13" i="1"/>
  <c r="D12" i="1"/>
  <c r="E12" i="1"/>
  <c r="F12" i="1"/>
  <c r="G12" i="1"/>
  <c r="D11" i="1"/>
  <c r="E11" i="1"/>
  <c r="F11" i="1"/>
  <c r="G11" i="1"/>
  <c r="D10" i="1"/>
  <c r="E10" i="1"/>
  <c r="F10" i="1"/>
  <c r="G10" i="1"/>
  <c r="E2" i="2"/>
  <c r="E3" i="2"/>
  <c r="E5" i="2"/>
  <c r="E6" i="2"/>
  <c r="E7" i="2"/>
  <c r="E8" i="2"/>
  <c r="E9" i="2"/>
  <c r="E10" i="2"/>
  <c r="E4" i="2"/>
  <c r="F6" i="1"/>
  <c r="E5" i="1"/>
  <c r="F5" i="1"/>
  <c r="G5" i="1"/>
  <c r="E6" i="1"/>
  <c r="G6" i="1"/>
  <c r="E7" i="1"/>
  <c r="F7" i="1"/>
  <c r="G7" i="1"/>
  <c r="E8" i="1"/>
  <c r="F8" i="1"/>
  <c r="G8" i="1"/>
  <c r="E9" i="1"/>
  <c r="F9" i="1"/>
  <c r="G9" i="1"/>
  <c r="G4" i="1"/>
  <c r="F4" i="1"/>
  <c r="E4" i="1"/>
  <c r="D5" i="1"/>
  <c r="D6" i="1"/>
  <c r="D7" i="1"/>
  <c r="D8" i="1"/>
  <c r="D9" i="1"/>
  <c r="D4" i="1"/>
  <c r="B5" i="1"/>
  <c r="B6" i="1"/>
  <c r="B7" i="1"/>
  <c r="B8" i="1"/>
  <c r="B9" i="1"/>
  <c r="B10" i="1"/>
  <c r="B4" i="1"/>
  <c r="C3" i="1"/>
  <c r="B3" i="1"/>
  <c r="C2" i="1"/>
</calcChain>
</file>

<file path=xl/sharedStrings.xml><?xml version="1.0" encoding="utf-8"?>
<sst xmlns="http://schemas.openxmlformats.org/spreadsheetml/2006/main" count="54" uniqueCount="53">
  <si>
    <t>O/N</t>
  </si>
  <si>
    <t>O/N</t>
    <phoneticPr fontId="2"/>
  </si>
  <si>
    <t>T/N</t>
  </si>
  <si>
    <t>T/N</t>
    <phoneticPr fontId="2"/>
  </si>
  <si>
    <t>1W</t>
  </si>
  <si>
    <t>1W</t>
    <phoneticPr fontId="2"/>
  </si>
  <si>
    <t>2W</t>
  </si>
  <si>
    <t>2W</t>
    <phoneticPr fontId="2"/>
  </si>
  <si>
    <t>1M</t>
  </si>
  <si>
    <t>1M</t>
    <phoneticPr fontId="2"/>
  </si>
  <si>
    <t>2M</t>
  </si>
  <si>
    <t>2M</t>
    <phoneticPr fontId="2"/>
  </si>
  <si>
    <t>3M</t>
  </si>
  <si>
    <t>3M</t>
    <phoneticPr fontId="2"/>
  </si>
  <si>
    <t>6M</t>
  </si>
  <si>
    <t>6M</t>
    <phoneticPr fontId="2"/>
  </si>
  <si>
    <t>12M</t>
  </si>
  <si>
    <t>start</t>
  </si>
  <si>
    <t>start</t>
    <phoneticPr fontId="2"/>
  </si>
  <si>
    <t>end</t>
  </si>
  <si>
    <t>end</t>
    <phoneticPr fontId="2"/>
  </si>
  <si>
    <t>year flag</t>
    <phoneticPr fontId="2"/>
  </si>
  <si>
    <t>month flag</t>
    <phoneticPr fontId="2"/>
  </si>
  <si>
    <t>week flag</t>
    <phoneticPr fontId="2"/>
  </si>
  <si>
    <t>rate</t>
    <phoneticPr fontId="2"/>
  </si>
  <si>
    <t>2Y</t>
  </si>
  <si>
    <t>2Y</t>
    <phoneticPr fontId="2"/>
  </si>
  <si>
    <t>1Y</t>
  </si>
  <si>
    <t>1Y</t>
    <phoneticPr fontId="2"/>
  </si>
  <si>
    <t>3Y</t>
  </si>
  <si>
    <t>3Y</t>
    <phoneticPr fontId="2"/>
  </si>
  <si>
    <t>4Y</t>
  </si>
  <si>
    <t>4Y</t>
    <phoneticPr fontId="2"/>
  </si>
  <si>
    <t>5Y</t>
  </si>
  <si>
    <t>5Y</t>
    <phoneticPr fontId="2"/>
  </si>
  <si>
    <t>6Y</t>
  </si>
  <si>
    <t>6Y</t>
    <phoneticPr fontId="2"/>
  </si>
  <si>
    <t>7Y</t>
  </si>
  <si>
    <t>7Y</t>
    <phoneticPr fontId="2"/>
  </si>
  <si>
    <t>8Y</t>
  </si>
  <si>
    <t>8Y</t>
    <phoneticPr fontId="2"/>
  </si>
  <si>
    <t>9Y</t>
  </si>
  <si>
    <t>9Y</t>
    <phoneticPr fontId="2"/>
  </si>
  <si>
    <t>10Y</t>
  </si>
  <si>
    <t>10Y</t>
    <phoneticPr fontId="2"/>
  </si>
  <si>
    <t>15Y</t>
  </si>
  <si>
    <t>15Y</t>
    <phoneticPr fontId="2"/>
  </si>
  <si>
    <t>20Y</t>
  </si>
  <si>
    <t>20Y</t>
    <phoneticPr fontId="2"/>
  </si>
  <si>
    <t>30Y</t>
  </si>
  <si>
    <t>30Y</t>
    <phoneticPr fontId="2"/>
  </si>
  <si>
    <t>start</t>
    <phoneticPr fontId="2"/>
  </si>
  <si>
    <t>end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</si>
</sst>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000%"/>
  </numFmts>
  <fonts count="5" x14ac:knownFonts="1"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79" fontId="0" fillId="0" borderId="0" xfId="7" applyNumberFormat="1" applyFont="1"/>
  </cellXfs>
  <cellStyles count="8">
    <cellStyle name="パーセント" xfId="7" builtinId="5"/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10" sqref="A10:C22"/>
    </sheetView>
  </sheetViews>
  <sheetFormatPr baseColWidth="12" defaultRowHeight="20" x14ac:dyDescent="0.3"/>
  <sheetData>
    <row r="1" spans="1:7" x14ac:dyDescent="0.3">
      <c r="B1" t="s">
        <v>18</v>
      </c>
      <c r="C1" t="s">
        <v>20</v>
      </c>
      <c r="E1" t="s">
        <v>21</v>
      </c>
      <c r="F1" t="s">
        <v>22</v>
      </c>
      <c r="G1" t="s">
        <v>23</v>
      </c>
    </row>
    <row r="2" spans="1:7" x14ac:dyDescent="0.3">
      <c r="A2" t="s">
        <v>1</v>
      </c>
      <c r="B2" s="1">
        <v>43092</v>
      </c>
      <c r="C2" s="1">
        <f>B2+1</f>
        <v>43093</v>
      </c>
    </row>
    <row r="3" spans="1:7" x14ac:dyDescent="0.3">
      <c r="A3" t="s">
        <v>3</v>
      </c>
      <c r="B3" s="1">
        <f>B2+1</f>
        <v>43093</v>
      </c>
      <c r="C3" s="1">
        <f>B3+1</f>
        <v>43094</v>
      </c>
    </row>
    <row r="4" spans="1:7" x14ac:dyDescent="0.3">
      <c r="A4" t="s">
        <v>5</v>
      </c>
      <c r="B4" s="1">
        <f>$C$3</f>
        <v>43094</v>
      </c>
      <c r="C4" s="1">
        <f>B4+IF(E4=1,365,0)*LEFT(A4,LEN(A4)-1)+IF(F4=1,30,0)*LEFT(A4,LEN(A4)-1)+IF(G4=1,7,0)*LEFT(A4,LEN(A4)-1)</f>
        <v>43101</v>
      </c>
      <c r="D4" t="str">
        <f>RIGHT(A4,1)</f>
        <v>W</v>
      </c>
      <c r="E4">
        <f>IF($D4="Y", 1, 0)</f>
        <v>0</v>
      </c>
      <c r="F4">
        <f>IF($D4="M", 1, 0)</f>
        <v>0</v>
      </c>
      <c r="G4">
        <f>IF($D4="W", 1, 0)</f>
        <v>1</v>
      </c>
    </row>
    <row r="5" spans="1:7" x14ac:dyDescent="0.3">
      <c r="A5" t="s">
        <v>7</v>
      </c>
      <c r="B5" s="1">
        <f t="shared" ref="B5:B22" si="0">$C$3</f>
        <v>43094</v>
      </c>
      <c r="C5" s="1">
        <f t="shared" ref="C5:C22" si="1">B5+IF(E5=1,365,0)*LEFT(A5,LEN(A5)-1)+IF(F5=1,30,0)*LEFT(A5,LEN(A5)-1)+IF(G5=1,7,0)*LEFT(A5,LEN(A5)-1)</f>
        <v>43108</v>
      </c>
      <c r="D5" t="str">
        <f t="shared" ref="D5:D22" si="2">RIGHT(A5,1)</f>
        <v>W</v>
      </c>
      <c r="E5">
        <f t="shared" ref="E5:E22" si="3">IF($D5="Y", 1, 0)</f>
        <v>0</v>
      </c>
      <c r="F5">
        <f t="shared" ref="F5:F22" si="4">IF($D5="M", 1, 0)</f>
        <v>0</v>
      </c>
      <c r="G5">
        <f t="shared" ref="G5:G22" si="5">IF($D5="W", 1, 0)</f>
        <v>1</v>
      </c>
    </row>
    <row r="6" spans="1:7" x14ac:dyDescent="0.3">
      <c r="A6" t="s">
        <v>9</v>
      </c>
      <c r="B6" s="1">
        <f t="shared" si="0"/>
        <v>43094</v>
      </c>
      <c r="C6" s="1">
        <f t="shared" si="1"/>
        <v>43124</v>
      </c>
      <c r="D6" t="str">
        <f t="shared" si="2"/>
        <v>M</v>
      </c>
      <c r="E6">
        <f t="shared" si="3"/>
        <v>0</v>
      </c>
      <c r="F6">
        <f>IF($D6="M", 1, 0)</f>
        <v>1</v>
      </c>
      <c r="G6">
        <f t="shared" si="5"/>
        <v>0</v>
      </c>
    </row>
    <row r="7" spans="1:7" x14ac:dyDescent="0.3">
      <c r="A7" t="s">
        <v>11</v>
      </c>
      <c r="B7" s="1">
        <f t="shared" si="0"/>
        <v>43094</v>
      </c>
      <c r="C7" s="1">
        <f t="shared" si="1"/>
        <v>43154</v>
      </c>
      <c r="D7" t="str">
        <f t="shared" si="2"/>
        <v>M</v>
      </c>
      <c r="E7">
        <f t="shared" si="3"/>
        <v>0</v>
      </c>
      <c r="F7">
        <f t="shared" si="4"/>
        <v>1</v>
      </c>
      <c r="G7">
        <f t="shared" si="5"/>
        <v>0</v>
      </c>
    </row>
    <row r="8" spans="1:7" x14ac:dyDescent="0.3">
      <c r="A8" t="s">
        <v>13</v>
      </c>
      <c r="B8" s="1">
        <f t="shared" si="0"/>
        <v>43094</v>
      </c>
      <c r="C8" s="1">
        <f t="shared" si="1"/>
        <v>43184</v>
      </c>
      <c r="D8" t="str">
        <f t="shared" si="2"/>
        <v>M</v>
      </c>
      <c r="E8">
        <f t="shared" si="3"/>
        <v>0</v>
      </c>
      <c r="F8">
        <f t="shared" si="4"/>
        <v>1</v>
      </c>
      <c r="G8">
        <f t="shared" si="5"/>
        <v>0</v>
      </c>
    </row>
    <row r="9" spans="1:7" x14ac:dyDescent="0.3">
      <c r="A9" t="s">
        <v>15</v>
      </c>
      <c r="B9" s="1">
        <f t="shared" si="0"/>
        <v>43094</v>
      </c>
      <c r="C9" s="1">
        <f t="shared" si="1"/>
        <v>43274</v>
      </c>
      <c r="D9" t="str">
        <f t="shared" si="2"/>
        <v>M</v>
      </c>
      <c r="E9">
        <f t="shared" si="3"/>
        <v>0</v>
      </c>
      <c r="F9">
        <f t="shared" si="4"/>
        <v>1</v>
      </c>
      <c r="G9">
        <f t="shared" si="5"/>
        <v>0</v>
      </c>
    </row>
    <row r="10" spans="1:7" x14ac:dyDescent="0.3">
      <c r="A10" t="s">
        <v>28</v>
      </c>
      <c r="B10" s="1">
        <f t="shared" si="0"/>
        <v>43094</v>
      </c>
      <c r="C10" s="1">
        <f t="shared" si="1"/>
        <v>43459</v>
      </c>
      <c r="D10" t="str">
        <f t="shared" si="2"/>
        <v>Y</v>
      </c>
      <c r="E10">
        <f t="shared" si="3"/>
        <v>1</v>
      </c>
      <c r="F10">
        <f t="shared" si="4"/>
        <v>0</v>
      </c>
      <c r="G10">
        <f t="shared" si="5"/>
        <v>0</v>
      </c>
    </row>
    <row r="11" spans="1:7" x14ac:dyDescent="0.3">
      <c r="A11" t="s">
        <v>26</v>
      </c>
      <c r="B11" s="1">
        <f t="shared" si="0"/>
        <v>43094</v>
      </c>
      <c r="C11" s="1">
        <f t="shared" si="1"/>
        <v>43824</v>
      </c>
      <c r="D11" t="str">
        <f t="shared" si="2"/>
        <v>Y</v>
      </c>
      <c r="E11">
        <f t="shared" si="3"/>
        <v>1</v>
      </c>
      <c r="F11">
        <f t="shared" si="4"/>
        <v>0</v>
      </c>
      <c r="G11">
        <f t="shared" si="5"/>
        <v>0</v>
      </c>
    </row>
    <row r="12" spans="1:7" x14ac:dyDescent="0.3">
      <c r="A12" t="s">
        <v>30</v>
      </c>
      <c r="B12" s="1">
        <f t="shared" si="0"/>
        <v>43094</v>
      </c>
      <c r="C12" s="1">
        <f t="shared" si="1"/>
        <v>44189</v>
      </c>
      <c r="D12" t="str">
        <f t="shared" si="2"/>
        <v>Y</v>
      </c>
      <c r="E12">
        <f t="shared" si="3"/>
        <v>1</v>
      </c>
      <c r="F12">
        <f t="shared" si="4"/>
        <v>0</v>
      </c>
      <c r="G12">
        <f t="shared" si="5"/>
        <v>0</v>
      </c>
    </row>
    <row r="13" spans="1:7" x14ac:dyDescent="0.3">
      <c r="A13" t="s">
        <v>32</v>
      </c>
      <c r="B13" s="1">
        <f t="shared" si="0"/>
        <v>43094</v>
      </c>
      <c r="C13" s="1">
        <f t="shared" si="1"/>
        <v>44554</v>
      </c>
      <c r="D13" t="str">
        <f t="shared" si="2"/>
        <v>Y</v>
      </c>
      <c r="E13">
        <f t="shared" si="3"/>
        <v>1</v>
      </c>
      <c r="F13">
        <f t="shared" si="4"/>
        <v>0</v>
      </c>
      <c r="G13">
        <f t="shared" si="5"/>
        <v>0</v>
      </c>
    </row>
    <row r="14" spans="1:7" x14ac:dyDescent="0.3">
      <c r="A14" t="s">
        <v>34</v>
      </c>
      <c r="B14" s="1">
        <f t="shared" si="0"/>
        <v>43094</v>
      </c>
      <c r="C14" s="1">
        <f t="shared" si="1"/>
        <v>44919</v>
      </c>
      <c r="D14" t="str">
        <f t="shared" si="2"/>
        <v>Y</v>
      </c>
      <c r="E14">
        <f t="shared" si="3"/>
        <v>1</v>
      </c>
      <c r="F14">
        <f t="shared" si="4"/>
        <v>0</v>
      </c>
      <c r="G14">
        <f t="shared" si="5"/>
        <v>0</v>
      </c>
    </row>
    <row r="15" spans="1:7" x14ac:dyDescent="0.3">
      <c r="A15" t="s">
        <v>36</v>
      </c>
      <c r="B15" s="1">
        <f t="shared" si="0"/>
        <v>43094</v>
      </c>
      <c r="C15" s="1">
        <f t="shared" si="1"/>
        <v>45284</v>
      </c>
      <c r="D15" t="str">
        <f t="shared" si="2"/>
        <v>Y</v>
      </c>
      <c r="E15">
        <f t="shared" si="3"/>
        <v>1</v>
      </c>
      <c r="F15">
        <f t="shared" si="4"/>
        <v>0</v>
      </c>
      <c r="G15">
        <f t="shared" si="5"/>
        <v>0</v>
      </c>
    </row>
    <row r="16" spans="1:7" x14ac:dyDescent="0.3">
      <c r="A16" t="s">
        <v>38</v>
      </c>
      <c r="B16" s="1">
        <f t="shared" si="0"/>
        <v>43094</v>
      </c>
      <c r="C16" s="1">
        <f t="shared" si="1"/>
        <v>45649</v>
      </c>
      <c r="D16" t="str">
        <f t="shared" si="2"/>
        <v>Y</v>
      </c>
      <c r="E16">
        <f t="shared" si="3"/>
        <v>1</v>
      </c>
      <c r="F16">
        <f t="shared" si="4"/>
        <v>0</v>
      </c>
      <c r="G16">
        <f t="shared" si="5"/>
        <v>0</v>
      </c>
    </row>
    <row r="17" spans="1:7" x14ac:dyDescent="0.3">
      <c r="A17" t="s">
        <v>40</v>
      </c>
      <c r="B17" s="1">
        <f t="shared" si="0"/>
        <v>43094</v>
      </c>
      <c r="C17" s="1">
        <f t="shared" si="1"/>
        <v>46014</v>
      </c>
      <c r="D17" t="str">
        <f t="shared" si="2"/>
        <v>Y</v>
      </c>
      <c r="E17">
        <f t="shared" si="3"/>
        <v>1</v>
      </c>
      <c r="F17">
        <f t="shared" si="4"/>
        <v>0</v>
      </c>
      <c r="G17">
        <f t="shared" si="5"/>
        <v>0</v>
      </c>
    </row>
    <row r="18" spans="1:7" x14ac:dyDescent="0.3">
      <c r="A18" t="s">
        <v>42</v>
      </c>
      <c r="B18" s="1">
        <f t="shared" si="0"/>
        <v>43094</v>
      </c>
      <c r="C18" s="1">
        <f t="shared" si="1"/>
        <v>46379</v>
      </c>
      <c r="D18" t="str">
        <f t="shared" si="2"/>
        <v>Y</v>
      </c>
      <c r="E18">
        <f t="shared" si="3"/>
        <v>1</v>
      </c>
      <c r="F18">
        <f t="shared" si="4"/>
        <v>0</v>
      </c>
      <c r="G18">
        <f t="shared" si="5"/>
        <v>0</v>
      </c>
    </row>
    <row r="19" spans="1:7" x14ac:dyDescent="0.3">
      <c r="A19" t="s">
        <v>44</v>
      </c>
      <c r="B19" s="1">
        <f t="shared" si="0"/>
        <v>43094</v>
      </c>
      <c r="C19" s="1">
        <f t="shared" si="1"/>
        <v>46744</v>
      </c>
      <c r="D19" t="str">
        <f t="shared" si="2"/>
        <v>Y</v>
      </c>
      <c r="E19">
        <f t="shared" si="3"/>
        <v>1</v>
      </c>
      <c r="F19">
        <f t="shared" si="4"/>
        <v>0</v>
      </c>
      <c r="G19">
        <f t="shared" si="5"/>
        <v>0</v>
      </c>
    </row>
    <row r="20" spans="1:7" x14ac:dyDescent="0.3">
      <c r="A20" t="s">
        <v>46</v>
      </c>
      <c r="B20" s="1">
        <f t="shared" si="0"/>
        <v>43094</v>
      </c>
      <c r="C20" s="1">
        <f t="shared" si="1"/>
        <v>48569</v>
      </c>
      <c r="D20" t="str">
        <f t="shared" si="2"/>
        <v>Y</v>
      </c>
      <c r="E20">
        <f t="shared" si="3"/>
        <v>1</v>
      </c>
      <c r="F20">
        <f t="shared" si="4"/>
        <v>0</v>
      </c>
      <c r="G20">
        <f t="shared" si="5"/>
        <v>0</v>
      </c>
    </row>
    <row r="21" spans="1:7" x14ac:dyDescent="0.3">
      <c r="A21" t="s">
        <v>48</v>
      </c>
      <c r="B21" s="1">
        <f t="shared" si="0"/>
        <v>43094</v>
      </c>
      <c r="C21" s="1">
        <f t="shared" si="1"/>
        <v>50394</v>
      </c>
      <c r="D21" t="str">
        <f t="shared" si="2"/>
        <v>Y</v>
      </c>
      <c r="E21">
        <f t="shared" si="3"/>
        <v>1</v>
      </c>
      <c r="F21">
        <f t="shared" si="4"/>
        <v>0</v>
      </c>
      <c r="G21">
        <f t="shared" si="5"/>
        <v>0</v>
      </c>
    </row>
    <row r="22" spans="1:7" x14ac:dyDescent="0.3">
      <c r="A22" t="s">
        <v>50</v>
      </c>
      <c r="B22" s="1">
        <f t="shared" si="0"/>
        <v>43094</v>
      </c>
      <c r="C22" s="1">
        <f t="shared" si="1"/>
        <v>54044</v>
      </c>
      <c r="D22" t="str">
        <f t="shared" si="2"/>
        <v>Y</v>
      </c>
      <c r="E22">
        <f t="shared" si="3"/>
        <v>1</v>
      </c>
      <c r="F22">
        <f t="shared" si="4"/>
        <v>0</v>
      </c>
      <c r="G22">
        <f t="shared" si="5"/>
        <v>0</v>
      </c>
    </row>
    <row r="24" spans="1:7" x14ac:dyDescent="0.3">
      <c r="B24" s="1"/>
      <c r="C24" s="1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10" sqref="A10"/>
    </sheetView>
  </sheetViews>
  <sheetFormatPr baseColWidth="12" defaultRowHeight="20" x14ac:dyDescent="0.3"/>
  <sheetData>
    <row r="1" spans="1:5" x14ac:dyDescent="0.3">
      <c r="B1" t="s">
        <v>17</v>
      </c>
      <c r="C1" t="s">
        <v>19</v>
      </c>
      <c r="D1" t="s">
        <v>24</v>
      </c>
    </row>
    <row r="2" spans="1:5" x14ac:dyDescent="0.3">
      <c r="A2" t="s">
        <v>0</v>
      </c>
      <c r="B2" s="1">
        <v>43092</v>
      </c>
      <c r="C2" s="1">
        <v>43093</v>
      </c>
      <c r="D2" s="2">
        <v>1.4348E-2</v>
      </c>
      <c r="E2">
        <f>1/(1+(C2-B2)/360*D2)</f>
        <v>0.99996014603284633</v>
      </c>
    </row>
    <row r="3" spans="1:5" x14ac:dyDescent="0.3">
      <c r="A3" t="s">
        <v>2</v>
      </c>
      <c r="B3" s="1">
        <v>43093</v>
      </c>
      <c r="C3" s="1">
        <v>43094</v>
      </c>
      <c r="D3" s="2">
        <v>1.4348E-2</v>
      </c>
      <c r="E3">
        <f>E2/(1+(C3-B3)/360*D3)</f>
        <v>0.99992029365403134</v>
      </c>
    </row>
    <row r="4" spans="1:5" x14ac:dyDescent="0.3">
      <c r="A4" t="s">
        <v>4</v>
      </c>
      <c r="B4" s="1">
        <v>43094</v>
      </c>
      <c r="C4" s="1">
        <v>43101</v>
      </c>
      <c r="D4" s="2">
        <v>1.4876E-2</v>
      </c>
      <c r="E4">
        <f>$E$3/(1+(C4-B4)/360*D4)</f>
        <v>0.99963114479189386</v>
      </c>
    </row>
    <row r="5" spans="1:5" x14ac:dyDescent="0.3">
      <c r="A5" t="s">
        <v>6</v>
      </c>
      <c r="B5" s="1">
        <v>43094</v>
      </c>
      <c r="C5" s="1">
        <v>43108</v>
      </c>
      <c r="D5" s="2">
        <v>1.4999999999999999E-2</v>
      </c>
      <c r="E5">
        <f t="shared" ref="E5:E10" si="0">$E$3/(1+(C5-B5)/360*D5)</f>
        <v>0.99933734686835807</v>
      </c>
    </row>
    <row r="6" spans="1:5" x14ac:dyDescent="0.3">
      <c r="A6" t="s">
        <v>8</v>
      </c>
      <c r="B6" s="1">
        <v>43094</v>
      </c>
      <c r="C6" s="1">
        <v>43124</v>
      </c>
      <c r="D6" s="2">
        <v>1.5630000000000002E-2</v>
      </c>
      <c r="E6">
        <f t="shared" si="0"/>
        <v>0.99861959163592562</v>
      </c>
    </row>
    <row r="7" spans="1:5" x14ac:dyDescent="0.3">
      <c r="A7" t="s">
        <v>10</v>
      </c>
      <c r="B7" s="1">
        <v>43094</v>
      </c>
      <c r="C7" s="1">
        <v>43154</v>
      </c>
      <c r="D7" s="2">
        <v>1.6160000000000001E-2</v>
      </c>
      <c r="E7">
        <f t="shared" si="0"/>
        <v>0.9972344089791807</v>
      </c>
    </row>
    <row r="8" spans="1:5" x14ac:dyDescent="0.3">
      <c r="A8" t="s">
        <v>12</v>
      </c>
      <c r="B8" s="1">
        <v>43094</v>
      </c>
      <c r="C8" s="1">
        <v>43184</v>
      </c>
      <c r="D8" s="2">
        <v>1.685E-2</v>
      </c>
      <c r="E8">
        <f t="shared" si="0"/>
        <v>0.99572579872689437</v>
      </c>
    </row>
    <row r="9" spans="1:5" x14ac:dyDescent="0.3">
      <c r="A9" t="s">
        <v>14</v>
      </c>
      <c r="B9" s="1">
        <v>43094</v>
      </c>
      <c r="C9" s="1">
        <v>43274</v>
      </c>
      <c r="D9" s="2">
        <v>1.8329999999999999E-2</v>
      </c>
      <c r="E9">
        <f t="shared" si="0"/>
        <v>0.99083925191027356</v>
      </c>
    </row>
    <row r="10" spans="1:5" x14ac:dyDescent="0.3">
      <c r="A10" t="s">
        <v>16</v>
      </c>
      <c r="B10" s="1">
        <v>43094</v>
      </c>
      <c r="C10" s="1">
        <v>43454</v>
      </c>
      <c r="D10" s="2">
        <v>2.1000000000000001E-2</v>
      </c>
      <c r="E10">
        <f t="shared" si="0"/>
        <v>0.97935386254067724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G45" sqref="G45"/>
    </sheetView>
  </sheetViews>
  <sheetFormatPr baseColWidth="12" defaultRowHeight="20" x14ac:dyDescent="0.3"/>
  <sheetData>
    <row r="1" spans="1:4" x14ac:dyDescent="0.3">
      <c r="B1" t="s">
        <v>51</v>
      </c>
      <c r="C1" t="s">
        <v>52</v>
      </c>
      <c r="D1" t="s">
        <v>24</v>
      </c>
    </row>
    <row r="2" spans="1:4" x14ac:dyDescent="0.3">
      <c r="A2" t="s">
        <v>27</v>
      </c>
      <c r="B2" s="1">
        <v>43094</v>
      </c>
      <c r="C2" s="1">
        <v>43459</v>
      </c>
      <c r="D2" s="3">
        <v>1.9040000000000001E-2</v>
      </c>
    </row>
    <row r="3" spans="1:4" x14ac:dyDescent="0.3">
      <c r="A3" t="s">
        <v>25</v>
      </c>
      <c r="B3" s="1">
        <v>43094</v>
      </c>
      <c r="C3" s="1">
        <v>43824</v>
      </c>
      <c r="D3" s="3">
        <v>2.086E-2</v>
      </c>
    </row>
    <row r="4" spans="1:4" x14ac:dyDescent="0.3">
      <c r="A4" t="s">
        <v>29</v>
      </c>
      <c r="B4" s="1">
        <v>43094</v>
      </c>
      <c r="C4" s="1">
        <v>44189</v>
      </c>
      <c r="D4" s="3">
        <v>2.1870000000000001E-2</v>
      </c>
    </row>
    <row r="5" spans="1:4" x14ac:dyDescent="0.3">
      <c r="A5" t="s">
        <v>31</v>
      </c>
      <c r="B5" s="1">
        <v>43094</v>
      </c>
      <c r="C5" s="1">
        <v>44554</v>
      </c>
      <c r="D5" s="3">
        <v>2.248E-2</v>
      </c>
    </row>
    <row r="6" spans="1:4" x14ac:dyDescent="0.3">
      <c r="A6" t="s">
        <v>33</v>
      </c>
      <c r="B6" s="1">
        <v>43094</v>
      </c>
      <c r="C6" s="1">
        <v>44919</v>
      </c>
      <c r="D6" s="3">
        <v>2.2949999999999998E-2</v>
      </c>
    </row>
    <row r="7" spans="1:4" x14ac:dyDescent="0.3">
      <c r="A7" t="s">
        <v>35</v>
      </c>
      <c r="B7" s="1">
        <v>43094</v>
      </c>
      <c r="C7" s="1">
        <v>45284</v>
      </c>
      <c r="D7" s="3">
        <v>2.3369999999999998E-2</v>
      </c>
    </row>
    <row r="8" spans="1:4" x14ac:dyDescent="0.3">
      <c r="A8" t="s">
        <v>37</v>
      </c>
      <c r="B8" s="1">
        <v>43094</v>
      </c>
      <c r="C8" s="1">
        <v>45649</v>
      </c>
      <c r="D8" s="3">
        <v>2.376E-2</v>
      </c>
    </row>
    <row r="9" spans="1:4" x14ac:dyDescent="0.3">
      <c r="A9" t="s">
        <v>39</v>
      </c>
      <c r="B9" s="1">
        <v>43094</v>
      </c>
      <c r="C9" s="1">
        <v>46014</v>
      </c>
      <c r="D9" s="3">
        <v>2.4109999999999999E-2</v>
      </c>
    </row>
    <row r="10" spans="1:4" x14ac:dyDescent="0.3">
      <c r="A10" t="s">
        <v>41</v>
      </c>
      <c r="B10" s="1">
        <v>43094</v>
      </c>
      <c r="C10" s="1">
        <v>46379</v>
      </c>
      <c r="D10" s="3">
        <v>2.444E-2</v>
      </c>
    </row>
    <row r="11" spans="1:4" x14ac:dyDescent="0.3">
      <c r="A11" t="s">
        <v>43</v>
      </c>
      <c r="B11" s="1">
        <v>43094</v>
      </c>
      <c r="C11" s="1">
        <v>46744</v>
      </c>
      <c r="D11" s="3">
        <v>2.4750000000000001E-2</v>
      </c>
    </row>
    <row r="12" spans="1:4" x14ac:dyDescent="0.3">
      <c r="A12" t="s">
        <v>45</v>
      </c>
      <c r="B12" s="1">
        <v>43094</v>
      </c>
      <c r="C12" s="1">
        <v>48569</v>
      </c>
      <c r="D12" s="3">
        <v>2.5819999999999999E-2</v>
      </c>
    </row>
    <row r="13" spans="1:4" x14ac:dyDescent="0.3">
      <c r="A13" t="s">
        <v>47</v>
      </c>
      <c r="B13" s="1">
        <v>43094</v>
      </c>
      <c r="C13" s="1">
        <v>50394</v>
      </c>
      <c r="D13" s="3">
        <v>2.632E-2</v>
      </c>
    </row>
    <row r="14" spans="1:4" x14ac:dyDescent="0.3">
      <c r="A14" t="s">
        <v>49</v>
      </c>
      <c r="B14" s="1">
        <v>43094</v>
      </c>
      <c r="C14" s="1">
        <v>54044</v>
      </c>
      <c r="D14" s="3">
        <v>2.6460000000000001E-2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create_cashflow</vt:lpstr>
      <vt:lpstr>moneymarket_rate</vt:lpstr>
      <vt:lpstr>swap_rate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2017-12-23T10:36:35Z</dcterms:created>
  <dcterms:modified xsi:type="dcterms:W3CDTF">2017-12-25T12:22:36Z</dcterms:modified>
</cp:coreProperties>
</file>