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inobu/Desktop/"/>
    </mc:Choice>
  </mc:AlternateContent>
  <bookViews>
    <workbookView xWindow="2780" yWindow="5180" windowWidth="31500" windowHeight="19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3" i="1"/>
  <c r="I11" i="1"/>
  <c r="I10" i="1"/>
  <c r="I7" i="1"/>
  <c r="H26" i="1"/>
  <c r="H24" i="1"/>
  <c r="H22" i="1"/>
  <c r="H20" i="1"/>
  <c r="H18" i="1"/>
  <c r="H16" i="1"/>
  <c r="H14" i="1"/>
  <c r="H12" i="1"/>
  <c r="H10" i="1"/>
  <c r="I5" i="1"/>
  <c r="I6" i="1"/>
  <c r="I8" i="1"/>
  <c r="I4" i="1"/>
  <c r="H5" i="1"/>
  <c r="H6" i="1"/>
  <c r="H7" i="1"/>
  <c r="H8" i="1"/>
  <c r="H4" i="1"/>
  <c r="J12" i="1"/>
  <c r="I12" i="1"/>
  <c r="J14" i="1"/>
  <c r="I14" i="1"/>
  <c r="J16" i="1"/>
  <c r="I16" i="1"/>
  <c r="J18" i="1"/>
  <c r="I18" i="1"/>
  <c r="J20" i="1"/>
  <c r="I20" i="1"/>
  <c r="J22" i="1"/>
  <c r="I22" i="1"/>
  <c r="J24" i="1"/>
  <c r="I24" i="1"/>
  <c r="J26" i="1"/>
  <c r="I26" i="1"/>
  <c r="I25" i="1"/>
  <c r="I23" i="1"/>
  <c r="I21" i="1"/>
  <c r="I19" i="1"/>
  <c r="I17" i="1"/>
  <c r="I15" i="1"/>
  <c r="I9" i="1"/>
</calcChain>
</file>

<file path=xl/sharedStrings.xml><?xml version="1.0" encoding="utf-8"?>
<sst xmlns="http://schemas.openxmlformats.org/spreadsheetml/2006/main" count="30" uniqueCount="22">
  <si>
    <t>1M</t>
    <phoneticPr fontId="1"/>
  </si>
  <si>
    <t>3M</t>
    <phoneticPr fontId="1"/>
  </si>
  <si>
    <t>6M</t>
    <phoneticPr fontId="1"/>
  </si>
  <si>
    <t>12M</t>
    <phoneticPr fontId="1"/>
  </si>
  <si>
    <t>DF</t>
    <phoneticPr fontId="1"/>
  </si>
  <si>
    <t>BASIS</t>
    <phoneticPr fontId="1"/>
  </si>
  <si>
    <t>Day count</t>
    <phoneticPr fontId="1"/>
  </si>
  <si>
    <t>Anuity</t>
    <phoneticPr fontId="1"/>
  </si>
  <si>
    <t>Interest Rate</t>
    <phoneticPr fontId="1"/>
  </si>
  <si>
    <t>Money Market</t>
    <phoneticPr fontId="1"/>
  </si>
  <si>
    <t>Swap Rate</t>
    <phoneticPr fontId="1"/>
  </si>
  <si>
    <t>O/N</t>
    <phoneticPr fontId="1"/>
  </si>
  <si>
    <t>2Y</t>
    <phoneticPr fontId="1"/>
  </si>
  <si>
    <t>3Y</t>
    <phoneticPr fontId="1"/>
  </si>
  <si>
    <t>4Y</t>
    <phoneticPr fontId="1"/>
  </si>
  <si>
    <t>5Y</t>
    <phoneticPr fontId="1"/>
  </si>
  <si>
    <t>6Y</t>
    <phoneticPr fontId="1"/>
  </si>
  <si>
    <t>7Y</t>
    <phoneticPr fontId="1"/>
  </si>
  <si>
    <t>8Y</t>
    <phoneticPr fontId="1"/>
  </si>
  <si>
    <t>9Y</t>
    <phoneticPr fontId="1"/>
  </si>
  <si>
    <t>10Y</t>
    <phoneticPr fontId="1"/>
  </si>
  <si>
    <t>interpolation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</si>
</sst>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0000%"/>
  </numFmts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rgb="FF333333"/>
      <name val="Inherit"/>
      <family val="2"/>
    </font>
    <font>
      <sz val="13"/>
      <color rgb="FF333333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0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181" fontId="3" fillId="0" borderId="0" xfId="0" applyNumberFormat="1" applyFont="1"/>
    <xf numFmtId="181" fontId="0" fillId="0" borderId="0" xfId="0" applyNumberFormat="1"/>
    <xf numFmtId="181" fontId="2" fillId="0" borderId="0" xfId="0" applyNumberFormat="1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Sheet1!$I$4:$I$26</c:f>
              <c:numCache>
                <c:formatCode>General</c:formatCode>
                <c:ptCount val="23"/>
                <c:pt idx="0">
                  <c:v>0.99996019241804</c:v>
                </c:pt>
                <c:pt idx="1">
                  <c:v>0.998714294056721</c:v>
                </c:pt>
                <c:pt idx="2">
                  <c:v>0.995982926960264</c:v>
                </c:pt>
                <c:pt idx="3">
                  <c:v>0.991109029050442</c:v>
                </c:pt>
                <c:pt idx="4">
                  <c:v>0.979661547317804</c:v>
                </c:pt>
                <c:pt idx="5">
                  <c:v>0.960088038226396</c:v>
                </c:pt>
                <c:pt idx="6">
                  <c:v>0.940406982381738</c:v>
                </c:pt>
                <c:pt idx="7">
                  <c:v>0.929133864500529</c:v>
                </c:pt>
                <c:pt idx="8">
                  <c:v>0.917860746619319</c:v>
                </c:pt>
                <c:pt idx="9">
                  <c:v>0.907074599641608</c:v>
                </c:pt>
                <c:pt idx="10">
                  <c:v>0.896229188120062</c:v>
                </c:pt>
                <c:pt idx="11">
                  <c:v>0.885462577168851</c:v>
                </c:pt>
                <c:pt idx="12">
                  <c:v>0.874636809014611</c:v>
                </c:pt>
                <c:pt idx="13">
                  <c:v>0.863906668351949</c:v>
                </c:pt>
                <c:pt idx="14">
                  <c:v>0.853117570872459</c:v>
                </c:pt>
                <c:pt idx="15">
                  <c:v>0.842171390005875</c:v>
                </c:pt>
                <c:pt idx="16">
                  <c:v>0.831225209139291</c:v>
                </c:pt>
                <c:pt idx="17">
                  <c:v>0.820769258309731</c:v>
                </c:pt>
                <c:pt idx="18">
                  <c:v>0.810255857200887</c:v>
                </c:pt>
                <c:pt idx="19">
                  <c:v>0.799641794522651</c:v>
                </c:pt>
                <c:pt idx="20">
                  <c:v>0.78896941281871</c:v>
                </c:pt>
                <c:pt idx="21">
                  <c:v>0.778458629689527</c:v>
                </c:pt>
                <c:pt idx="22">
                  <c:v>0.767890095004689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670720"/>
        <c:axId val="1509767888"/>
      </c:lineChart>
      <c:catAx>
        <c:axId val="150967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767888"/>
        <c:crosses val="autoZero"/>
        <c:auto val="1"/>
        <c:lblAlgn val="ctr"/>
        <c:lblOffset val="100"/>
        <c:noMultiLvlLbl val="0"/>
      </c:catAx>
      <c:valAx>
        <c:axId val="15097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96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3</xdr:row>
      <xdr:rowOff>241300</xdr:rowOff>
    </xdr:from>
    <xdr:to>
      <xdr:col>15</xdr:col>
      <xdr:colOff>222250</xdr:colOff>
      <xdr:row>14</xdr:row>
      <xdr:rowOff>190500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" sqref="D1"/>
    </sheetView>
  </sheetViews>
  <sheetFormatPr baseColWidth="12" defaultRowHeight="20" x14ac:dyDescent="0.3"/>
  <sheetData>
    <row r="1" spans="1:10" x14ac:dyDescent="0.3">
      <c r="B1" s="1"/>
      <c r="F1" t="s">
        <v>5</v>
      </c>
      <c r="G1" s="1">
        <v>43084</v>
      </c>
    </row>
    <row r="3" spans="1:10" x14ac:dyDescent="0.3">
      <c r="G3" t="s">
        <v>8</v>
      </c>
      <c r="H3" t="s">
        <v>6</v>
      </c>
      <c r="I3" t="s">
        <v>4</v>
      </c>
      <c r="J3" t="s">
        <v>7</v>
      </c>
    </row>
    <row r="4" spans="1:10" x14ac:dyDescent="0.3">
      <c r="A4" s="1"/>
      <c r="D4" t="s">
        <v>9</v>
      </c>
      <c r="E4" t="s">
        <v>11</v>
      </c>
      <c r="F4" s="4">
        <v>43085</v>
      </c>
      <c r="G4" s="6">
        <v>1.43313E-2</v>
      </c>
      <c r="H4" s="5">
        <f>(F4-$G$1)/360</f>
        <v>2.7777777777777779E-3</v>
      </c>
      <c r="I4" s="5">
        <f>1/(1+H4*G4)</f>
        <v>0.99996019241804002</v>
      </c>
      <c r="J4" s="3"/>
    </row>
    <row r="5" spans="1:10" x14ac:dyDescent="0.3">
      <c r="A5" s="1"/>
      <c r="E5" t="s">
        <v>0</v>
      </c>
      <c r="F5" s="1">
        <v>43115</v>
      </c>
      <c r="G5" s="6">
        <v>1.495E-2</v>
      </c>
      <c r="H5" s="5">
        <f t="shared" ref="H5:H26" si="0">(F5-$G$1)/360</f>
        <v>8.611111111111111E-2</v>
      </c>
      <c r="I5" s="5">
        <f t="shared" ref="I5:J8" si="1">1/(1+H5*G5)</f>
        <v>0.99871429405672063</v>
      </c>
    </row>
    <row r="6" spans="1:10" x14ac:dyDescent="0.3">
      <c r="A6" s="1"/>
      <c r="E6" t="s">
        <v>1</v>
      </c>
      <c r="F6" s="1">
        <v>43174</v>
      </c>
      <c r="G6" s="6">
        <v>1.6133100000000001E-2</v>
      </c>
      <c r="H6" s="5">
        <f t="shared" si="0"/>
        <v>0.25</v>
      </c>
      <c r="I6" s="5">
        <f t="shared" si="1"/>
        <v>0.99598292696026425</v>
      </c>
    </row>
    <row r="7" spans="1:10" x14ac:dyDescent="0.3">
      <c r="A7" s="1"/>
      <c r="E7" t="s">
        <v>2</v>
      </c>
      <c r="F7" s="1">
        <v>43266</v>
      </c>
      <c r="G7" s="6">
        <v>1.7744300000000001E-2</v>
      </c>
      <c r="H7" s="5">
        <f t="shared" si="0"/>
        <v>0.50555555555555554</v>
      </c>
      <c r="I7" s="5">
        <f t="shared" si="1"/>
        <v>0.9911090290504424</v>
      </c>
      <c r="J7" s="9">
        <v>0.9911090290504424</v>
      </c>
    </row>
    <row r="8" spans="1:10" x14ac:dyDescent="0.3">
      <c r="A8" s="1"/>
      <c r="E8" t="s">
        <v>3</v>
      </c>
      <c r="F8" s="1">
        <v>43449</v>
      </c>
      <c r="G8" s="6">
        <v>2.0476299999999999E-2</v>
      </c>
      <c r="H8" s="5">
        <f t="shared" si="0"/>
        <v>1.0138888888888888</v>
      </c>
      <c r="I8" s="5">
        <f t="shared" si="1"/>
        <v>0.97966154731780453</v>
      </c>
      <c r="J8" s="9">
        <v>0.97966154731780453</v>
      </c>
    </row>
    <row r="9" spans="1:10" x14ac:dyDescent="0.3">
      <c r="A9" s="1"/>
      <c r="C9" s="2" t="s">
        <v>21</v>
      </c>
      <c r="F9" s="1">
        <v>43631</v>
      </c>
      <c r="G9" s="7"/>
      <c r="H9" s="5"/>
      <c r="I9" s="5">
        <f>(I10-I8)/((F10-F8)/360)*((F9-F8)/360)+I8</f>
        <v>0.96008803822639621</v>
      </c>
    </row>
    <row r="10" spans="1:10" x14ac:dyDescent="0.3">
      <c r="A10" s="1"/>
      <c r="D10" t="s">
        <v>10</v>
      </c>
      <c r="E10" t="s">
        <v>12</v>
      </c>
      <c r="F10" s="1">
        <v>43814</v>
      </c>
      <c r="G10" s="6">
        <v>2.019E-2</v>
      </c>
      <c r="H10" s="5">
        <f>(F10-F8)/360</f>
        <v>1.0138888888888888</v>
      </c>
      <c r="I10" s="5">
        <f>1/(1+H10*G10)*(1-G10*H10*J10)</f>
        <v>0.94040698238173837</v>
      </c>
      <c r="J10">
        <f>$J$7+$J$8</f>
        <v>1.9707705763682468</v>
      </c>
    </row>
    <row r="11" spans="1:10" x14ac:dyDescent="0.3">
      <c r="A11" s="1"/>
      <c r="B11" s="2"/>
      <c r="C11" s="2" t="s">
        <v>21</v>
      </c>
      <c r="D11" s="2"/>
      <c r="E11" s="2"/>
      <c r="F11" s="1">
        <v>43997</v>
      </c>
      <c r="G11" s="8"/>
      <c r="I11" s="5">
        <f>(I12-I10)/((F12-F10)/360)*((F11-F10)/360)+I10</f>
        <v>0.92913386450052893</v>
      </c>
    </row>
    <row r="12" spans="1:10" x14ac:dyDescent="0.3">
      <c r="E12" t="s">
        <v>13</v>
      </c>
      <c r="F12" s="1">
        <v>44180</v>
      </c>
      <c r="G12" s="6">
        <v>2.1099999999999997E-2</v>
      </c>
      <c r="H12" s="5">
        <f>(F12-F10)/360</f>
        <v>1.0166666666666666</v>
      </c>
      <c r="I12" s="5">
        <f>1/(1+H12*G12)*(1-G12*H12*J12)</f>
        <v>0.91786074661931949</v>
      </c>
      <c r="J12">
        <f>J10+I10</f>
        <v>2.9111775587499853</v>
      </c>
    </row>
    <row r="13" spans="1:10" x14ac:dyDescent="0.3">
      <c r="C13" s="2" t="s">
        <v>21</v>
      </c>
      <c r="E13" s="2"/>
      <c r="F13" s="1">
        <v>44362</v>
      </c>
      <c r="G13" s="7"/>
      <c r="I13" s="5">
        <f>(I14-I12)/((F14-F12)/360)*((F13-F12)/360)+I12</f>
        <v>0.90707459964160764</v>
      </c>
    </row>
    <row r="14" spans="1:10" x14ac:dyDescent="0.3">
      <c r="E14" t="s">
        <v>14</v>
      </c>
      <c r="F14" s="1">
        <v>44545</v>
      </c>
      <c r="G14" s="7">
        <v>2.1659999999999999E-2</v>
      </c>
      <c r="H14" s="5">
        <f>(F14-F12)/360</f>
        <v>1.0138888888888888</v>
      </c>
      <c r="I14" s="5">
        <f>1/(1+H14*G14)*(1-G14*H14*J14)</f>
        <v>0.89622918812006214</v>
      </c>
      <c r="J14">
        <f>J12+I12</f>
        <v>3.8290383053693047</v>
      </c>
    </row>
    <row r="15" spans="1:10" x14ac:dyDescent="0.3">
      <c r="C15" s="2" t="s">
        <v>21</v>
      </c>
      <c r="E15" s="2"/>
      <c r="F15" s="1">
        <v>44727</v>
      </c>
      <c r="G15" s="7"/>
      <c r="I15" s="5">
        <f>(I16-I14)/((F16-F14)/360)*((F15-F14)/360)+I14</f>
        <v>0.88546257716885091</v>
      </c>
    </row>
    <row r="16" spans="1:10" x14ac:dyDescent="0.3">
      <c r="E16" t="s">
        <v>15</v>
      </c>
      <c r="F16" s="1">
        <v>44910</v>
      </c>
      <c r="G16" s="7">
        <v>2.2079999999999999E-2</v>
      </c>
      <c r="H16" s="5">
        <f>(F16-F14)/360</f>
        <v>1.0138888888888888</v>
      </c>
      <c r="I16" s="5">
        <f>1/(1+H16*G16)*(1-G16*H16*J16)</f>
        <v>0.87463680901461094</v>
      </c>
      <c r="J16">
        <f>J14+I14</f>
        <v>4.7252674934893673</v>
      </c>
    </row>
    <row r="17" spans="3:10" x14ac:dyDescent="0.3">
      <c r="C17" s="2" t="s">
        <v>21</v>
      </c>
      <c r="E17" s="2"/>
      <c r="F17" s="1">
        <v>45092</v>
      </c>
      <c r="G17" s="7"/>
      <c r="I17" s="5">
        <f>(I18-I16)/((F18-F16)/360)*((F17-F16)/360)+I16</f>
        <v>0.86390666835194874</v>
      </c>
    </row>
    <row r="18" spans="3:10" x14ac:dyDescent="0.3">
      <c r="E18" t="s">
        <v>16</v>
      </c>
      <c r="F18" s="1">
        <v>45275</v>
      </c>
      <c r="G18" s="7">
        <v>2.2450000000000001E-2</v>
      </c>
      <c r="H18" s="5">
        <f>(F18-F16)/360</f>
        <v>1.0138888888888888</v>
      </c>
      <c r="I18" s="5">
        <f>1/(1+H18*G18)*(1-G18*H18*J18)</f>
        <v>0.85311757087245876</v>
      </c>
      <c r="J18">
        <f>J16+I16</f>
        <v>5.5999043025039779</v>
      </c>
    </row>
    <row r="19" spans="3:10" x14ac:dyDescent="0.3">
      <c r="C19" s="2" t="s">
        <v>21</v>
      </c>
      <c r="F19" s="1">
        <v>45458</v>
      </c>
      <c r="G19" s="7"/>
      <c r="I19" s="5">
        <f>(I20-I18)/((F20-F18)/360)*((F19-F18)/360)+I18</f>
        <v>0.84217139000587493</v>
      </c>
    </row>
    <row r="20" spans="3:10" x14ac:dyDescent="0.3">
      <c r="E20" t="s">
        <v>17</v>
      </c>
      <c r="F20" s="1">
        <v>45641</v>
      </c>
      <c r="G20" s="7">
        <v>2.2790000000000001E-2</v>
      </c>
      <c r="H20" s="5">
        <f>(F20-F18)/360</f>
        <v>1.0166666666666666</v>
      </c>
      <c r="I20" s="5">
        <f>1/(1+H20*G20)*(1-G20*H20*J20)</f>
        <v>0.8312252091392911</v>
      </c>
      <c r="J20">
        <f>J18+I18</f>
        <v>6.4530218733764366</v>
      </c>
    </row>
    <row r="21" spans="3:10" x14ac:dyDescent="0.3">
      <c r="C21" s="2" t="s">
        <v>21</v>
      </c>
      <c r="F21" s="1">
        <v>45823</v>
      </c>
      <c r="G21" s="7"/>
      <c r="I21" s="5">
        <f>(I22-I20)/((F22-F20)/360)*((F21-F20)/360)+I20</f>
        <v>0.82076925830973091</v>
      </c>
    </row>
    <row r="22" spans="3:10" x14ac:dyDescent="0.3">
      <c r="E22" t="s">
        <v>18</v>
      </c>
      <c r="F22" s="1">
        <v>46006</v>
      </c>
      <c r="G22" s="7">
        <v>2.3120000000000002E-2</v>
      </c>
      <c r="H22" s="5">
        <f>(F22-F20)/360</f>
        <v>1.0138888888888888</v>
      </c>
      <c r="I22" s="5">
        <f>1/(1+H22*G22)*(1-G22*H22*J22)</f>
        <v>0.81025585720088733</v>
      </c>
      <c r="J22">
        <f>J20+I20</f>
        <v>7.2842470825157282</v>
      </c>
    </row>
    <row r="23" spans="3:10" x14ac:dyDescent="0.3">
      <c r="C23" s="2" t="s">
        <v>21</v>
      </c>
      <c r="F23" s="1">
        <v>46188</v>
      </c>
      <c r="G23" s="7"/>
      <c r="I23" s="5">
        <f>(I24-I22)/((F24-F22)/360)*((F23-F22)/360)+I22</f>
        <v>0.79964179452265083</v>
      </c>
    </row>
    <row r="24" spans="3:10" x14ac:dyDescent="0.3">
      <c r="E24" t="s">
        <v>19</v>
      </c>
      <c r="F24" s="1">
        <v>46371</v>
      </c>
      <c r="G24" s="7">
        <v>2.3429999999999999E-2</v>
      </c>
      <c r="H24" s="5">
        <f>(F24-F22)/360</f>
        <v>1.0138888888888888</v>
      </c>
      <c r="I24" s="5">
        <f>1/(1+H24*G24)*(1-G24*H24*J24)</f>
        <v>0.78896941281870969</v>
      </c>
      <c r="J24">
        <f>J22+I22</f>
        <v>8.0945029397166159</v>
      </c>
    </row>
    <row r="25" spans="3:10" x14ac:dyDescent="0.3">
      <c r="C25" s="2" t="s">
        <v>21</v>
      </c>
      <c r="F25" s="1">
        <v>46553</v>
      </c>
      <c r="G25" s="7"/>
      <c r="I25" s="5">
        <f>(I26-I24)/((F26-F24)/360)*((F25-F24)/360)+I24</f>
        <v>0.77845862968952684</v>
      </c>
    </row>
    <row r="26" spans="3:10" x14ac:dyDescent="0.3">
      <c r="E26" t="s">
        <v>20</v>
      </c>
      <c r="F26" s="1">
        <v>46736</v>
      </c>
      <c r="G26" s="7">
        <v>2.3720000000000001E-2</v>
      </c>
      <c r="H26" s="5">
        <f>(F26-F24)/360</f>
        <v>1.0138888888888888</v>
      </c>
      <c r="I26" s="5">
        <f>1/(1+H26*G26)*(1-G26*H26*J26)</f>
        <v>0.76789009500468908</v>
      </c>
      <c r="J26">
        <f>J24+I24</f>
        <v>8.8834723525353247</v>
      </c>
    </row>
    <row r="27" spans="3:10" x14ac:dyDescent="0.3">
      <c r="F27" s="1"/>
    </row>
    <row r="28" spans="3:10" x14ac:dyDescent="0.3">
      <c r="F28" s="1"/>
    </row>
  </sheetData>
  <phoneticPr fontId="1"/>
  <pageMargins left="0.7" right="0.7" top="0.75" bottom="0.75" header="0.3" footer="0.3"/>
  <pageSetup paperSize="9" orientation="portrait" horizontalDpi="0" verticalDpi="0"/>
  <ignoredErrors>
    <ignoredError sqref="I12 I10 I14 I16 I18 I20 I22 I2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2017-12-17T11:11:09Z</dcterms:created>
  <dcterms:modified xsi:type="dcterms:W3CDTF">2017-12-17T14:37:06Z</dcterms:modified>
</cp:coreProperties>
</file>