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<sst xmlns="http://schemas.openxmlformats.org/spreadsheetml/2006/main" count="2141" uniqueCount="518">
  <si>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</si>
  <si>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</si>
  <si>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</si>
  <si>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</si>
  <si>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</si>
  <si>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</si>
  <si>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</si>
  <si>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</si>
  <si>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</si>
  <si>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</si>
  <si>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</si>
  <si>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</si>
  <si>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</si>
  <si>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</si>
  <si>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</si>
  <si>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</si>
  <si>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</si>
  <si>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</si>
  <si>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</si>
  <si>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</si>
  <si>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</si>
  <si>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</si>
  <si>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</si>
  <si>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</si>
  <si>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</si>
  <si>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</si>
  <si>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</si>
  <si>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</si>
  <si>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</si>
  <si>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</si>
  <si>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</si>
  <si>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</si>
  <si>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</si>
  <si>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</si>
  <si>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</si>
  <si>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</si>
  <si>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</si>
  <si>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</si>
  <si>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</si>
  <si>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</si>
  <si>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</si>
  <si>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</si>
  <si>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</si>
  <si>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</si>
  <si>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</si>
  <si>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</si>
  <si>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</si>
  <si>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</si>
  <si>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</si>
  <si>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</si>
  <si>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</si>
  <si>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</si>
  <si>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</si>
  <si>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</si>
  <si>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</si>
  <si>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</si>
  <si>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</si>
  <si>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</si>
  <si>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</si>
  <si>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</si>
  <si>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</si>
  <si>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</si>
  <si>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</si>
  <si>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</si>
  <si>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</si>
  <si>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</si>
  <si>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</si>
  <si>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</si>
  <si>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</si>
  <si>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</si>
  <si>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</si>
  <si>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</si>
  <si>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</si>
  <si>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</si>
  <si>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</si>
  <si>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</si>
  <si>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</si>
  <si>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</si>
  <si>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</si>
  <si>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</si>
  <si>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</si>
  <si>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</si>
  <si>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</si>
  <si>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</si>
  <si>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</si>
  <si>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</si>
  <si>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</si>
  <si>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</si>
  <si>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</si>
  <si>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</si>
  <si>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</si>
  <si>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</si>
  <si>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</si>
  <si>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</si>
  <si>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</si>
  <si>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</si>
  <si>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</si>
  <si>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</si>
  <si>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</si>
  <si>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</si>
  <si>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</si>
  <si>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</si>
  <si>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</si>
  <si>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</si>
  <si>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</si>
  <si>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</si>
  <si>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</si>
  <si>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</si>
  <si>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</si>
  <si>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</si>
  <si>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</si>
  <si>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</si>
  <si>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</si>
  <si>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</si>
  <si>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</si>
  <si>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</si>
  <si>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</si>
  <si>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</si>
  <si>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</si>
  <si>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</si>
  <si>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</si>
  <si>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</si>
  <si>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</si>
  <si>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</si>
  <si>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</si>
  <si>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</si>
  <si>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</si>
  <si>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</si>
  <si>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</si>
  <si>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</si>
  <si>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</si>
  <si>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</si>
  <si>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</si>
  <si>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</si>
  <si>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</si>
  <si>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</si>
  <si>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</si>
  <si>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</si>
  <si>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</si>
  <si>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</si>
  <si>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</si>
  <si>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</si>
  <si>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</si>
  <si>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</si>
  <si>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</si>
  <si>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</si>
  <si>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</si>
  <si>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</si>
  <si>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</si>
  <si>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</si>
  <si>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</si>
  <si>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</si>
  <si>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</si>
  <si>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</si>
  <si>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</si>
  <si>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</si>
  <si>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</si>
  <si>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</si>
  <si>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</si>
  <si>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</si>
  <si>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</si>
  <si>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</si>
  <si>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</si>
  <si>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</si>
  <si>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</si>
  <si>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</si>
  <si>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</si>
  <si>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</si>
  <si>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</si>
  <si>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</si>
  <si>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</si>
  <si>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</si>
  <si>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</si>
  <si>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</si>
  <si>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</si>
  <si>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</si>
  <si>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</si>
  <si>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</si>
  <si>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</si>
  <si>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</si>
  <si>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</si>
  <si>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</si>
  <si>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</si>
  <si>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</si>
  <si>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</si>
  <si>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</si>
  <si>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</si>
  <si>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</si>
  <si>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</si>
  <si>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</si>
  <si>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</si>
  <si>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</si>
  <si>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</si>
  <si>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</si>
  <si>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</si>
  <si>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</si>
  <si>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</si>
  <si>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</si>
  <si>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</si>
  <si>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</si>
  <si>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</si>
  <si>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</si>
  <si>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</si>
  <si>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</si>
  <si>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</si>
  <si>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</si>
  <si>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</si>
  <si>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</si>
  <si>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</si>
  <si>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</si>
  <si>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</si>
  <si>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</si>
  <si>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</si>
  <si>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</si>
  <si>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</si>
  <si>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</si>
  <si>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</si>
  <si>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</si>
  <si>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</si>
  <si>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</si>
  <si>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</si>
  <si>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</si>
  <si>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</si>
  <si>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</si>
  <si>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</si>
  <si>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</si>
  <si>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</si>
  <si>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</si>
  <si>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</si>
  <si>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</si>
  <si>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</si>
  <si>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</si>
  <si>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</si>
  <si>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</si>
  <si>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</si>
  <si>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</si>
  <si>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</si>
  <si>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</si>
  <si>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</si>
  <si>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</si>
  <si>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</si>
  <si>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</si>
  <si>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</si>
  <si>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</si>
  <si>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</si>
  <si>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</si>
  <si>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</si>
  <si>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</si>
  <si>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</si>
  <si>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</si>
  <si>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</si>
  <si>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</si>
  <si>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</si>
  <si>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</si>
  <si>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</si>
  <si>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</si>
  <si>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</si>
  <si>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</si>
  <si>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</si>
  <si>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</si>
  <si>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</si>
  <si>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</si>
  <si>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</si>
  <si>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</si>
  <si>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</si>
  <si>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Roundtrip F 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</si>
  <si>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</si>
  <si>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</si>
  <si>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</si>
  <si>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</si>
  <si>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</si>
  <si>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</si>
  <si>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</si>
  <si>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</si>
  <si>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</si>
  <si>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</si>
  <si>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</si>
  <si>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</si>
  <si>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</si>
  <si>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</si>
  <si>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</si>
  <si>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</si>
  <si>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</si>
  <si>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</si>
  <si>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</si>
  <si>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</si>
  <si>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</si>
  <si>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</si>
  <si>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</si>
  <si>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</si>
  <si>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</si>
  <si>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</si>
  <si>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</si>
  <si>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</si>
  <si>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</si>
  <si>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$200.4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</si>
  <si>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</si>
  <si>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</si>
  <si>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</si>
  <si>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</si>
  <si>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</si>
  <si>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</si>
  <si>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Transport Department Driving License Renewal $900.
  -  China Mobile Broadband Fee $78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</si>
  <si>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</si>
  <si>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</si>
  <si>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</si>
  <si>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</si>
  <si>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</si>
  <si>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</si>
  <si>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</si>
  <si>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</si>
  <si>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</si>
  <si>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</si>
  <si>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</si>
  <si>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</si>
  <si>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</si>
  <si>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</si>
  <si>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</si>
  <si>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</si>
  <si>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</si>
  <si>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</si>
  <si>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</si>
  <si>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</si>
  <si>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
</t>
    </r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</si>
  <si>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</si>
  <si>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</si>
  <si>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</si>
  <si>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</si>
  <si>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$2000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</si>
  <si>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</si>
  <si>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</si>
  <si>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</si>
  <si>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</si>
  <si>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3. Payback $1000 to Mom For Roundtrip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</si>
  <si>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</si>
  <si>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</si>
  <si>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</si>
  <si>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</si>
  <si>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</si>
  <si>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</si>
  <si>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</si>
  <si>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</si>
  <si>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</si>
  <si>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</si>
  <si>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</si>
  <si>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</si>
  <si>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</si>
  <si>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</si>
  <si>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</si>
  <si>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$1100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</si>
  <si>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</si>
  <si>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</si>
  <si>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</si>
  <si>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</si>
  <si>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</si>
  <si>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</si>
  <si>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</si>
  <si>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</si>
  <si>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</si>
  <si>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</si>
  <si>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</si>
  <si>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</si>
  <si>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</si>
  <si>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</si>
  <si>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</si>
  <si>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</si>
  <si>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</si>
  <si>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</si>
  <si>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</si>
  <si>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</si>
  <si>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</si>
  <si>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</si>
  <si>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</si>
  <si>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</si>
  <si>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</si>
  <si>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</si>
  <si>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</si>
  <si>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</si>
  <si>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$1100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</si>
  <si>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</si>
  <si>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</si>
  <si>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</si>
  <si>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</si>
  <si>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</si>
  <si>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</si>
  <si>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</si>
  <si>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</si>
  <si>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</si>
  <si>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</si>
  <si>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</si>
  <si>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</si>
  <si>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</si>
  <si>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</si>
  <si>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</si>
  <si>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Expense Remaining 
(Excess Expense Should Be moved to the Additional Expense)</t>
  </si>
  <si>
    <t xml:space="preserve">2. Payback $1000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</si>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</sst>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8" activeCellId="0" sqref="F1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826.16</v>
      </c>
      <c r="D3" s="6" t="s">
        <v>6</v>
      </c>
      <c r="E3" s="6" t="s">
        <v>7</v>
      </c>
      <c r="F3" s="7" t="n">
        <v>926.16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0.4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668.309999999999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794.309999999999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1048.46</v>
      </c>
      <c r="D11" s="6"/>
      <c r="E11" s="9" t="s">
        <v>23</v>
      </c>
      <c r="F11" s="7" t="n">
        <f aca="false">SUM(F3:F10)</f>
        <v>1148.86</v>
      </c>
      <c r="H11" s="8" t="s">
        <v>24</v>
      </c>
      <c r="I11" s="7" t="n">
        <f aca="false">'October 2024 - December 2024'!E119</f>
        <v>1670.31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-21053</v>
      </c>
      <c r="D12" s="7"/>
      <c r="E12" s="7"/>
      <c r="F12" s="7"/>
      <c r="H12" s="8" t="s">
        <v>26</v>
      </c>
      <c r="I12" s="7" t="n">
        <f aca="false">'January 2025 - March 2025'!E91</f>
        <v>2696.31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454.469999999999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412.469999999999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338.469999999999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182.469999999999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140.469999999999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284.469999999999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360.469999999999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218.469999999999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162.469999999999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1188.47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2146.47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3090.47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4116.47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5074.47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5950.47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6894.47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7852.47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8796.47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9754.47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10780.47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11724.47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12682.47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13626.47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14652.47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15528.47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16554.47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17430.47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18388.47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19332.47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-7903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-6903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-3703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-1003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-3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-3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-3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-3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-3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-14553</f>
        <v>-14553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-21053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10780.47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10780.47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442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445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446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447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448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449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450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452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2026 - June 2026'!C78)+SUM(E90+E98+E107) &lt; 0,(('April 2026 - June 2026'!C78))+SUM(E90+E98+E107), TEXT((('April 2026 - June 2026'!C78))+SUM(E90+E98+E107),"+$0.00"))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455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370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8796.47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456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457</v>
      </c>
      <c r="B96" s="37"/>
      <c r="C96" s="16"/>
      <c r="D96" s="16"/>
      <c r="E96" s="7" t="n">
        <f aca="false">E92</f>
        <v>8796.47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377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9754.47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458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459</v>
      </c>
      <c r="B105" s="37"/>
      <c r="C105" s="16"/>
      <c r="D105" s="16"/>
      <c r="E105" s="7" t="n">
        <f aca="false">E100</f>
        <v>9754.47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10780.47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460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13626.47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13626.47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461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464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465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468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469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471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472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473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474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321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n">
        <f aca="false">IF(('July 2026 - September 2026'!C78)+SUM(E91+E99+E108) &lt; 0,(('July 2026 - September 2026'!C78))+SUM(E91+E99+E108), TEXT((('July 2026 - September 2026'!C78))+SUM(E91+E99+E108),"+$0.00"))</f>
        <v>-3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-3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475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258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370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398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11724.47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476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477</v>
      </c>
      <c r="B97" s="37"/>
      <c r="C97" s="16"/>
      <c r="D97" s="16"/>
      <c r="E97" s="7" t="n">
        <f aca="false">E93</f>
        <v>11724.47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377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398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12682.47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478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293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479</v>
      </c>
      <c r="B106" s="37"/>
      <c r="C106" s="16"/>
      <c r="D106" s="16"/>
      <c r="E106" s="7" t="n">
        <f aca="false">E101</f>
        <v>12682.47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370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398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13626.47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16554.47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16554.47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481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484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485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487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488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489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491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494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14652.47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495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496</v>
      </c>
      <c r="B96" s="37"/>
      <c r="C96" s="16"/>
      <c r="D96" s="16"/>
      <c r="E96" s="7" t="n">
        <f aca="false">E92</f>
        <v>14652.47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370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15528.47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498</v>
      </c>
      <c r="B105" s="37"/>
      <c r="C105" s="16"/>
      <c r="D105" s="16"/>
      <c r="E105" s="7" t="n">
        <f aca="false">E100</f>
        <v>15528.47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16554.47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499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19332.47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19332.47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502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503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506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507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508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509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510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513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370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17430.47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514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515</v>
      </c>
      <c r="B96" s="37"/>
      <c r="C96" s="16"/>
      <c r="D96" s="16"/>
      <c r="E96" s="7" t="n">
        <f aca="false">E92</f>
        <v>17430.47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18388.47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516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517</v>
      </c>
      <c r="B105" s="37"/>
      <c r="C105" s="16"/>
      <c r="D105" s="16"/>
      <c r="E105" s="7" t="n">
        <f aca="false">E100</f>
        <v>18388.47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370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19332.47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5" activeCellId="0" sqref="C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0"/>
      <c r="AA76" s="0"/>
      <c r="AB76" s="0"/>
      <c r="AC76" s="0"/>
      <c r="AD76" s="0"/>
      <c r="AE76" s="0"/>
      <c r="AF76" s="0"/>
      <c r="AG76" s="0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38" activeCellId="0" sqref="E3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1670.31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1670.31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-7903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2024'!C90)+SUM(E96+E105+E115)  &lt; 0,(('July 2024 - September 2024'!C90))+SUM(E96+E105+E115), TEXT((('July 2024 - September 2024'!C90))+SUM(E96+E105+E115),"+$0.00"))</f>
        <v>-7903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2024'!C92)+SUM(E95+E106+E116) &lt; 0,(('July 2024 - September 2024'!C92))+SUM(E95+E106+E116), TEXT((('July 2024 - September 2024'!C92))+SUM(E95+E106+E116),"+$0.00"))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-7903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400.4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-200.4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400.4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C88</f>
        <v>1369</v>
      </c>
    </row>
    <row r="100" customFormat="false" ht="21.6" hidden="false" customHeight="true" outlineLevel="0" collapsed="false">
      <c r="A100" s="65"/>
      <c r="B100" s="65"/>
      <c r="C100" s="42" t="s">
        <v>166</v>
      </c>
      <c r="D100" s="42"/>
      <c r="E100" s="7" t="n">
        <f aca="false">('July 2024 - September 2024'!E141+E16)-SUM(E94:E99)</f>
        <v>668.309999999999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299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4" t="s">
        <v>293</v>
      </c>
      <c r="H103" s="57" t="n">
        <f aca="false">C75-H102</f>
        <v>200</v>
      </c>
    </row>
    <row r="104" customFormat="false" ht="21.6" hidden="false" customHeight="true" outlineLevel="0" collapsed="false">
      <c r="A104" s="37" t="s">
        <v>300</v>
      </c>
      <c r="B104" s="37"/>
      <c r="C104" s="16"/>
      <c r="D104" s="16"/>
      <c r="E104" s="7" t="n">
        <f aca="false">E100</f>
        <v>668.309999999999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169</v>
      </c>
      <c r="D105" s="16"/>
      <c r="E105" s="34" t="n">
        <v>0</v>
      </c>
      <c r="G105" s="64"/>
      <c r="H105" s="57"/>
    </row>
    <row r="106" customFormat="false" ht="21.6" hidden="false" customHeight="true" outlineLevel="0" collapsed="false">
      <c r="A106" s="37"/>
      <c r="B106" s="37"/>
      <c r="C106" s="16" t="s">
        <v>301</v>
      </c>
      <c r="D106" s="16"/>
      <c r="E106" s="34" t="n">
        <v>300</v>
      </c>
    </row>
    <row r="107" customFormat="false" ht="43.2" hidden="false" customHeight="true" outlineLevel="0" collapsed="false">
      <c r="A107" s="37"/>
      <c r="B107" s="37"/>
      <c r="C107" s="15" t="s">
        <v>302</v>
      </c>
      <c r="D107" s="15"/>
      <c r="E107" s="34" t="n">
        <v>978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C88</f>
        <v>1369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(E24+E104)-SUM(E105:E108)</f>
        <v>794.309999999999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303</v>
      </c>
      <c r="B112" s="40"/>
      <c r="C112" s="40"/>
      <c r="D112" s="40"/>
      <c r="E112" s="40"/>
      <c r="G112" s="55" t="s">
        <v>257</v>
      </c>
      <c r="H112" s="3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66" t="s">
        <v>304</v>
      </c>
      <c r="H113" s="57" t="n">
        <f aca="false">C75-H112</f>
        <v>200</v>
      </c>
    </row>
    <row r="114" customFormat="false" ht="21.6" hidden="false" customHeight="true" outlineLevel="0" collapsed="false">
      <c r="A114" s="37" t="s">
        <v>305</v>
      </c>
      <c r="B114" s="37"/>
      <c r="C114" s="16"/>
      <c r="D114" s="16"/>
      <c r="E114" s="7" t="n">
        <f aca="false">E109</f>
        <v>794.309999999999</v>
      </c>
      <c r="G114" s="66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169</v>
      </c>
      <c r="D115" s="16"/>
      <c r="E115" s="34" t="n">
        <v>0</v>
      </c>
      <c r="G115" s="66"/>
      <c r="H115" s="57"/>
    </row>
    <row r="116" customFormat="false" ht="21.6" hidden="false" customHeight="true" outlineLevel="0" collapsed="false">
      <c r="A116" s="37"/>
      <c r="B116" s="37"/>
      <c r="C116" s="16" t="s">
        <v>306</v>
      </c>
      <c r="D116" s="16"/>
      <c r="E116" s="34" t="n">
        <v>0</v>
      </c>
    </row>
    <row r="117" customFormat="false" ht="43.2" hidden="false" customHeight="true" outlineLevel="0" collapsed="false">
      <c r="A117" s="37"/>
      <c r="B117" s="37"/>
      <c r="C117" s="15" t="s">
        <v>307</v>
      </c>
      <c r="D117" s="15"/>
      <c r="E117" s="34" t="n">
        <v>228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34" t="n">
        <f aca="false">C88</f>
        <v>1369</v>
      </c>
    </row>
    <row r="119" customFormat="false" ht="21.6" hidden="false" customHeight="true" outlineLevel="0" collapsed="false">
      <c r="A119" s="65"/>
      <c r="B119" s="65"/>
      <c r="C119" s="39" t="s">
        <v>176</v>
      </c>
      <c r="D119" s="39"/>
      <c r="E119" s="7" t="n">
        <f aca="false">(E31+E114)-SUM(E115:E118)</f>
        <v>1670.31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48576" customFormat="false" ht="12.8" hidden="false" customHeight="false" outlineLevel="0" collapsed="false"/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8"/>
    <mergeCell ref="C94:D94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99 E105:E108 E115:E118 H91 H102 H112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110" activeCellId="0" sqref="C1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308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412.469999999999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412.469999999999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-6903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309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311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313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314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315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316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317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318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319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320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0"/>
      <c r="AA43" s="0"/>
      <c r="AB43" s="0"/>
      <c r="AC43" s="0"/>
      <c r="AD43" s="0"/>
      <c r="AE43" s="0"/>
      <c r="AF43" s="0"/>
      <c r="AG43" s="0"/>
      <c r="AH43" s="0"/>
      <c r="AI43" s="0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321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2024'!C82)+SUM(E88+E107+E97+E105)  &lt; 0,(('October 2024 - December 2024'!C82))+SUM(E88+E107+E97+E105), TEXT((('October 2024 - December 2024'!C82))+SUM(E88+E107+E97+E105),"+$0.00"))</f>
        <v>-6903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-6903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322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323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169</v>
      </c>
      <c r="D88" s="16"/>
      <c r="E88" s="34" t="n">
        <v>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2024'!E119+E13)-SUM(E88:E90)</f>
        <v>2696.31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326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327</v>
      </c>
      <c r="B95" s="37"/>
      <c r="C95" s="16"/>
      <c r="D95" s="16"/>
      <c r="E95" s="7" t="n">
        <f aca="false">E91</f>
        <v>2696.31</v>
      </c>
      <c r="G95" s="64"/>
      <c r="H95" s="57"/>
    </row>
    <row r="96" customFormat="false" ht="64.8" hidden="false" customHeight="true" outlineLevel="0" collapsed="false">
      <c r="A96" s="37" t="s">
        <v>144</v>
      </c>
      <c r="B96" s="37"/>
      <c r="C96" s="15" t="s">
        <v>328</v>
      </c>
      <c r="D96" s="15"/>
      <c r="E96" s="34" t="n">
        <v>3267.84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329</v>
      </c>
      <c r="D97" s="16"/>
      <c r="E97" s="34" t="n">
        <v>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454.469999999999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330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9"/>
      <c r="G103" s="64" t="s">
        <v>331</v>
      </c>
      <c r="H103" s="57" t="n">
        <f aca="false">C70-H102</f>
        <v>200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customFormat="false" ht="21.6" hidden="false" customHeight="true" outlineLevel="0" collapsed="false">
      <c r="A104" s="37" t="s">
        <v>332</v>
      </c>
      <c r="B104" s="37"/>
      <c r="C104" s="16"/>
      <c r="D104" s="16"/>
      <c r="E104" s="7" t="n">
        <f aca="false">E99</f>
        <v>454.469999999999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169</v>
      </c>
      <c r="D105" s="16"/>
      <c r="E105" s="34" t="n">
        <v>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324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333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412.469999999999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140.469999999999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140.469999999999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-3703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335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337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338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339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340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341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342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344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347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-3703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-3703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348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349</v>
      </c>
      <c r="D89" s="16"/>
      <c r="E89" s="34" t="n">
        <v>1100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338.469999999999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304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351</v>
      </c>
      <c r="B96" s="37"/>
      <c r="C96" s="16"/>
      <c r="D96" s="16"/>
      <c r="E96" s="7" t="n">
        <f aca="false">E92</f>
        <v>338.469999999999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349</v>
      </c>
      <c r="D97" s="16"/>
      <c r="E97" s="34" t="n">
        <v>1100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352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182.469999999999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353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354</v>
      </c>
      <c r="B105" s="37"/>
      <c r="C105" s="16"/>
      <c r="D105" s="16"/>
      <c r="E105" s="7" t="n">
        <f aca="false">E100</f>
        <v>182.469999999999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236</v>
      </c>
      <c r="D106" s="16"/>
      <c r="E106" s="34" t="n">
        <v>1000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140.469999999999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115" activeCellId="0" sqref="D1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218.469999999999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218.469999999999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-1003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356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357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358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359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363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365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367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368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-1003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-1003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369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370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371</v>
      </c>
      <c r="D90" s="16"/>
      <c r="E90" s="34" t="n">
        <v>800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284.469999999999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372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373</v>
      </c>
      <c r="B96" s="37"/>
      <c r="C96" s="16"/>
      <c r="D96" s="16"/>
      <c r="E96" s="7" t="n">
        <f aca="false">E92</f>
        <v>284.469999999999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371</v>
      </c>
      <c r="D98" s="16"/>
      <c r="E98" s="34" t="n">
        <v>800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360.469999999999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375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376</v>
      </c>
      <c r="B105" s="37"/>
      <c r="C105" s="16"/>
      <c r="D105" s="16"/>
      <c r="E105" s="7" t="n">
        <f aca="false">E100</f>
        <v>360.469999999999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1100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218.469999999999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82" activeCellId="0" sqref="D8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379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2146.47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2146.47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380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381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382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383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385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387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388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389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IF(('July 2025 - September 2025'!C78)+SUM(E90+E98+E107) &lt; 0,(('July 2025 - September 2025'!C78))+SUM(E90+E98+E107), TEXT((('July 2025 - September 2025'!C78))+SUM(E90+E98+E107),"+$0.00"))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394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370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1000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162.469999999999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396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394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397</v>
      </c>
      <c r="B96" s="37"/>
      <c r="C96" s="16"/>
      <c r="D96" s="16"/>
      <c r="E96" s="7" t="n">
        <f aca="false">E92</f>
        <v>162.469999999999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1188.47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399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394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400</v>
      </c>
      <c r="B105" s="37"/>
      <c r="C105" s="16"/>
      <c r="D105" s="16"/>
      <c r="E105" s="7" t="n">
        <f aca="false">E100</f>
        <v>1188.47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2146.47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401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5074.47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5074.47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402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403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405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407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408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409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411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412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414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IF(('October 2025 - December 2025'!C78)+SUM(E90+E98+E107) &lt; 0,(('October 2025 - December 2025'!C78))+SUM(E90+E98+E107), TEXT((('October 2025 - December 2025'!C78))+SUM(E90+E98+E107),"+$0.00"))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415</v>
      </c>
      <c r="B87" s="86"/>
      <c r="C87" s="86"/>
      <c r="D87" s="86"/>
      <c r="E87" s="86"/>
      <c r="G87" s="63" t="s">
        <v>416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370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3090.47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417</v>
      </c>
      <c r="B94" s="40"/>
      <c r="C94" s="40"/>
      <c r="D94" s="40"/>
      <c r="E94" s="40"/>
      <c r="G94" s="63" t="s">
        <v>416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394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418</v>
      </c>
      <c r="B96" s="37"/>
      <c r="C96" s="16"/>
      <c r="D96" s="16"/>
      <c r="E96" s="7" t="n">
        <f aca="false">E92</f>
        <v>3090.47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377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4116.47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419</v>
      </c>
      <c r="B103" s="86"/>
      <c r="C103" s="86"/>
      <c r="D103" s="86"/>
      <c r="E103" s="86"/>
      <c r="G103" s="63" t="s">
        <v>416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394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420</v>
      </c>
      <c r="B105" s="37"/>
      <c r="C105" s="16"/>
      <c r="D105" s="16"/>
      <c r="E105" s="7" t="n">
        <f aca="false">E100</f>
        <v>4116.47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5074.47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7852.47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7852.47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422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426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429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431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2026 - March 2026'!C78)+SUM(E90+E98+E107) &lt; 0,(('January 2026 - March 2026'!C78))+SUM(E90+E98+E107), TEXT((('January 2026 - March 2026'!C78))+SUM(E90+E98+E107),"+$0.00"))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436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5950.47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437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438</v>
      </c>
      <c r="B96" s="37"/>
      <c r="C96" s="16"/>
      <c r="D96" s="16"/>
      <c r="E96" s="7" t="n">
        <f aca="false">E92</f>
        <v>5950.47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370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398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6894.47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439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440</v>
      </c>
      <c r="B105" s="37"/>
      <c r="C105" s="16"/>
      <c r="D105" s="16"/>
      <c r="E105" s="7" t="n">
        <f aca="false">E100</f>
        <v>6894.47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7852.47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2024-11-05T06:38:23Z</dcterms:modified>
  <cp:revision>715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