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<sst xmlns="http://schemas.openxmlformats.org/spreadsheetml/2006/main" count="2144" uniqueCount="500">
  <si>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</si>
  <si>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</si>
  <si>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</si>
  <si>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</si>
  <si>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</si>
  <si>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</si>
  <si>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</si>
  <si>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</si>
  <si>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</si>
  <si>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</si>
  <si>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</si>
  <si>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</si>
  <si>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</si>
  <si>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</si>
  <si>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</si>
  <si>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</si>
  <si>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</si>
  <si>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</si>
  <si>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</si>
  <si>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</si>
  <si>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</si>
  <si>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</si>
  <si>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</si>
  <si>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</si>
  <si>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</si>
  <si>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</si>
  <si>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</si>
  <si>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</si>
  <si>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March 20th 2025 to April 17th 2025</t>
  </si>
  <si>
    <t xml:space="preserve">April 18th 2025 to May 15th 2025</t>
  </si>
  <si>
    <t xml:space="preserve">May 16th 2025 to June 19th 2025</t>
  </si>
  <si>
    <t xml:space="preserve">June 20th 2025 to July 17th 2025</t>
  </si>
  <si>
    <t xml:space="preserve">July 18th 2025 to August 19th 2025</t>
  </si>
  <si>
    <t xml:space="preserve">August 20th 2025 to September 18th 2025</t>
  </si>
  <si>
    <t xml:space="preserve">September 19th 2025 to October 16th 2025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</si>
  <si>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</si>
  <si>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November 20th 2025 to December 18th 2025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</si>
  <si>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</si>
  <si>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</si>
  <si>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</si>
  <si>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</si>
  <si>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April 20th to May 19th 2024 Revenue / Defered Debts Or Expenses</t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</si>
  <si>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</si>
  <si>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Name</t>
  </si>
  <si>
    <t xml:space="preserve">Description</t>
  </si>
  <si>
    <t xml:space="preserve">Amount</t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</si>
  <si>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</si>
  <si>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April 2024</t>
  </si>
  <si>
    <t xml:space="preserve">Social Welfare</t>
  </si>
  <si>
    <t xml:space="preserve">N/A</t>
  </si>
  <si>
    <t xml:space="preserve">Forecast Total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</si>
  <si>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</si>
  <si>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May 20th to June 19th 2024 Revenue / Defered Debts Or Expenses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</si>
  <si>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</si>
  <si>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</si>
  <si>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</si>
  <si>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</si>
  <si>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04th June 2024</t>
  </si>
  <si>
    <t xml:space="preserve">Additional half month</t>
  </si>
  <si>
    <r>
      <rPr>
        <b val="true"/>
        <sz val="12"/>
        <color rgb="FF000000"/>
        <rFont val="Calibri"/>
        <family val="2"/>
        <charset val="1"/>
      </rPr>
      <t xml:space="preserve">October 16th 2026 to Novermber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</si>
  <si>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7th June 2024</t>
  </si>
  <si>
    <t xml:space="preserve">Sosim</t>
  </si>
  <si>
    <t xml:space="preserve">Sosim Prepaid</t>
  </si>
  <si>
    <t xml:space="preserve">November 20th 2026 to December 17th 2026</t>
  </si>
  <si>
    <t xml:space="preserve">December 18th 2026 to January 19th 2027</t>
  </si>
  <si>
    <t xml:space="preserve">January 20th 2027 to February 18th 2027</t>
  </si>
  <si>
    <t xml:space="preserve">June 20th to July 19th 2024 Revenue / Defered Debts Or Expenses</t>
  </si>
  <si>
    <t xml:space="preserve">February 19th 2027 to March 18th 2027</t>
  </si>
  <si>
    <t xml:space="preserve">March 19th 2027 to April 19th 2027</t>
  </si>
  <si>
    <t xml:space="preserve">April 20th 2027 to May 19th 2027</t>
  </si>
  <si>
    <t xml:space="preserve">18th June 2024</t>
  </si>
  <si>
    <t xml:space="preserve">Google Play Store Add in Value</t>
  </si>
  <si>
    <t xml:space="preserve">Add in Value Used For Sportify Monthly Fee</t>
  </si>
  <si>
    <t xml:space="preserve">May 20th 2027 to June 17th 2027</t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</si>
  <si>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</si>
  <si>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</si>
  <si>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24th June 2024</t>
  </si>
  <si>
    <t xml:space="preserve">Salary</t>
  </si>
  <si>
    <t xml:space="preserve">Salary From 24th June to End Of June - No MPF Deduction (not over 3 months)</t>
  </si>
  <si>
    <t xml:space="preserve">Quarterly Debts</t>
  </si>
  <si>
    <t xml:space="preserve">Quarter</t>
  </si>
  <si>
    <t xml:space="preserve">Debts Amount</t>
  </si>
  <si>
    <t xml:space="preserve">15th July 2024</t>
  </si>
  <si>
    <t xml:space="preserve">Prepaid HGC BroadBand</t>
  </si>
  <si>
    <t xml:space="preserve">Prepaid China Mobile</t>
  </si>
  <si>
    <t xml:space="preserve">Last Salary</t>
  </si>
  <si>
    <t xml:space="preserve"> End Of Service - Last Salary Paid On 15th July 2024</t>
  </si>
  <si>
    <t xml:space="preserve">Start</t>
  </si>
  <si>
    <t xml:space="preserve">April  2024 to June 2024</t>
  </si>
  <si>
    <t xml:space="preserve">July  2024 to September 2024</t>
  </si>
  <si>
    <t xml:space="preserve">October  2024 to December 2024</t>
  </si>
  <si>
    <t xml:space="preserve">January  2025 to March 2025</t>
  </si>
  <si>
    <t xml:space="preserve">April  2025 to June 2025</t>
  </si>
  <si>
    <t xml:space="preserve">July  2025 to September 2025</t>
  </si>
  <si>
    <t xml:space="preserve">October  2025 to December 2025</t>
  </si>
  <si>
    <t xml:space="preserve">January  2026 to March 2026</t>
  </si>
  <si>
    <t xml:space="preserve">April  2026 to June 2026</t>
  </si>
  <si>
    <t xml:space="preserve">July  2026 to September 2026</t>
  </si>
  <si>
    <t xml:space="preserve">October  2026 to December 2026</t>
  </si>
  <si>
    <t xml:space="preserve">January  2027 to March 2027</t>
  </si>
  <si>
    <t xml:space="preserve">Fixed Expense For the Year 2024 April - 2024 June</t>
  </si>
  <si>
    <t xml:space="preserve">April  2027 to June 2027</t>
  </si>
  <si>
    <t xml:space="preserve">Mobile And Communications</t>
  </si>
  <si>
    <t xml:space="preserve">HGC Broadband</t>
  </si>
  <si>
    <t xml:space="preserve">China Mobile</t>
  </si>
  <si>
    <t xml:space="preserve">5G Plan</t>
  </si>
  <si>
    <t xml:space="preserve">Total Payment</t>
  </si>
  <si>
    <t xml:space="preserve">Credit Card Installments/ Government /Expense</t>
  </si>
  <si>
    <t xml:space="preserve">Citi Bank</t>
  </si>
  <si>
    <t xml:space="preserve">SC Bank - Smart </t>
  </si>
  <si>
    <t xml:space="preserve">Bank Of China</t>
  </si>
  <si>
    <t xml:space="preserve">HSBC Red</t>
  </si>
  <si>
    <t xml:space="preserve">Total Installments</t>
  </si>
  <si>
    <t xml:space="preserve">Donation</t>
  </si>
  <si>
    <t xml:space="preserve">Traverse Media </t>
  </si>
  <si>
    <t xml:space="preserve">Youtube Javascript Channel</t>
  </si>
  <si>
    <t xml:space="preserve">Orbis</t>
  </si>
  <si>
    <t xml:space="preserve">Orbis Eye Flight</t>
  </si>
  <si>
    <t xml:space="preserve">Total Donation</t>
  </si>
  <si>
    <t xml:space="preserve">Medical</t>
  </si>
  <si>
    <t xml:space="preserve">Hospital Authority</t>
  </si>
  <si>
    <t xml:space="preserve">Pyscology</t>
  </si>
  <si>
    <t xml:space="preserve">Doctor for Skin</t>
  </si>
  <si>
    <t xml:space="preserve">High Blood Pressure For 3 Months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</si>
  <si>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</si>
  <si>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</si>
  <si>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</si>
  <si>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</si>
  <si>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</si>
  <si>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</si>
  <si>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</si>
  <si>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</si>
  <si>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</si>
  <si>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</si>
  <si>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</si>
  <si>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</si>
  <si>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</si>
  <si>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</si>
  <si>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</si>
  <si>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</si>
  <si>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</si>
  <si>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</si>
  <si>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</si>
  <si>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</si>
  <si>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</si>
  <si>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</si>
  <si>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</si>
  <si>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</si>
  <si>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</si>
  <si>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</si>
  <si>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</si>
  <si>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</si>
  <si>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</si>
  <si>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</si>
  <si>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</si>
  <si>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</si>
  <si>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</si>
  <si>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</si>
  <si>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</si>
  <si>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</si>
  <si>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</si>
  <si>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</si>
  <si>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</si>
  <si>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</si>
  <si>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</si>
  <si>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</si>
  <si>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</si>
  <si>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</si>
  <si>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</si>
  <si>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</si>
  <si>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</si>
  <si>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</si>
  <si>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</si>
  <si>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</si>
  <si>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</si>
  <si>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</si>
  <si>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</si>
  <si>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</si>
  <si>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</si>
  <si>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</si>
  <si>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</si>
  <si>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</si>
  <si>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</si>
  <si>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</si>
  <si>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</si>
  <si>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</si>
  <si>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</si>
  <si>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</si>
  <si>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</si>
  <si>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</si>
  <si>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</si>
  <si>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</si>
  <si>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</si>
  <si>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</si>
  <si>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</si>
  <si>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</si>
  <si>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</si>
  <si>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</si>
  <si>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</si>
  <si>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</si>
  <si>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</si>
  <si>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</si>
  <si>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</si>
  <si>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</si>
  <si>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</si>
  <si>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</si>
  <si>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</si>
  <si>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</si>
  <si>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</si>
  <si>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</si>
  <si>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</si>
  <si>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</si>
  <si>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</si>
  <si>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</si>
  <si>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</si>
  <si>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</si>
  <si>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</si>
  <si>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</si>
  <si>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</si>
  <si>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</si>
  <si>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</si>
  <si>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</si>
  <si>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</si>
  <si>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</si>
  <si>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</si>
  <si>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</si>
  <si>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</si>
  <si>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</si>
  <si>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</si>
  <si>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</si>
  <si>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</si>
  <si>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</si>
  <si>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</si>
  <si>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</si>
  <si>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</si>
  <si>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</si>
  <si>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</si>
  <si>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</si>
  <si>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</si>
  <si>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</si>
  <si>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</si>
  <si>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</si>
  <si>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</si>
  <si>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</si>
  <si>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</si>
  <si>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</si>
  <si>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</si>
  <si>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</si>
  <si>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</si>
  <si>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</si>
  <si>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</si>
  <si>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</si>
  <si>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</si>
  <si>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</si>
  <si>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Spended</t>
  </si>
  <si>
    <t xml:space="preserve">Food And Transport Expense Remaining 
(Excess Expense Should Be moved to the Additional Expense)</t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</si>
  <si>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</si>
  <si>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</si>
  <si>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</si>
  <si>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</si>
  <si>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</si>
  <si>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</si>
  <si>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Roundtrip F 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</si>
  <si>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</si>
  <si>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</si>
  <si>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</si>
  <si>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</si>
  <si>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</si>
  <si>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</si>
  <si>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</si>
  <si>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</si>
  <si>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</si>
  <si>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</si>
  <si>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</si>
  <si>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</si>
  <si>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Defered Debts Or Expenses</t>
  </si>
  <si>
    <t xml:space="preserve">30th November 2024</t>
  </si>
  <si>
    <t xml:space="preserve">18th December 2024</t>
  </si>
  <si>
    <t xml:space="preserve">20th November 2024</t>
  </si>
  <si>
    <r>
      <rPr>
        <sz val="11"/>
        <color rgb="FF000000"/>
        <rFont val="Calibri"/>
        <family val="2"/>
        <charset val="1"/>
      </rPr>
      <t xml:space="preserve">20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November 2024</t>
    </r>
  </si>
  <si>
    <t xml:space="preserve">Quit Cigarette</t>
  </si>
  <si>
    <t xml:space="preserve">December 20th 2024 to January 19th 2025 Revenue / Defered Debts Or Expenses</t>
  </si>
  <si>
    <t xml:space="preserve">31st December 2024</t>
  </si>
  <si>
    <t xml:space="preserve">18th January 2025</t>
  </si>
  <si>
    <t xml:space="preserve">20th December 2024</t>
  </si>
  <si>
    <r>
      <rPr>
        <sz val="11"/>
        <color rgb="FF000000"/>
        <rFont val="Calibri"/>
        <family val="2"/>
        <charset val="1"/>
      </rPr>
      <t xml:space="preserve">20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December 2024</t>
    </r>
  </si>
  <si>
    <t xml:space="preserve">Fixed Expense For the Year 2024 October - 2024 December</t>
  </si>
  <si>
    <t xml:space="preserve">Credit Card Installments/Expense</t>
  </si>
  <si>
    <t xml:space="preserve">$52 for Hair Cut (One month per cut) </t>
  </si>
  <si>
    <t xml:space="preserve">Debts Or Credits For the Comming October 18th 2024 to November 19th 2024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</si>
  <si>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</si>
  <si>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September 2024</t>
  </si>
  <si>
    <t xml:space="preserve">1. Additional Expense 
 - Add In Value $150 For Google Play
 - Add In Value $50 For Octopus
 - Excess Expenses $78.4</t>
  </si>
  <si>
    <t xml:space="preserve">2. Payback $200 to Lawrence</t>
  </si>
  <si>
    <t xml:space="preserve">4. Additional China Mobile Fee For Joox Refund $207 - $149</t>
  </si>
  <si>
    <t xml:space="preserve">Debts Or Credits For the Coming November 20th 2024 to December 19th 2024</t>
  </si>
  <si>
    <t xml:space="preserve">Balance Brought Forward From October 2024</t>
  </si>
  <si>
    <t xml:space="preserve">3. Additional Expense
  -  Transport Department Driving License Renewal.</t>
  </si>
  <si>
    <t xml:space="preserve">Debts Or Credits For the Comming December 20th 2024 to January 19th 2025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</si>
  <si>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</si>
  <si>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November 2024</t>
  </si>
  <si>
    <t xml:space="preserve">1. Payback $900 to Mom</t>
  </si>
  <si>
    <t xml:space="preserve">2. Payback $100 to Lawrence</t>
  </si>
  <si>
    <t xml:space="preserve">3. Additional Expense
 - Add In Value $150 For Google Play</t>
  </si>
  <si>
    <t xml:space="preserve">Alan Tang's Income Expense For the Forecast Year 2025 January - 2025 March</t>
  </si>
  <si>
    <t xml:space="preserve">January 20th to February 19th 2025 Revenue / Defered Debts Or Expenses</t>
  </si>
  <si>
    <t xml:space="preserve">20th January 2025</t>
  </si>
  <si>
    <t xml:space="preserve">18th February 2025</t>
  </si>
  <si>
    <t xml:space="preserve">31th January 2025</t>
  </si>
  <si>
    <t xml:space="preserve">Februrary 20th to March 19th 2025 Revenue / Defered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</si>
  <si>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</si>
  <si>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</si>
  <si>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</si>
  <si>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</si>
  <si>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</si>
  <si>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</si>
  <si>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</si>
  <si>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</si>
  <si>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</si>
  <si>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
</t>
    </r>
    <r>
      <rPr>
        <b val="true"/>
        <sz val="11"/>
        <color theme="1"/>
        <rFont val="Calibri"/>
        <family val="2"/>
        <charset val="1"/>
      </rPr>
      <t xml:space="preserve">(Excess Expense Should Be moved to the Additional Expense)
</t>
    </r>
  </si>
  <si>
    <t xml:space="preserve">2. Payback $1003 to Mom For Roundtrip Flights from Hong Kong to BangKok</t>
  </si>
  <si>
    <t xml:space="preserve">3. Additional Expense</t>
  </si>
  <si>
    <t xml:space="preserve">Debts Or Credits For the Coming February 20th 2025 to March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</si>
  <si>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</t>
    </r>
    <r>
      <rPr>
        <b val="true"/>
        <i val="true"/>
        <sz val="11"/>
        <color rgb="FFFF0000"/>
        <rFont val="Calibri"/>
        <family val="2"/>
        <charset val="1"/>
      </rPr>
      <t xml:space="preserve"> 
(Excess Expense Should Be moved to the Additional Expense)</t>
    </r>
  </si>
  <si>
    <t xml:space="preserve">Balance Brought Forward From January 2025</t>
  </si>
  <si>
    <t xml:space="preserve">1. Additional Expense
 - Expense For Bangkok $2500
 - Add In Value $150 For Google Play
 - Bangkok RICO Hotel For $1,117.84, $4,778.91 Thai Baht 
   (Pay at the Hotel Counter)</t>
  </si>
  <si>
    <t xml:space="preserve">2. Payback $0 to Mom</t>
  </si>
  <si>
    <t xml:space="preserve">Debts Or Credits For the Comming March 20th 2025 to April 17th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</si>
  <si>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
</t>
    </r>
    <r>
      <rPr>
        <b val="true"/>
        <sz val="11"/>
        <color theme="1"/>
        <rFont val="Calibri"/>
        <family val="2"/>
        <charset val="1"/>
      </rPr>
      <t xml:space="preserve">(Excess Expense Should Be moved to the Additional Expense)</t>
    </r>
  </si>
  <si>
    <t xml:space="preserve">Balance Brought Forward From February 2025</t>
  </si>
  <si>
    <t xml:space="preserve">1. Payback $2000 to Mom</t>
  </si>
  <si>
    <t xml:space="preserve">2. Additional Expense</t>
  </si>
  <si>
    <t xml:space="preserve">Alan Tang's Income Expense For the Forecast Year 2025 April - 2025 June</t>
  </si>
  <si>
    <t xml:space="preserve">April 18th to May 15th 2025 Revenue / Defered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</si>
  <si>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</si>
  <si>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</si>
  <si>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</si>
  <si>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</si>
  <si>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</si>
  <si>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</si>
  <si>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</si>
  <si>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</si>
  <si>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</si>
  <si>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</si>
  <si>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</si>
  <si>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</si>
  <si>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</si>
  <si>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1. Payback $1500 to Mom</t>
  </si>
  <si>
    <t xml:space="preserve">Debts Or Credits For the Coming May 16th 2025 to June 19th 2025</t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</si>
  <si>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</si>
  <si>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</si>
  <si>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</si>
  <si>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</si>
  <si>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1. Payback $0 to </t>
  </si>
  <si>
    <t xml:space="preserve">Alan Tang's Income Expense For the Forecast Year 2025 July - 2025 September</t>
  </si>
  <si>
    <t xml:space="preserve">July 18th to August 19th 2025 Revenue / Defered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</si>
  <si>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</si>
  <si>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</si>
  <si>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</si>
  <si>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</si>
  <si>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</si>
  <si>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</si>
  <si>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</si>
  <si>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</si>
  <si>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</si>
  <si>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</si>
  <si>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</si>
  <si>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</si>
  <si>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</si>
  <si>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- Add In Value $150 For Google Play</t>
  </si>
  <si>
    <t xml:space="preserve">2. Payback $0 to 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</si>
  <si>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</si>
  <si>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</si>
  <si>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</si>
  <si>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</si>
  <si>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</si>
  <si>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</si>
  <si>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</si>
  <si>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17th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</si>
  <si>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</si>
  <si>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</si>
  <si>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</si>
  <si>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</si>
  <si>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</si>
  <si>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</si>
  <si>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</si>
  <si>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</si>
  <si>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</si>
  <si>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</si>
  <si>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</si>
  <si>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</si>
  <si>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</si>
  <si>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</si>
  <si>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</si>
  <si>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</si>
  <si>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</si>
  <si>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</si>
  <si>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</si>
  <si>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</si>
  <si>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</si>
  <si>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</si>
  <si>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</si>
  <si>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</si>
  <si>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</si>
  <si>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</si>
  <si>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</si>
  <si>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</si>
  <si>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</si>
  <si>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</si>
  <si>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</si>
  <si>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</si>
  <si>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Debts Or Credits For the Coming Feburary 20th 2026 to March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</si>
  <si>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</si>
  <si>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Feburary 2025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</si>
  <si>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</si>
  <si>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</si>
  <si>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</si>
  <si>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</si>
  <si>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</si>
  <si>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</si>
  <si>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</si>
  <si>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</si>
  <si>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</si>
  <si>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</si>
  <si>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</si>
  <si>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</si>
  <si>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</si>
  <si>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</si>
  <si>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</si>
  <si>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</si>
  <si>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</si>
  <si>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</si>
  <si>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</si>
  <si>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</si>
  <si>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</si>
  <si>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</si>
  <si>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</si>
  <si>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</si>
  <si>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August 2026</t>
  </si>
  <si>
    <t xml:space="preserve">31st August 2026</t>
  </si>
  <si>
    <t xml:space="preserve">September 18th to October 15th 2026 Revenue / Defered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</si>
  <si>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</si>
  <si>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</si>
  <si>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</si>
  <si>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</si>
  <si>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</si>
  <si>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</si>
  <si>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</si>
  <si>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</si>
  <si>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</si>
  <si>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</si>
  <si>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</si>
  <si>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</si>
  <si>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</si>
  <si>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</si>
  <si>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</si>
  <si>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</si>
  <si>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</si>
  <si>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</si>
  <si>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</si>
  <si>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</si>
  <si>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</si>
  <si>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</si>
  <si>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</si>
  <si>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</si>
  <si>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</si>
  <si>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</si>
  <si>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</si>
  <si>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</si>
  <si>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</si>
  <si>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</si>
  <si>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</si>
  <si>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</si>
  <si>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</si>
  <si>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</si>
  <si>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</si>
  <si>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</si>
  <si>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</si>
  <si>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</si>
  <si>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</si>
  <si>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</si>
  <si>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</si>
  <si>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Debts Or Credits For the Comming March 19th 2027 to April 19th 2027</t>
  </si>
  <si>
    <t xml:space="preserve">Alan Tang's Income Expense For the Forecast Year 2027 April - 2027 June</t>
  </si>
  <si>
    <r>
      <rPr>
        <b val="true"/>
        <sz val="11"/>
        <color rgb="FFFFFFFF"/>
        <rFont val="Calibri"/>
        <family val="2"/>
        <charset val="1"/>
      </rPr>
      <t xml:space="preserve">April 20th to May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Defered Debts Or Expenses</t>
    </r>
  </si>
  <si>
    <t xml:space="preserve">20th April 2027</t>
  </si>
  <si>
    <t xml:space="preserve">18th May 2027</t>
  </si>
  <si>
    <t xml:space="preserve">31st April 2027</t>
  </si>
  <si>
    <r>
      <rPr>
        <b val="true"/>
        <sz val="11"/>
        <color rgb="FFFFFFFF"/>
        <rFont val="Calibri"/>
        <family val="2"/>
        <charset val="1"/>
      </rPr>
      <t xml:space="preserve">May 20th 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Defered Debts Or Expenses</t>
    </r>
  </si>
  <si>
    <t xml:space="preserve">20th May 2027</t>
  </si>
  <si>
    <t xml:space="preserve">31st May 2027</t>
  </si>
  <si>
    <t xml:space="preserve">June 18th 2027 to July 19th 2027 Revenue / Defered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</si>
  <si>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</si>
  <si>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</si>
  <si>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</si>
  <si>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</si>
  <si>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</si>
  <si>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</si>
  <si>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</si>
  <si>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Debts Or Credits For the Comming June 18th 2027 to July 19th 2027</t>
  </si>
</sst>
</file>

<file path=xl/styles.xml><?xml version="1.0" encoding="utf-8"?>
<styleSheet xmlns="http://schemas.openxmlformats.org/spreadsheetml/2006/main">
  <numFmts count="8">
    <numFmt numFmtId="164" formatCode="[$$-409]#,##0.00;[RED]\-[$$-409]#,##0.00"/>
    <numFmt numFmtId="165" formatCode="General"/>
    <numFmt numFmtId="166" formatCode="[$$]#,##0.00;[$$]\-#,##0.00"/>
    <numFmt numFmtId="167" formatCode="[$$-380A]\ #,##0.00"/>
    <numFmt numFmtId="168" formatCode="\$#,##0.00;[RED]&quot;-$&quot;#,##0.00"/>
    <numFmt numFmtId="169" formatCode="d\ mmmm\ yyyy"/>
    <numFmt numFmtId="170" formatCode="mmm\-yy"/>
    <numFmt numFmtId="171" formatCode="[$$-3C09]#,##0.00"/>
  </numFmts>
  <fonts count="2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sz val="11"/>
      <color rgb="FF2A6099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rgb="FF2A6099"/>
      <name val="Calibri"/>
      <family val="0"/>
      <charset val="1"/>
    </font>
    <font>
      <b val="true"/>
      <sz val="18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11"/>
      <color theme="1"/>
      <name val="Calibri"/>
      <family val="0"/>
      <charset val="1"/>
    </font>
    <font>
      <b val="true"/>
      <sz val="12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1"/>
      <color theme="0"/>
      <name val="Calibri"/>
      <family val="0"/>
      <charset val="1"/>
    </font>
    <font>
      <sz val="11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b val="true"/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BE5D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rgb="FF4A86E8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theme="5" tint="0.7999"/>
        <bgColor rgb="FFFFFFFF"/>
      </patternFill>
    </fill>
    <fill>
      <patternFill patternType="solid">
        <fgColor theme="4" tint="0.5999"/>
        <bgColor rgb="FFCC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4" fontId="6" fillId="0" borderId="0" applyFont="true" applyBorder="false" applyAlignment="true" applyProtection="false">
      <alignment horizontal="center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</cellStyleXfs>
  <cellXfs count="11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5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5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5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4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2" xfId="22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6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22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1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6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2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2" xfId="23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9" fontId="16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9" fontId="12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9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22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9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2" applyFont="false" applyBorder="false" applyAlignment="false" applyProtection="true">
      <alignment horizontal="center" vertical="center" textRotation="0" wrapText="false" indent="0" shrinkToFit="false"/>
      <protection locked="true" hidden="false"/>
    </xf>
    <xf numFmtId="164" fontId="7" fillId="0" borderId="0" xfId="23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7" fillId="0" borderId="2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2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5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7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Debts Value" xfId="21"/>
    <cellStyle name="Expense Value" xfId="22"/>
    <cellStyle name="Currency Value For Expense" xfId="23"/>
  </cellStyles>
  <dxfs count="1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  <alignment horizontal="center" vertical="center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BE5D6"/>
      <rgbColor rgb="FFCCFFFF"/>
      <rgbColor rgb="FF660066"/>
      <rgbColor rgb="FFFF8080"/>
      <rgbColor rgb="FF2A6099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118" colorId="64" zoomScale="90" zoomScaleNormal="90" zoomScalePageLayoutView="100" workbookViewId="0">
      <selection pane="topLeft" activeCell="C12" activeCellId="0" sqref="C1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39.57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3.25" hidden="false" customHeight="true" outlineLevel="0" collapsed="false">
      <c r="A1" s="2" t="s">
        <v>0</v>
      </c>
      <c r="B1" s="2"/>
      <c r="C1" s="2"/>
      <c r="D1" s="2"/>
      <c r="E1" s="2"/>
      <c r="F1" s="2"/>
      <c r="G1" s="3"/>
      <c r="H1" s="2" t="s">
        <v>1</v>
      </c>
      <c r="I1" s="2"/>
    </row>
    <row r="2" customFormat="false" ht="19.7" hidden="false" customHeight="true" outlineLevel="0" collapsed="false">
      <c r="A2" s="4" t="s">
        <v>2</v>
      </c>
      <c r="B2" s="4"/>
      <c r="C2" s="4"/>
      <c r="D2" s="5" t="s">
        <v>3</v>
      </c>
      <c r="E2" s="5"/>
      <c r="F2" s="5"/>
      <c r="H2" s="6" t="s">
        <v>4</v>
      </c>
      <c r="I2" s="6" t="s">
        <v>5</v>
      </c>
      <c r="Z2" s="1"/>
      <c r="AA2" s="1"/>
      <c r="AB2" s="1"/>
      <c r="AC2" s="1"/>
    </row>
    <row r="3" customFormat="false" ht="30" hidden="false" customHeight="true" outlineLevel="0" collapsed="false">
      <c r="A3" s="7" t="s">
        <v>6</v>
      </c>
      <c r="B3" s="8" t="s">
        <v>7</v>
      </c>
      <c r="C3" s="9" t="n">
        <v>947.76</v>
      </c>
      <c r="D3" s="7" t="s">
        <v>6</v>
      </c>
      <c r="E3" s="8" t="s">
        <v>7</v>
      </c>
      <c r="F3" s="9" t="n">
        <v>1015.76</v>
      </c>
      <c r="G3" s="10"/>
      <c r="H3" s="11" t="s">
        <v>8</v>
      </c>
      <c r="I3" s="9" t="n">
        <v>0</v>
      </c>
      <c r="Z3" s="1"/>
      <c r="AA3" s="1"/>
      <c r="AB3" s="1"/>
      <c r="AC3" s="1"/>
    </row>
    <row r="4" customFormat="false" ht="30" hidden="false" customHeight="true" outlineLevel="0" collapsed="false">
      <c r="A4" s="7"/>
      <c r="B4" s="8" t="s">
        <v>9</v>
      </c>
      <c r="C4" s="9" t="n">
        <v>0</v>
      </c>
      <c r="D4" s="7"/>
      <c r="E4" s="8" t="s">
        <v>9</v>
      </c>
      <c r="F4" s="9" t="n">
        <v>0</v>
      </c>
      <c r="G4" s="10"/>
      <c r="H4" s="11" t="s">
        <v>10</v>
      </c>
      <c r="I4" s="9" t="n">
        <f aca="false">E132</f>
        <v>-416.68</v>
      </c>
      <c r="Z4" s="1"/>
      <c r="AA4" s="1"/>
      <c r="AB4" s="1"/>
      <c r="AC4" s="1"/>
    </row>
    <row r="5" customFormat="false" ht="30" hidden="false" customHeight="true" outlineLevel="0" collapsed="false">
      <c r="A5" s="7"/>
      <c r="B5" s="8" t="s">
        <v>11</v>
      </c>
      <c r="C5" s="9" t="n">
        <v>35.9</v>
      </c>
      <c r="D5" s="7"/>
      <c r="E5" s="8" t="s">
        <v>11</v>
      </c>
      <c r="F5" s="9" t="n">
        <v>35.9</v>
      </c>
      <c r="G5" s="10"/>
      <c r="H5" s="11" t="s">
        <v>12</v>
      </c>
      <c r="I5" s="9" t="n">
        <f aca="false">E152</f>
        <v>3260.12</v>
      </c>
      <c r="Z5" s="1"/>
      <c r="AA5" s="1"/>
      <c r="AB5" s="1"/>
      <c r="AC5" s="1"/>
    </row>
    <row r="6" customFormat="false" ht="30" hidden="false" customHeight="true" outlineLevel="0" collapsed="false">
      <c r="A6" s="7"/>
      <c r="B6" s="12" t="s">
        <v>13</v>
      </c>
      <c r="C6" s="9" t="n">
        <v>0</v>
      </c>
      <c r="D6" s="7"/>
      <c r="E6" s="12" t="s">
        <v>13</v>
      </c>
      <c r="F6" s="9" t="n">
        <v>0</v>
      </c>
      <c r="G6" s="10"/>
      <c r="H6" s="11" t="s">
        <v>14</v>
      </c>
      <c r="I6" s="9" t="n">
        <f aca="false">'July 2024 - September 2024'!E113</f>
        <v>699.839999999999</v>
      </c>
      <c r="Z6" s="1"/>
      <c r="AA6" s="1"/>
      <c r="AB6" s="1"/>
      <c r="AC6" s="1"/>
    </row>
    <row r="7" customFormat="false" ht="30" hidden="false" customHeight="true" outlineLevel="0" collapsed="false">
      <c r="A7" s="7"/>
      <c r="B7" s="12" t="s">
        <v>15</v>
      </c>
      <c r="C7" s="9" t="n">
        <v>0.4</v>
      </c>
      <c r="D7" s="7"/>
      <c r="E7" s="12" t="s">
        <v>15</v>
      </c>
      <c r="F7" s="9" t="n">
        <v>36.2</v>
      </c>
      <c r="G7" s="10"/>
      <c r="H7" s="11" t="s">
        <v>16</v>
      </c>
      <c r="I7" s="9" t="n">
        <f aca="false">'July 2024 - September 2024'!E126</f>
        <v>625.069999999999</v>
      </c>
      <c r="Z7" s="1"/>
      <c r="AA7" s="1"/>
      <c r="AB7" s="1"/>
      <c r="AC7" s="1"/>
    </row>
    <row r="8" customFormat="false" ht="30" hidden="false" customHeight="true" outlineLevel="0" collapsed="false">
      <c r="A8" s="7"/>
      <c r="B8" s="12" t="s">
        <v>17</v>
      </c>
      <c r="C8" s="9" t="n">
        <v>0</v>
      </c>
      <c r="D8" s="7"/>
      <c r="E8" s="12" t="s">
        <v>17</v>
      </c>
      <c r="F8" s="9" t="n">
        <v>0</v>
      </c>
      <c r="G8" s="10"/>
      <c r="H8" s="11" t="s">
        <v>18</v>
      </c>
      <c r="I8" s="9" t="n">
        <f aca="false">'July 2024 - September 2024'!E141</f>
        <v>502.709999999999</v>
      </c>
      <c r="Z8" s="1"/>
      <c r="AA8" s="1"/>
      <c r="AB8" s="1"/>
      <c r="AC8" s="1"/>
    </row>
    <row r="9" customFormat="false" ht="30" hidden="false" customHeight="true" outlineLevel="0" collapsed="false">
      <c r="A9" s="7"/>
      <c r="B9" s="12" t="s">
        <v>19</v>
      </c>
      <c r="C9" s="9" t="n">
        <v>178</v>
      </c>
      <c r="D9" s="7"/>
      <c r="E9" s="12" t="s">
        <v>19</v>
      </c>
      <c r="F9" s="9" t="n">
        <v>178</v>
      </c>
      <c r="G9" s="10"/>
      <c r="H9" s="11" t="s">
        <v>20</v>
      </c>
      <c r="I9" s="9" t="n">
        <f aca="false">'October 2024 - December 2024'!E100</f>
        <v>1390.31</v>
      </c>
      <c r="Z9" s="1"/>
      <c r="AA9" s="1"/>
      <c r="AB9" s="1"/>
      <c r="AC9" s="1"/>
    </row>
    <row r="10" customFormat="false" ht="30" hidden="false" customHeight="true" outlineLevel="0" collapsed="false">
      <c r="A10" s="7"/>
      <c r="B10" s="12" t="s">
        <v>21</v>
      </c>
      <c r="C10" s="9" t="n">
        <v>8.4</v>
      </c>
      <c r="D10" s="7"/>
      <c r="E10" s="12" t="s">
        <v>21</v>
      </c>
      <c r="F10" s="9" t="n">
        <v>8.4</v>
      </c>
      <c r="G10" s="10"/>
      <c r="H10" s="11" t="s">
        <v>22</v>
      </c>
      <c r="I10" s="9" t="n">
        <f aca="false">'October 2024 - December 2024'!E109</f>
        <v>2294.31</v>
      </c>
      <c r="Z10" s="1"/>
      <c r="AA10" s="1"/>
      <c r="AB10" s="1"/>
      <c r="AC10" s="1"/>
    </row>
    <row r="11" customFormat="false" ht="30" hidden="false" customHeight="true" outlineLevel="0" collapsed="false">
      <c r="A11" s="7"/>
      <c r="B11" s="12" t="s">
        <v>23</v>
      </c>
      <c r="C11" s="9" t="n">
        <f aca="false">SUM(C3:C10)</f>
        <v>1170.46</v>
      </c>
      <c r="D11" s="7"/>
      <c r="E11" s="12" t="s">
        <v>23</v>
      </c>
      <c r="F11" s="9" t="n">
        <f aca="false">SUM(F3:F10)</f>
        <v>1274.26</v>
      </c>
      <c r="G11" s="10"/>
      <c r="H11" s="11" t="s">
        <v>24</v>
      </c>
      <c r="I11" s="9" t="n">
        <f aca="false">'October 2024 - December 2024'!E119</f>
        <v>3148.31</v>
      </c>
      <c r="Z11" s="1"/>
      <c r="AA11" s="1"/>
      <c r="AB11" s="1"/>
      <c r="AC11" s="1"/>
    </row>
    <row r="12" customFormat="false" ht="30" hidden="false" customHeight="true" outlineLevel="0" collapsed="false">
      <c r="A12" s="13"/>
      <c r="B12" s="8" t="s">
        <v>25</v>
      </c>
      <c r="C12" s="9" t="n">
        <f aca="false">C113</f>
        <v>-21053</v>
      </c>
      <c r="D12" s="9"/>
      <c r="E12" s="9"/>
      <c r="F12" s="9"/>
      <c r="G12" s="10"/>
      <c r="H12" s="11" t="s">
        <v>26</v>
      </c>
      <c r="I12" s="9" t="n">
        <f aca="false">'January 2025 - March 2025'!E92</f>
        <v>3149.31</v>
      </c>
      <c r="Z12" s="1"/>
      <c r="AA12" s="1"/>
      <c r="AB12" s="1"/>
      <c r="AC12" s="1"/>
    </row>
    <row r="13" customFormat="false" ht="30" hidden="false" customHeight="true" outlineLevel="0" collapsed="false">
      <c r="G13" s="10"/>
      <c r="H13" s="11" t="s">
        <v>27</v>
      </c>
      <c r="I13" s="9" t="n">
        <f aca="false">'January 2025 - March 2025'!E100</f>
        <v>1385.47</v>
      </c>
      <c r="Z13" s="1"/>
      <c r="AA13" s="1"/>
      <c r="AB13" s="1"/>
      <c r="AC13" s="1"/>
    </row>
    <row r="14" customFormat="false" ht="30" hidden="false" customHeight="true" outlineLevel="0" collapsed="false">
      <c r="H14" s="11" t="s">
        <v>28</v>
      </c>
      <c r="I14" s="9" t="n">
        <f aca="false">'January 2025 - March 2025'!E109</f>
        <v>1321.47</v>
      </c>
      <c r="Z14" s="1"/>
      <c r="AA14" s="1"/>
      <c r="AB14" s="1"/>
      <c r="AC14" s="1"/>
    </row>
    <row r="15" customFormat="false" ht="30" hidden="false" customHeight="true" outlineLevel="0" collapsed="false">
      <c r="G15" s="14"/>
      <c r="H15" s="11" t="s">
        <v>29</v>
      </c>
      <c r="I15" s="9" t="n">
        <f aca="false">'April 2025 - June 2025'!E92</f>
        <v>1747.47</v>
      </c>
      <c r="Z15" s="1"/>
      <c r="AA15" s="1"/>
      <c r="AB15" s="1"/>
      <c r="AC15" s="1"/>
    </row>
    <row r="16" customFormat="false" ht="30" hidden="false" customHeight="true" outlineLevel="0" collapsed="false">
      <c r="H16" s="11" t="s">
        <v>30</v>
      </c>
      <c r="I16" s="9" t="n">
        <f aca="false">'April 2025 - June 2025'!E100</f>
        <v>2091.47</v>
      </c>
      <c r="Z16" s="1"/>
      <c r="AA16" s="1"/>
      <c r="AB16" s="1"/>
      <c r="AC16" s="1"/>
    </row>
    <row r="17" customFormat="false" ht="30" hidden="false" customHeight="true" outlineLevel="0" collapsed="false">
      <c r="H17" s="11" t="s">
        <v>31</v>
      </c>
      <c r="I17" s="9" t="n">
        <f aca="false">'April 2025 - June 2025'!E109</f>
        <v>3949.47</v>
      </c>
      <c r="Z17" s="1"/>
      <c r="AA17" s="1"/>
      <c r="AB17" s="1"/>
      <c r="AC17" s="1"/>
    </row>
    <row r="18" customFormat="false" ht="30" hidden="false" customHeight="true" outlineLevel="0" collapsed="false">
      <c r="H18" s="11" t="s">
        <v>32</v>
      </c>
      <c r="I18" s="9" t="n">
        <f aca="false">'July 2025 - September 2025'!E92</f>
        <v>5793.47</v>
      </c>
    </row>
    <row r="19" customFormat="false" ht="30" hidden="false" customHeight="true" outlineLevel="0" collapsed="false">
      <c r="H19" s="11" t="s">
        <v>33</v>
      </c>
      <c r="I19" s="9" t="n">
        <f aca="false">'July 2025 - September 2025'!E100</f>
        <v>7569.47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30" hidden="false" customHeight="true" outlineLevel="0" collapsed="false">
      <c r="G20" s="14"/>
      <c r="H20" s="11" t="s">
        <v>34</v>
      </c>
      <c r="I20" s="9" t="n">
        <f aca="false">'July 2025 - September 2025'!E109</f>
        <v>9427.47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30" hidden="false" customHeight="true" outlineLevel="0" collapsed="false">
      <c r="G21" s="14"/>
      <c r="H21" s="15" t="s">
        <v>35</v>
      </c>
      <c r="I21" s="9" t="n">
        <f aca="false">'October 2025 - December 2025'!E92</f>
        <v>11271.47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30" hidden="false" customHeight="true" outlineLevel="0" collapsed="false">
      <c r="G22" s="14"/>
      <c r="H22" s="11" t="s">
        <v>36</v>
      </c>
      <c r="I22" s="9" t="n">
        <f aca="false">'October 2025 - December 2025'!E100</f>
        <v>13197.47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30" hidden="false" customHeight="true" outlineLevel="0" collapsed="false">
      <c r="G23" s="14"/>
      <c r="H23" s="15" t="s">
        <v>37</v>
      </c>
      <c r="I23" s="9" t="n">
        <f aca="false">'October 2025 - December 2025'!E109</f>
        <v>15055.47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8.95" hidden="false" customHeight="true" outlineLevel="0" collapsed="false">
      <c r="H24" s="15"/>
      <c r="I24" s="9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30" hidden="false" customHeight="true" outlineLevel="0" collapsed="false">
      <c r="G25" s="14"/>
      <c r="H25" s="15" t="s">
        <v>38</v>
      </c>
      <c r="I25" s="9" t="n">
        <f aca="false">'January 2026 - March 2026'!E92</f>
        <v>16899.47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30" hidden="false" customHeight="true" outlineLevel="0" collapsed="false">
      <c r="A26" s="16"/>
      <c r="B26" s="16"/>
      <c r="C26" s="16"/>
      <c r="D26" s="16"/>
      <c r="E26" s="16"/>
      <c r="G26" s="14"/>
      <c r="H26" s="11" t="s">
        <v>39</v>
      </c>
      <c r="I26" s="9" t="n">
        <f aca="false">'January 2026 - March 2026'!E100</f>
        <v>18825.47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30" hidden="false" customHeight="true" outlineLevel="0" collapsed="false">
      <c r="A27" s="16"/>
      <c r="B27" s="16"/>
      <c r="C27" s="16"/>
      <c r="D27" s="16"/>
      <c r="E27" s="16"/>
      <c r="G27" s="14"/>
      <c r="H27" s="15" t="s">
        <v>40</v>
      </c>
      <c r="I27" s="9" t="n">
        <f aca="false">'January 2026 - March 2026'!E109</f>
        <v>20683.47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30" hidden="false" customHeight="true" outlineLevel="0" collapsed="false">
      <c r="A28" s="17" t="s">
        <v>41</v>
      </c>
      <c r="B28" s="17"/>
      <c r="C28" s="17"/>
      <c r="D28" s="17"/>
      <c r="E28" s="17"/>
      <c r="G28" s="14"/>
      <c r="H28" s="15" t="s">
        <v>42</v>
      </c>
      <c r="I28" s="9" t="n">
        <f aca="false">'April 2026 - June 2026'!E92</f>
        <v>22459.47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15" hidden="false" customHeight="true" outlineLevel="0" collapsed="false">
      <c r="A29" s="18" t="s">
        <v>4</v>
      </c>
      <c r="B29" s="19" t="s">
        <v>43</v>
      </c>
      <c r="C29" s="20" t="s">
        <v>44</v>
      </c>
      <c r="D29" s="20"/>
      <c r="E29" s="20" t="s">
        <v>45</v>
      </c>
      <c r="G29" s="14"/>
      <c r="H29" s="15" t="s">
        <v>46</v>
      </c>
      <c r="I29" s="9" t="n">
        <f aca="false">'April 2026 - June 2026'!E100</f>
        <v>24303.47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15" hidden="false" customHeight="true" outlineLevel="0" collapsed="false">
      <c r="A30" s="21" t="s">
        <v>47</v>
      </c>
      <c r="B30" s="21" t="s">
        <v>48</v>
      </c>
      <c r="C30" s="22" t="s">
        <v>49</v>
      </c>
      <c r="D30" s="22"/>
      <c r="E30" s="9" t="n">
        <v>2405</v>
      </c>
      <c r="H30" s="15"/>
      <c r="I30" s="9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30" hidden="false" customHeight="true" outlineLevel="0" collapsed="false">
      <c r="A31" s="23"/>
      <c r="B31" s="23"/>
      <c r="C31" s="23"/>
      <c r="D31" s="24" t="s">
        <v>50</v>
      </c>
      <c r="E31" s="9" t="n">
        <f aca="false">SUM(E30:E30)</f>
        <v>2405</v>
      </c>
      <c r="H31" s="15"/>
      <c r="I31" s="9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30" hidden="false" customHeight="true" outlineLevel="0" collapsed="false">
      <c r="A32" s="3"/>
      <c r="B32" s="3"/>
      <c r="G32" s="14"/>
      <c r="H32" s="15" t="s">
        <v>51</v>
      </c>
      <c r="I32" s="9" t="n">
        <f aca="false">'April 2026 - June 2026'!E109</f>
        <v>26161.47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30" hidden="false" customHeight="true" outlineLevel="0" collapsed="false">
      <c r="A33" s="25" t="s">
        <v>52</v>
      </c>
      <c r="B33" s="25"/>
      <c r="C33" s="25"/>
      <c r="D33" s="25"/>
      <c r="E33" s="25"/>
      <c r="G33" s="14"/>
      <c r="H33" s="15" t="s">
        <v>53</v>
      </c>
      <c r="I33" s="9" t="n">
        <f aca="false">'July 2026 - September 2026'!E92</f>
        <v>28005.47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30" hidden="false" customHeight="true" outlineLevel="0" collapsed="false">
      <c r="A34" s="20" t="s">
        <v>4</v>
      </c>
      <c r="B34" s="20" t="s">
        <v>43</v>
      </c>
      <c r="C34" s="20" t="s">
        <v>44</v>
      </c>
      <c r="D34" s="20"/>
      <c r="E34" s="25" t="s">
        <v>45</v>
      </c>
      <c r="G34" s="14"/>
      <c r="H34" s="15" t="s">
        <v>54</v>
      </c>
      <c r="I34" s="9" t="n">
        <f aca="false">'July 2026 - September 2026'!E100</f>
        <v>29863.47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30" hidden="false" customHeight="true" outlineLevel="0" collapsed="false">
      <c r="A35" s="26" t="s">
        <v>55</v>
      </c>
      <c r="B35" s="26" t="s">
        <v>48</v>
      </c>
      <c r="C35" s="27" t="s">
        <v>49</v>
      </c>
      <c r="D35" s="27"/>
      <c r="E35" s="9" t="n">
        <v>2405</v>
      </c>
      <c r="G35" s="14"/>
      <c r="H35" s="15" t="s">
        <v>56</v>
      </c>
      <c r="I35" s="9" t="n">
        <f aca="false">'July 2026 - September 2026'!E109</f>
        <v>31789.47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30" hidden="false" customHeight="true" outlineLevel="0" collapsed="false">
      <c r="A36" s="21" t="s">
        <v>57</v>
      </c>
      <c r="B36" s="21" t="s">
        <v>48</v>
      </c>
      <c r="C36" s="22" t="s">
        <v>58</v>
      </c>
      <c r="D36" s="22"/>
      <c r="E36" s="9" t="n">
        <v>1035</v>
      </c>
      <c r="G36" s="14"/>
      <c r="H36" s="15" t="s">
        <v>59</v>
      </c>
      <c r="I36" s="9" t="n">
        <f aca="false">'October 2026 - December 2026'!E93</f>
        <v>33633.47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30" hidden="false" customHeight="true" outlineLevel="0" collapsed="false">
      <c r="A37" s="26" t="s">
        <v>60</v>
      </c>
      <c r="B37" s="26" t="s">
        <v>61</v>
      </c>
      <c r="C37" s="28" t="s">
        <v>62</v>
      </c>
      <c r="D37" s="28"/>
      <c r="E37" s="9" t="n">
        <v>50</v>
      </c>
      <c r="G37" s="14"/>
      <c r="H37" s="11" t="s">
        <v>63</v>
      </c>
      <c r="I37" s="9" t="n">
        <f aca="false">'October 2026 - December 2026'!E101</f>
        <v>35491.47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30" hidden="false" customHeight="true" outlineLevel="0" collapsed="false">
      <c r="A38" s="23"/>
      <c r="B38" s="23"/>
      <c r="C38" s="23"/>
      <c r="D38" s="29" t="s">
        <v>50</v>
      </c>
      <c r="E38" s="9" t="n">
        <f aca="false">SUM(E35:E37)</f>
        <v>3490</v>
      </c>
      <c r="G38" s="14"/>
      <c r="H38" s="11" t="s">
        <v>64</v>
      </c>
      <c r="I38" s="9" t="n">
        <f aca="false">'October 2026 - December 2026'!E110</f>
        <v>37335.47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30" hidden="false" customHeight="true" outlineLevel="0" collapsed="false">
      <c r="A39" s="30"/>
      <c r="B39" s="31"/>
      <c r="C39" s="32"/>
      <c r="D39" s="32"/>
      <c r="E39" s="33"/>
      <c r="G39" s="14"/>
      <c r="H39" s="11" t="s">
        <v>65</v>
      </c>
      <c r="I39" s="9" t="n">
        <f aca="false">'January 2027 - March 2027'!E92</f>
        <v>39261.47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30" hidden="false" customHeight="true" outlineLevel="0" collapsed="false">
      <c r="A40" s="34" t="s">
        <v>66</v>
      </c>
      <c r="B40" s="34"/>
      <c r="C40" s="34"/>
      <c r="D40" s="34"/>
      <c r="E40" s="34"/>
      <c r="G40" s="14"/>
      <c r="H40" s="11" t="s">
        <v>67</v>
      </c>
      <c r="I40" s="9" t="n">
        <f aca="false">'January 2027 - March 2027'!E100</f>
        <v>41037.47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30" hidden="false" customHeight="true" outlineLevel="0" collapsed="false">
      <c r="A41" s="19" t="s">
        <v>4</v>
      </c>
      <c r="B41" s="19" t="s">
        <v>43</v>
      </c>
      <c r="C41" s="20" t="s">
        <v>44</v>
      </c>
      <c r="D41" s="20"/>
      <c r="E41" s="20" t="s">
        <v>45</v>
      </c>
      <c r="G41" s="14"/>
      <c r="H41" s="11" t="s">
        <v>68</v>
      </c>
      <c r="I41" s="9" t="n">
        <f aca="false">'January 2027 - March 2027'!E109</f>
        <v>42963.47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30" hidden="false" customHeight="true" outlineLevel="0" collapsed="false">
      <c r="A42" s="19"/>
      <c r="B42" s="19"/>
      <c r="C42" s="20"/>
      <c r="D42" s="20"/>
      <c r="E42" s="20"/>
      <c r="G42" s="14"/>
      <c r="H42" s="11" t="s">
        <v>69</v>
      </c>
      <c r="I42" s="9" t="n">
        <f aca="false">'April 2027 - June 2027'!E92</f>
        <v>44739.47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30" hidden="false" customHeight="true" outlineLevel="0" collapsed="false">
      <c r="A43" s="21" t="s">
        <v>70</v>
      </c>
      <c r="B43" s="35" t="s">
        <v>71</v>
      </c>
      <c r="C43" s="22" t="s">
        <v>72</v>
      </c>
      <c r="D43" s="22"/>
      <c r="E43" s="9" t="n">
        <v>150</v>
      </c>
      <c r="G43" s="14"/>
      <c r="H43" s="11" t="s">
        <v>73</v>
      </c>
      <c r="I43" s="9" t="n">
        <f aca="false">'April 2027 - June 2027'!E100</f>
        <v>46597.47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30" hidden="false" customHeight="true" outlineLevel="0" collapsed="false">
      <c r="A44" s="21" t="s">
        <v>74</v>
      </c>
      <c r="B44" s="35" t="s">
        <v>48</v>
      </c>
      <c r="C44" s="22" t="s">
        <v>49</v>
      </c>
      <c r="D44" s="22"/>
      <c r="E44" s="9" t="n">
        <v>2405</v>
      </c>
      <c r="G44" s="14"/>
      <c r="H44" s="15" t="s">
        <v>75</v>
      </c>
      <c r="I44" s="9" t="n">
        <f aca="false">'April 2027 - June 2027'!E109</f>
        <v>48441.47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15" hidden="false" customHeight="true" outlineLevel="0" collapsed="false">
      <c r="A45" s="36" t="s">
        <v>76</v>
      </c>
      <c r="B45" s="35" t="s">
        <v>77</v>
      </c>
      <c r="C45" s="36" t="s">
        <v>78</v>
      </c>
      <c r="D45" s="36"/>
      <c r="E45" s="9" t="n">
        <v>7700</v>
      </c>
      <c r="G45" s="14"/>
      <c r="H45" s="37"/>
      <c r="I45" s="38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9.25" hidden="false" customHeight="true" outlineLevel="0" collapsed="false">
      <c r="A46" s="36"/>
      <c r="B46" s="35"/>
      <c r="C46" s="36"/>
      <c r="D46" s="36"/>
      <c r="E46" s="9"/>
      <c r="H46" s="2" t="s">
        <v>79</v>
      </c>
      <c r="I46" s="2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15" hidden="false" customHeight="true" outlineLevel="0" collapsed="false">
      <c r="A47" s="36"/>
      <c r="B47" s="35"/>
      <c r="C47" s="36"/>
      <c r="D47" s="36"/>
      <c r="E47" s="9"/>
      <c r="H47" s="6" t="s">
        <v>80</v>
      </c>
      <c r="I47" s="6" t="s">
        <v>81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30" hidden="false" customHeight="true" outlineLevel="0" collapsed="false">
      <c r="A48" s="39" t="s">
        <v>82</v>
      </c>
      <c r="B48" s="35" t="s">
        <v>83</v>
      </c>
      <c r="C48" s="22"/>
      <c r="D48" s="22"/>
      <c r="E48" s="9" t="n">
        <v>204</v>
      </c>
      <c r="H48" s="6"/>
      <c r="I48" s="6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30" hidden="false" customHeight="true" outlineLevel="0" collapsed="false">
      <c r="A49" s="39" t="s">
        <v>82</v>
      </c>
      <c r="B49" s="35" t="s">
        <v>84</v>
      </c>
      <c r="C49" s="22"/>
      <c r="D49" s="22"/>
      <c r="E49" s="9" t="n">
        <v>207.5</v>
      </c>
      <c r="H49" s="6"/>
      <c r="I49" s="6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30" hidden="false" customHeight="true" outlineLevel="0" collapsed="false">
      <c r="A50" s="26" t="s">
        <v>82</v>
      </c>
      <c r="B50" s="40" t="s">
        <v>85</v>
      </c>
      <c r="C50" s="36" t="s">
        <v>86</v>
      </c>
      <c r="D50" s="36"/>
      <c r="E50" s="9" t="n">
        <v>9350</v>
      </c>
      <c r="H50" s="11" t="s">
        <v>87</v>
      </c>
      <c r="I50" s="9" t="n">
        <f aca="false">C113</f>
        <v>-21053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30" hidden="false" customHeight="true" outlineLevel="0" collapsed="false">
      <c r="A51" s="23"/>
      <c r="B51" s="23"/>
      <c r="C51" s="23"/>
      <c r="D51" s="29" t="s">
        <v>50</v>
      </c>
      <c r="E51" s="9" t="n">
        <f aca="false">SUM(E43:E50)</f>
        <v>20016.5</v>
      </c>
      <c r="H51" s="11" t="s">
        <v>88</v>
      </c>
      <c r="I51" s="9" t="n">
        <f aca="false">C113+SUM(E126,E138,E150)</f>
        <v>-11553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30" hidden="false" customHeight="true" outlineLevel="0" collapsed="false">
      <c r="G52" s="14"/>
      <c r="H52" s="41" t="s">
        <v>89</v>
      </c>
      <c r="I52" s="9" t="n">
        <f aca="false">('July 2024 - September 2024'!C5)</f>
        <v>-8403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30" hidden="false" customHeight="true" outlineLevel="0" collapsed="false">
      <c r="H53" s="11" t="s">
        <v>90</v>
      </c>
      <c r="I53" s="9" t="n">
        <f aca="false">('October 2024 - December 2024'!C5)</f>
        <v>-7003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30" hidden="false" customHeight="true" outlineLevel="0" collapsed="false">
      <c r="H54" s="41" t="s">
        <v>91</v>
      </c>
      <c r="I54" s="9" t="n">
        <f aca="false">('January 2025 - March 2025'!C5)</f>
        <v>-3000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30" hidden="false" customHeight="true" outlineLevel="0" collapsed="false">
      <c r="H55" s="41" t="s">
        <v>92</v>
      </c>
      <c r="I55" s="9" t="n">
        <f aca="false">('April 2025 - June 2025'!C5)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30" hidden="false" customHeight="true" outlineLevel="0" collapsed="false">
      <c r="H56" s="41" t="s">
        <v>93</v>
      </c>
      <c r="I56" s="9" t="n">
        <f aca="false">('July 2025 - September 2025'!C5)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30" hidden="false" customHeight="true" outlineLevel="0" collapsed="false">
      <c r="H57" s="41" t="s">
        <v>94</v>
      </c>
      <c r="I57" s="9" t="n">
        <f aca="false">('October 2025 - December 2025'!C5)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30" hidden="false" customHeight="true" outlineLevel="0" collapsed="false">
      <c r="H58" s="41" t="s">
        <v>95</v>
      </c>
      <c r="I58" s="9" t="n">
        <f aca="false">('January 2026 - March 2026'!C5)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30" hidden="false" customHeight="true" outlineLevel="0" collapsed="false">
      <c r="H59" s="41" t="s">
        <v>96</v>
      </c>
      <c r="I59" s="9" t="n">
        <f aca="false">('April 2026 - June 2026'!C5)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30.25" hidden="false" customHeight="true" outlineLevel="0" collapsed="false">
      <c r="A60" s="3"/>
      <c r="B60" s="3"/>
      <c r="D60" s="42"/>
      <c r="E60" s="43"/>
      <c r="H60" s="41" t="s">
        <v>97</v>
      </c>
      <c r="I60" s="9" t="n">
        <f aca="false">('July 2026 - September 2026'!C5)</f>
        <v>0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30.25" hidden="false" customHeight="true" outlineLevel="0" collapsed="false">
      <c r="A61" s="3"/>
      <c r="B61" s="3"/>
      <c r="C61" s="3"/>
      <c r="D61" s="42"/>
      <c r="E61" s="43"/>
      <c r="H61" s="41" t="s">
        <v>98</v>
      </c>
      <c r="I61" s="9" t="n">
        <f aca="false">('October 2026 - December 2026'!C5)</f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3"/>
      <c r="B62" s="3"/>
      <c r="H62" s="41" t="s">
        <v>99</v>
      </c>
      <c r="I62" s="9" t="n">
        <f aca="false">('January 2027 - March 2027'!C5)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30.25" hidden="false" customHeight="true" outlineLevel="0" collapsed="false">
      <c r="A63" s="44" t="s">
        <v>100</v>
      </c>
      <c r="B63" s="44"/>
      <c r="C63" s="44"/>
      <c r="H63" s="41" t="s">
        <v>101</v>
      </c>
      <c r="I63" s="9" t="n">
        <f aca="false">('April 2027 - June 2027'!C5)</f>
        <v>0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13.5" hidden="false" customHeight="true" outlineLevel="0" collapsed="false">
      <c r="A64" s="44" t="s">
        <v>43</v>
      </c>
      <c r="B64" s="44" t="s">
        <v>44</v>
      </c>
      <c r="C64" s="45" t="s">
        <v>45</v>
      </c>
      <c r="D64" s="46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13.5" hidden="false" customHeight="true" outlineLevel="0" collapsed="false">
      <c r="A65" s="47" t="s">
        <v>102</v>
      </c>
      <c r="B65" s="47"/>
      <c r="C65" s="47"/>
    </row>
    <row r="66" customFormat="false" ht="13.5" hidden="false" customHeight="true" outlineLevel="0" collapsed="false">
      <c r="A66" s="39" t="s">
        <v>103</v>
      </c>
      <c r="B66" s="21"/>
      <c r="C66" s="48" t="n">
        <v>204</v>
      </c>
    </row>
    <row r="67" customFormat="false" ht="13.5" hidden="false" customHeight="true" outlineLevel="0" collapsed="false">
      <c r="A67" s="39" t="s">
        <v>61</v>
      </c>
      <c r="B67" s="23"/>
      <c r="C67" s="48" t="n">
        <v>42</v>
      </c>
    </row>
    <row r="68" customFormat="false" ht="13.5" hidden="false" customHeight="true" outlineLevel="0" collapsed="false">
      <c r="A68" s="21" t="s">
        <v>104</v>
      </c>
      <c r="B68" s="21" t="s">
        <v>105</v>
      </c>
      <c r="C68" s="48" t="n">
        <v>197</v>
      </c>
    </row>
    <row r="69" customFormat="false" ht="13.5" hidden="false" customHeight="true" outlineLevel="0" collapsed="false">
      <c r="A69" s="49"/>
      <c r="B69" s="39" t="s">
        <v>106</v>
      </c>
      <c r="C69" s="48" t="n">
        <f aca="false">SUM(C66:C68)</f>
        <v>443</v>
      </c>
    </row>
    <row r="70" customFormat="false" ht="13.5" hidden="false" customHeight="true" outlineLevel="0" collapsed="false">
      <c r="A70" s="47" t="s">
        <v>107</v>
      </c>
      <c r="B70" s="47"/>
      <c r="C70" s="47"/>
    </row>
    <row r="71" customFormat="false" ht="13.5" hidden="false" customHeight="true" outlineLevel="0" collapsed="false">
      <c r="A71" s="47"/>
      <c r="B71" s="47"/>
      <c r="C71" s="47"/>
    </row>
    <row r="72" customFormat="false" ht="13.5" hidden="false" customHeight="true" outlineLevel="0" collapsed="false">
      <c r="A72" s="21" t="s">
        <v>108</v>
      </c>
      <c r="B72" s="21"/>
      <c r="C72" s="48" t="n">
        <v>0</v>
      </c>
    </row>
    <row r="73" customFormat="false" ht="13.5" hidden="false" customHeight="true" outlineLevel="0" collapsed="false">
      <c r="A73" s="21" t="s">
        <v>109</v>
      </c>
      <c r="B73" s="21"/>
      <c r="C73" s="48" t="n">
        <v>0</v>
      </c>
    </row>
    <row r="74" customFormat="false" ht="13.5" hidden="false" customHeight="true" outlineLevel="0" collapsed="false">
      <c r="A74" s="21" t="s">
        <v>110</v>
      </c>
      <c r="B74" s="21"/>
      <c r="C74" s="48" t="n">
        <v>0</v>
      </c>
    </row>
    <row r="75" customFormat="false" ht="13.5" hidden="false" customHeight="true" outlineLevel="0" collapsed="false">
      <c r="A75" s="21" t="s">
        <v>111</v>
      </c>
      <c r="B75" s="21"/>
      <c r="C75" s="48" t="n">
        <v>0</v>
      </c>
    </row>
    <row r="76" customFormat="false" ht="13.5" hidden="false" customHeight="true" outlineLevel="0" collapsed="false">
      <c r="A76" s="21"/>
      <c r="B76" s="21" t="s">
        <v>112</v>
      </c>
      <c r="C76" s="48" t="n">
        <f aca="false">SUM(C72:C75)</f>
        <v>0</v>
      </c>
    </row>
    <row r="77" customFormat="false" ht="13.5" hidden="false" customHeight="true" outlineLevel="0" collapsed="false">
      <c r="A77" s="47" t="s">
        <v>113</v>
      </c>
      <c r="B77" s="47"/>
      <c r="C77" s="47"/>
    </row>
    <row r="78" customFormat="false" ht="13.5" hidden="false" customHeight="true" outlineLevel="0" collapsed="false">
      <c r="A78" s="21" t="s">
        <v>114</v>
      </c>
      <c r="B78" s="21" t="s">
        <v>115</v>
      </c>
      <c r="C78" s="48" t="n">
        <v>0</v>
      </c>
    </row>
    <row r="79" customFormat="false" ht="13.5" hidden="false" customHeight="true" outlineLevel="0" collapsed="false">
      <c r="A79" s="21" t="s">
        <v>116</v>
      </c>
      <c r="B79" s="21" t="s">
        <v>117</v>
      </c>
      <c r="C79" s="48" t="n">
        <v>0</v>
      </c>
    </row>
    <row r="80" customFormat="false" ht="13.5" hidden="false" customHeight="true" outlineLevel="0" collapsed="false">
      <c r="A80" s="21"/>
      <c r="B80" s="39" t="s">
        <v>118</v>
      </c>
      <c r="C80" s="48" t="n">
        <f aca="false">SUM(C78:C79)</f>
        <v>0</v>
      </c>
    </row>
    <row r="81" customFormat="false" ht="13.5" hidden="false" customHeight="true" outlineLevel="0" collapsed="false">
      <c r="A81" s="47" t="s">
        <v>119</v>
      </c>
      <c r="B81" s="47"/>
      <c r="C81" s="47"/>
    </row>
    <row r="82" customFormat="false" ht="13.5" hidden="false" customHeight="true" outlineLevel="0" collapsed="false">
      <c r="A82" s="21" t="s">
        <v>120</v>
      </c>
      <c r="B82" s="21" t="s">
        <v>121</v>
      </c>
      <c r="C82" s="48" t="n">
        <v>0</v>
      </c>
    </row>
    <row r="83" customFormat="false" ht="13.5" hidden="false" customHeight="true" outlineLevel="0" collapsed="false">
      <c r="A83" s="23"/>
      <c r="B83" s="39" t="s">
        <v>122</v>
      </c>
      <c r="C83" s="48" t="n">
        <v>0</v>
      </c>
    </row>
    <row r="84" customFormat="false" ht="13.5" hidden="false" customHeight="true" outlineLevel="0" collapsed="false">
      <c r="A84" s="23"/>
      <c r="B84" s="21" t="s">
        <v>123</v>
      </c>
      <c r="C84" s="48" t="n">
        <v>0</v>
      </c>
    </row>
    <row r="85" customFormat="false" ht="13.5" hidden="false" customHeight="true" outlineLevel="0" collapsed="false">
      <c r="A85" s="23"/>
      <c r="B85" s="39" t="s">
        <v>124</v>
      </c>
      <c r="C85" s="48" t="n">
        <f aca="false">SUM(C82:C84)</f>
        <v>0</v>
      </c>
    </row>
    <row r="86" customFormat="false" ht="13.5" hidden="false" customHeight="true" outlineLevel="0" collapsed="false">
      <c r="A86" s="47" t="s">
        <v>125</v>
      </c>
      <c r="B86" s="47"/>
      <c r="C86" s="47"/>
    </row>
    <row r="87" customFormat="false" ht="13.5" hidden="false" customHeight="true" outlineLevel="0" collapsed="false">
      <c r="A87" s="21" t="s">
        <v>126</v>
      </c>
      <c r="B87" s="21" t="s">
        <v>127</v>
      </c>
      <c r="C87" s="48" t="n">
        <v>0</v>
      </c>
    </row>
    <row r="88" customFormat="false" ht="13.5" hidden="false" customHeight="true" outlineLevel="0" collapsed="false">
      <c r="A88" s="23"/>
      <c r="B88" s="39" t="s">
        <v>128</v>
      </c>
      <c r="C88" s="48" t="n">
        <f aca="false">SUM(C87)</f>
        <v>0</v>
      </c>
    </row>
    <row r="89" customFormat="false" ht="13.5" hidden="false" customHeight="true" outlineLevel="0" collapsed="false">
      <c r="A89" s="50" t="s">
        <v>129</v>
      </c>
      <c r="B89" s="50"/>
      <c r="C89" s="50"/>
    </row>
    <row r="90" customFormat="false" ht="33" hidden="false" customHeight="true" outlineLevel="0" collapsed="false">
      <c r="A90" s="21" t="s">
        <v>130</v>
      </c>
      <c r="B90" s="39" t="s">
        <v>131</v>
      </c>
      <c r="C90" s="48" t="n">
        <v>0</v>
      </c>
    </row>
    <row r="91" customFormat="false" ht="33" hidden="false" customHeight="true" outlineLevel="0" collapsed="false">
      <c r="A91" s="21" t="s">
        <v>132</v>
      </c>
      <c r="B91" s="39" t="s">
        <v>133</v>
      </c>
      <c r="C91" s="48" t="n">
        <v>0</v>
      </c>
    </row>
    <row r="92" customFormat="false" ht="35.05" hidden="false" customHeight="false" outlineLevel="0" collapsed="false">
      <c r="A92" s="21" t="s">
        <v>134</v>
      </c>
      <c r="B92" s="39" t="s">
        <v>135</v>
      </c>
      <c r="C92" s="48" t="n">
        <v>0</v>
      </c>
    </row>
    <row r="93" customFormat="false" ht="33" hidden="false" customHeight="true" outlineLevel="0" collapsed="false">
      <c r="A93" s="21" t="s">
        <v>136</v>
      </c>
      <c r="B93" s="39" t="s">
        <v>136</v>
      </c>
      <c r="C93" s="48" t="n">
        <v>0</v>
      </c>
    </row>
    <row r="94" customFormat="false" ht="19.5" hidden="false" customHeight="true" outlineLevel="0" collapsed="false">
      <c r="A94" s="21"/>
      <c r="B94" s="39" t="s">
        <v>23</v>
      </c>
      <c r="C94" s="48" t="n">
        <f aca="false">SUM(C90:C93)</f>
        <v>0</v>
      </c>
    </row>
    <row r="95" customFormat="false" ht="13.5" hidden="false" customHeight="true" outlineLevel="0" collapsed="false">
      <c r="A95" s="50" t="s">
        <v>137</v>
      </c>
      <c r="B95" s="50"/>
      <c r="C95" s="50"/>
    </row>
    <row r="96" customFormat="false" ht="13.5" hidden="false" customHeight="true" outlineLevel="0" collapsed="false">
      <c r="A96" s="21" t="s">
        <v>138</v>
      </c>
      <c r="B96" s="23"/>
      <c r="C96" s="48" t="n">
        <v>0</v>
      </c>
    </row>
    <row r="97" customFormat="false" ht="15" hidden="false" customHeight="true" outlineLevel="0" collapsed="false">
      <c r="A97" s="49" t="s">
        <v>139</v>
      </c>
      <c r="B97" s="49" t="s">
        <v>140</v>
      </c>
      <c r="C97" s="48" t="n">
        <v>0</v>
      </c>
    </row>
    <row r="98" customFormat="false" ht="13.5" hidden="false" customHeight="true" outlineLevel="0" collapsed="false">
      <c r="A98" s="21" t="s">
        <v>77</v>
      </c>
      <c r="B98" s="21" t="s">
        <v>141</v>
      </c>
      <c r="C98" s="48" t="n">
        <v>0</v>
      </c>
    </row>
    <row r="99" customFormat="false" ht="13.5" hidden="false" customHeight="true" outlineLevel="0" collapsed="false">
      <c r="A99" s="21"/>
      <c r="B99" s="39" t="s">
        <v>142</v>
      </c>
      <c r="C99" s="48" t="n">
        <f aca="false">SUM(C96:C98)</f>
        <v>0</v>
      </c>
    </row>
    <row r="100" customFormat="false" ht="13.5" hidden="false" customHeight="true" outlineLevel="0" collapsed="false">
      <c r="A100" s="51" t="s">
        <v>143</v>
      </c>
      <c r="B100" s="51"/>
      <c r="C100" s="51"/>
    </row>
    <row r="101" customFormat="false" ht="13.5" hidden="false" customHeight="true" outlineLevel="0" collapsed="false">
      <c r="A101" s="39" t="s">
        <v>144</v>
      </c>
      <c r="B101" s="52" t="s">
        <v>145</v>
      </c>
      <c r="C101" s="48" t="n">
        <v>300</v>
      </c>
    </row>
    <row r="102" customFormat="false" ht="13.5" hidden="false" customHeight="true" outlineLevel="0" collapsed="false">
      <c r="A102" s="39" t="s">
        <v>146</v>
      </c>
      <c r="B102" s="52" t="s">
        <v>147</v>
      </c>
      <c r="C102" s="48" t="n">
        <v>0</v>
      </c>
    </row>
    <row r="103" customFormat="false" ht="13.5" hidden="false" customHeight="true" outlineLevel="0" collapsed="false">
      <c r="A103" s="39" t="s">
        <v>148</v>
      </c>
      <c r="B103" s="52" t="s">
        <v>149</v>
      </c>
      <c r="C103" s="48" t="n">
        <v>0</v>
      </c>
    </row>
    <row r="104" customFormat="false" ht="13.5" hidden="false" customHeight="true" outlineLevel="0" collapsed="false">
      <c r="A104" s="39" t="s">
        <v>150</v>
      </c>
      <c r="B104" s="21" t="s">
        <v>151</v>
      </c>
      <c r="C104" s="48" t="n">
        <v>760</v>
      </c>
    </row>
    <row r="105" customFormat="false" ht="13.5" hidden="false" customHeight="true" outlineLevel="0" collapsed="false">
      <c r="A105" s="49"/>
      <c r="B105" s="52" t="s">
        <v>152</v>
      </c>
      <c r="C105" s="48" t="n">
        <f aca="false">SUM(C101:C104)</f>
        <v>1060</v>
      </c>
    </row>
    <row r="106" customFormat="false" ht="13.5" hidden="false" customHeight="true" outlineLevel="0" collapsed="false">
      <c r="A106" s="49"/>
      <c r="B106" s="53" t="s">
        <v>23</v>
      </c>
      <c r="C106" s="48" t="n">
        <f aca="false">C69+C76+C80+C85+C88+C94+C99+C105</f>
        <v>1503</v>
      </c>
    </row>
    <row r="107" customFormat="false" ht="13.5" hidden="false" customHeight="true" outlineLevel="0" collapsed="false">
      <c r="A107" s="51" t="s">
        <v>153</v>
      </c>
      <c r="B107" s="51"/>
      <c r="C107" s="51"/>
    </row>
    <row r="108" customFormat="false" ht="13.5" hidden="false" customHeight="true" outlineLevel="0" collapsed="false">
      <c r="A108" s="52" t="s">
        <v>154</v>
      </c>
      <c r="B108" s="52"/>
      <c r="C108" s="9" t="n">
        <f aca="false">-14553</f>
        <v>-14553</v>
      </c>
    </row>
    <row r="109" customFormat="false" ht="13.5" hidden="false" customHeight="true" outlineLevel="0" collapsed="false">
      <c r="A109" s="52" t="s">
        <v>155</v>
      </c>
      <c r="B109" s="52"/>
      <c r="C109" s="9" t="n">
        <f aca="false">-5000</f>
        <v>-5000</v>
      </c>
    </row>
    <row r="110" customFormat="false" ht="13.5" hidden="false" customHeight="true" outlineLevel="0" collapsed="false">
      <c r="A110" s="52" t="s">
        <v>156</v>
      </c>
      <c r="B110" s="52"/>
      <c r="C110" s="9" t="n">
        <f aca="false">-1500</f>
        <v>-1500</v>
      </c>
    </row>
    <row r="111" customFormat="false" ht="46.25" hidden="false" customHeight="false" outlineLevel="0" collapsed="false">
      <c r="A111" s="39" t="s">
        <v>157</v>
      </c>
      <c r="B111" s="54"/>
      <c r="C111" s="9" t="n">
        <v>0</v>
      </c>
    </row>
    <row r="112" customFormat="false" ht="35.05" hidden="false" customHeight="false" outlineLevel="0" collapsed="false">
      <c r="A112" s="39" t="s">
        <v>158</v>
      </c>
      <c r="B112" s="54"/>
      <c r="C112" s="9" t="n">
        <v>0</v>
      </c>
    </row>
    <row r="113" customFormat="false" ht="13.5" hidden="false" customHeight="true" outlineLevel="0" collapsed="false">
      <c r="A113" s="49"/>
      <c r="B113" s="55" t="s">
        <v>159</v>
      </c>
      <c r="C113" s="9" t="n">
        <f aca="false">SUM(C108:C112)</f>
        <v>-21053</v>
      </c>
    </row>
    <row r="114" customFormat="false" ht="13.5" hidden="false" customHeight="true" outlineLevel="0" collapsed="false">
      <c r="A114" s="21"/>
      <c r="B114" s="24" t="s">
        <v>160</v>
      </c>
      <c r="C114" s="48" t="n">
        <f aca="false">C106</f>
        <v>1503</v>
      </c>
    </row>
    <row r="115" customFormat="false" ht="13.5" hidden="false" customHeight="true" outlineLevel="0" collapsed="false">
      <c r="A115" s="3"/>
      <c r="B115" s="3"/>
      <c r="C115" s="56"/>
    </row>
    <row r="116" customFormat="false" ht="13.5" hidden="false" customHeight="true" outlineLevel="0" collapsed="false">
      <c r="A116" s="23"/>
      <c r="B116" s="23"/>
      <c r="C116" s="57"/>
      <c r="D116" s="57"/>
      <c r="E116" s="57"/>
    </row>
    <row r="117" customFormat="false" ht="13.5" hidden="false" customHeight="true" outlineLevel="0" collapsed="false">
      <c r="A117" s="58" t="s">
        <v>161</v>
      </c>
      <c r="B117" s="58"/>
      <c r="C117" s="58"/>
      <c r="D117" s="58"/>
      <c r="E117" s="58"/>
    </row>
    <row r="118" customFormat="false" ht="13.5" hidden="false" customHeight="true" outlineLevel="0" collapsed="false">
      <c r="A118" s="58" t="s">
        <v>162</v>
      </c>
      <c r="B118" s="58"/>
      <c r="C118" s="58" t="s">
        <v>44</v>
      </c>
      <c r="D118" s="58"/>
      <c r="E118" s="59" t="s">
        <v>45</v>
      </c>
    </row>
    <row r="119" customFormat="false" ht="13.5" hidden="false" customHeight="true" outlineLevel="0" collapsed="false">
      <c r="A119" s="60" t="s">
        <v>163</v>
      </c>
      <c r="B119" s="60"/>
      <c r="C119" s="61"/>
      <c r="D119" s="61"/>
      <c r="E119" s="48" t="n">
        <f aca="false">C114</f>
        <v>1503</v>
      </c>
    </row>
    <row r="120" customFormat="false" ht="13.5" hidden="false" customHeight="true" outlineLevel="0" collapsed="false">
      <c r="A120" s="57"/>
      <c r="B120" s="57"/>
      <c r="C120" s="62" t="s">
        <v>164</v>
      </c>
      <c r="D120" s="62"/>
      <c r="E120" s="9" t="n">
        <f aca="false">I3</f>
        <v>0</v>
      </c>
    </row>
    <row r="121" customFormat="false" ht="13.5" hidden="false" customHeight="true" outlineLevel="0" collapsed="false"/>
    <row r="122" customFormat="false" ht="13.5" hidden="false" customHeight="true" outlineLevel="0" collapsed="false">
      <c r="A122" s="58" t="s">
        <v>165</v>
      </c>
      <c r="B122" s="58"/>
      <c r="C122" s="58"/>
      <c r="D122" s="58"/>
      <c r="E122" s="58"/>
    </row>
    <row r="123" customFormat="false" ht="13.5" hidden="false" customHeight="true" outlineLevel="0" collapsed="false">
      <c r="A123" s="58" t="s">
        <v>162</v>
      </c>
      <c r="B123" s="58"/>
      <c r="C123" s="58" t="s">
        <v>44</v>
      </c>
      <c r="D123" s="58"/>
      <c r="E123" s="59" t="s">
        <v>45</v>
      </c>
    </row>
    <row r="124" customFormat="false" ht="13.5" hidden="false" customHeight="true" outlineLevel="0" collapsed="false">
      <c r="A124" s="60" t="s">
        <v>166</v>
      </c>
      <c r="B124" s="60"/>
      <c r="C124" s="61"/>
      <c r="D124" s="61"/>
      <c r="E124" s="9" t="n">
        <f aca="false">E120</f>
        <v>0</v>
      </c>
    </row>
    <row r="125" customFormat="false" ht="13.5" hidden="false" customHeight="true" outlineLevel="0" collapsed="false">
      <c r="A125" s="60" t="s">
        <v>143</v>
      </c>
      <c r="B125" s="60"/>
      <c r="C125" s="63" t="s">
        <v>167</v>
      </c>
      <c r="D125" s="63"/>
      <c r="E125" s="48" t="n">
        <v>0</v>
      </c>
    </row>
    <row r="126" customFormat="false" ht="13.5" hidden="false" customHeight="true" outlineLevel="0" collapsed="false">
      <c r="A126" s="60"/>
      <c r="B126" s="60"/>
      <c r="C126" s="63" t="s">
        <v>168</v>
      </c>
      <c r="D126" s="63"/>
      <c r="E126" s="48" t="n">
        <v>1000</v>
      </c>
    </row>
    <row r="127" customFormat="false" ht="13.5" hidden="false" customHeight="true" outlineLevel="0" collapsed="false">
      <c r="A127" s="60"/>
      <c r="B127" s="60"/>
      <c r="C127" s="63" t="s">
        <v>169</v>
      </c>
      <c r="D127" s="63"/>
      <c r="E127" s="48" t="n">
        <v>140</v>
      </c>
    </row>
    <row r="128" customFormat="false" ht="13.5" hidden="false" customHeight="true" outlineLevel="0" collapsed="false">
      <c r="A128" s="60"/>
      <c r="B128" s="60"/>
      <c r="C128" s="63" t="s">
        <v>170</v>
      </c>
      <c r="D128" s="63"/>
      <c r="E128" s="48" t="n">
        <v>68</v>
      </c>
    </row>
    <row r="129" customFormat="false" ht="13.5" hidden="false" customHeight="true" outlineLevel="0" collapsed="false">
      <c r="A129" s="60"/>
      <c r="B129" s="60"/>
      <c r="C129" s="63" t="s">
        <v>171</v>
      </c>
      <c r="D129" s="63"/>
      <c r="E129" s="48" t="n">
        <v>420</v>
      </c>
    </row>
    <row r="130" customFormat="false" ht="13.5" hidden="false" customHeight="true" outlineLevel="0" collapsed="false">
      <c r="A130" s="60"/>
      <c r="B130" s="60"/>
      <c r="C130" s="63" t="s">
        <v>172</v>
      </c>
      <c r="D130" s="63"/>
      <c r="E130" s="48" t="n">
        <v>775.68</v>
      </c>
    </row>
    <row r="131" customFormat="false" ht="13.5" hidden="false" customHeight="true" outlineLevel="0" collapsed="false">
      <c r="A131" s="60" t="s">
        <v>163</v>
      </c>
      <c r="B131" s="60"/>
      <c r="C131" s="64" t="s">
        <v>173</v>
      </c>
      <c r="D131" s="64"/>
      <c r="E131" s="48" t="n">
        <f aca="false">C114</f>
        <v>1503</v>
      </c>
    </row>
    <row r="132" customFormat="false" ht="13.5" hidden="false" customHeight="true" outlineLevel="0" collapsed="false">
      <c r="A132" s="57"/>
      <c r="B132" s="57"/>
      <c r="C132" s="65" t="s">
        <v>174</v>
      </c>
      <c r="D132" s="65"/>
      <c r="E132" s="9" t="n">
        <f aca="false">SUM(E38,E124)-SUM(E125:E131)</f>
        <v>-416.68</v>
      </c>
    </row>
    <row r="133" customFormat="false" ht="13.5" hidden="false" customHeight="true" outlineLevel="0" collapsed="false">
      <c r="A133" s="66"/>
      <c r="B133" s="66"/>
      <c r="C133" s="66"/>
      <c r="D133" s="66"/>
      <c r="E133" s="66"/>
    </row>
    <row r="134" customFormat="false" ht="17.25" hidden="false" customHeight="true" outlineLevel="0" collapsed="false">
      <c r="A134" s="66"/>
      <c r="B134" s="66"/>
      <c r="C134" s="66"/>
      <c r="D134" s="66"/>
      <c r="E134" s="66"/>
    </row>
    <row r="135" customFormat="false" ht="13.5" hidden="false" customHeight="true" outlineLevel="0" collapsed="false">
      <c r="A135" s="58" t="s">
        <v>175</v>
      </c>
      <c r="B135" s="58"/>
      <c r="C135" s="58"/>
      <c r="D135" s="58"/>
      <c r="E135" s="58"/>
    </row>
    <row r="136" customFormat="false" ht="13.5" hidden="false" customHeight="true" outlineLevel="0" collapsed="false">
      <c r="A136" s="58" t="s">
        <v>162</v>
      </c>
      <c r="B136" s="58"/>
      <c r="C136" s="58" t="s">
        <v>44</v>
      </c>
      <c r="D136" s="58"/>
      <c r="E136" s="59" t="s">
        <v>45</v>
      </c>
    </row>
    <row r="137" customFormat="false" ht="13.5" hidden="false" customHeight="true" outlineLevel="0" collapsed="false">
      <c r="A137" s="60" t="s">
        <v>176</v>
      </c>
      <c r="B137" s="60"/>
      <c r="C137" s="61"/>
      <c r="D137" s="61"/>
      <c r="E137" s="9" t="n">
        <f aca="false">E132</f>
        <v>-416.68</v>
      </c>
    </row>
    <row r="138" customFormat="false" ht="13.5" hidden="false" customHeight="true" outlineLevel="0" collapsed="false">
      <c r="A138" s="60" t="s">
        <v>143</v>
      </c>
      <c r="B138" s="60"/>
      <c r="C138" s="63" t="s">
        <v>177</v>
      </c>
      <c r="D138" s="63"/>
      <c r="E138" s="48" t="n">
        <v>4000</v>
      </c>
    </row>
    <row r="139" customFormat="false" ht="13.5" hidden="false" customHeight="true" outlineLevel="0" collapsed="false">
      <c r="A139" s="60"/>
      <c r="B139" s="60"/>
      <c r="C139" s="63" t="s">
        <v>178</v>
      </c>
      <c r="D139" s="63"/>
      <c r="E139" s="48" t="n">
        <v>2254</v>
      </c>
    </row>
    <row r="140" customFormat="false" ht="13.5" hidden="false" customHeight="true" outlineLevel="0" collapsed="false">
      <c r="A140" s="60"/>
      <c r="B140" s="60"/>
      <c r="C140" s="63" t="s">
        <v>179</v>
      </c>
      <c r="D140" s="63"/>
      <c r="E140" s="48" t="n">
        <v>560</v>
      </c>
    </row>
    <row r="141" customFormat="false" ht="13.5" hidden="false" customHeight="true" outlineLevel="0" collapsed="false">
      <c r="A141" s="60"/>
      <c r="B141" s="60"/>
      <c r="C141" s="63" t="s">
        <v>180</v>
      </c>
      <c r="D141" s="63"/>
      <c r="E141" s="48" t="n">
        <v>0</v>
      </c>
    </row>
    <row r="142" customFormat="false" ht="30" hidden="false" customHeight="true" outlineLevel="0" collapsed="false">
      <c r="A142" s="60"/>
      <c r="B142" s="60"/>
      <c r="C142" s="67" t="s">
        <v>181</v>
      </c>
      <c r="D142" s="67"/>
      <c r="E142" s="48" t="n">
        <v>700</v>
      </c>
    </row>
    <row r="143" customFormat="false" ht="15" hidden="false" customHeight="true" outlineLevel="0" collapsed="false">
      <c r="A143" s="60"/>
      <c r="B143" s="60"/>
      <c r="C143" s="67" t="s">
        <v>182</v>
      </c>
      <c r="D143" s="67"/>
      <c r="E143" s="48" t="n">
        <v>498</v>
      </c>
    </row>
    <row r="144" customFormat="false" ht="13.5" hidden="false" customHeight="true" outlineLevel="0" collapsed="false">
      <c r="A144" s="60"/>
      <c r="B144" s="60"/>
      <c r="C144" s="63" t="s">
        <v>183</v>
      </c>
      <c r="D144" s="63"/>
      <c r="E144" s="48" t="n">
        <v>368</v>
      </c>
    </row>
    <row r="145" customFormat="false" ht="13.5" hidden="false" customHeight="true" outlineLevel="0" collapsed="false">
      <c r="A145" s="60"/>
      <c r="B145" s="60"/>
      <c r="C145" s="63" t="s">
        <v>184</v>
      </c>
      <c r="D145" s="63"/>
      <c r="E145" s="48" t="n">
        <v>204</v>
      </c>
    </row>
    <row r="146" customFormat="false" ht="13.5" hidden="false" customHeight="true" outlineLevel="0" collapsed="false">
      <c r="A146" s="60"/>
      <c r="B146" s="60"/>
      <c r="C146" s="63" t="s">
        <v>185</v>
      </c>
      <c r="D146" s="63"/>
      <c r="E146" s="48" t="n">
        <v>207.5</v>
      </c>
    </row>
    <row r="147" customFormat="false" ht="13.5" hidden="false" customHeight="true" outlineLevel="0" collapsed="false">
      <c r="A147" s="60"/>
      <c r="B147" s="60"/>
      <c r="C147" s="63" t="s">
        <v>186</v>
      </c>
      <c r="D147" s="63"/>
      <c r="E147" s="48" t="n">
        <v>187</v>
      </c>
    </row>
    <row r="148" customFormat="false" ht="13.5" hidden="false" customHeight="true" outlineLevel="0" collapsed="false">
      <c r="A148" s="60"/>
      <c r="B148" s="60"/>
      <c r="C148" s="63" t="s">
        <v>187</v>
      </c>
      <c r="D148" s="63"/>
      <c r="E148" s="48" t="n">
        <v>391.5</v>
      </c>
    </row>
    <row r="149" customFormat="false" ht="13.5" hidden="false" customHeight="true" outlineLevel="0" collapsed="false">
      <c r="A149" s="60"/>
      <c r="B149" s="60"/>
      <c r="C149" s="63" t="s">
        <v>188</v>
      </c>
      <c r="D149" s="63"/>
      <c r="E149" s="48" t="n">
        <v>966.7</v>
      </c>
    </row>
    <row r="150" customFormat="false" ht="13.5" hidden="false" customHeight="true" outlineLevel="0" collapsed="false">
      <c r="A150" s="60"/>
      <c r="B150" s="60"/>
      <c r="C150" s="63" t="s">
        <v>189</v>
      </c>
      <c r="D150" s="63"/>
      <c r="E150" s="48" t="n">
        <v>4500</v>
      </c>
    </row>
    <row r="151" customFormat="false" ht="13.5" hidden="false" customHeight="true" outlineLevel="0" collapsed="false">
      <c r="A151" s="60" t="s">
        <v>163</v>
      </c>
      <c r="B151" s="60"/>
      <c r="C151" s="64"/>
      <c r="D151" s="64"/>
      <c r="E151" s="48" t="n">
        <f aca="false">C114</f>
        <v>1503</v>
      </c>
    </row>
    <row r="152" customFormat="false" ht="13.5" hidden="false" customHeight="true" outlineLevel="0" collapsed="false">
      <c r="A152" s="57"/>
      <c r="B152" s="57"/>
      <c r="C152" s="65" t="s">
        <v>174</v>
      </c>
      <c r="D152" s="65"/>
      <c r="E152" s="9" t="n">
        <f aca="false">(E51+E137)-SUM(E138:E151)</f>
        <v>3260.12</v>
      </c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32" customFormat="false" ht="13.5" hidden="false" customHeight="true" outlineLevel="0" collapsed="false">
      <c r="A1032" s="3"/>
      <c r="B1032" s="3"/>
    </row>
    <row r="1033" customFormat="false" ht="13.5" hidden="false" customHeight="true" outlineLevel="0" collapsed="false">
      <c r="A1033" s="3"/>
      <c r="B1033" s="3"/>
    </row>
    <row r="1034" customFormat="false" ht="13.5" hidden="false" customHeight="true" outlineLevel="0" collapsed="false">
      <c r="A1034" s="3"/>
      <c r="B1034" s="3"/>
    </row>
    <row r="1035" customFormat="false" ht="13.5" hidden="false" customHeight="true" outlineLevel="0" collapsed="false">
      <c r="A1035" s="3"/>
      <c r="B1035" s="3"/>
    </row>
    <row r="1036" customFormat="false" ht="13.5" hidden="false" customHeight="true" outlineLevel="0" collapsed="false">
      <c r="A1036" s="3"/>
      <c r="B1036" s="3"/>
    </row>
    <row r="1037" customFormat="false" ht="13.5" hidden="false" customHeight="true" outlineLevel="0" collapsed="false">
      <c r="A1037" s="3"/>
      <c r="B1037" s="3"/>
    </row>
    <row r="1038" customFormat="false" ht="13.5" hidden="false" customHeight="true" outlineLevel="0" collapsed="false">
      <c r="A1038" s="3"/>
      <c r="B1038" s="3"/>
    </row>
    <row r="1039" customFormat="false" ht="13.5" hidden="false" customHeight="true" outlineLevel="0" collapsed="false">
      <c r="A1039" s="3"/>
      <c r="B1039" s="3"/>
    </row>
    <row r="1040" customFormat="false" ht="13.5" hidden="false" customHeight="true" outlineLevel="0" collapsed="false">
      <c r="A1040" s="3"/>
      <c r="B1040" s="3"/>
    </row>
    <row r="1041" customFormat="false" ht="13.5" hidden="false" customHeight="true" outlineLevel="0" collapsed="false">
      <c r="A1041" s="3"/>
      <c r="B1041" s="3"/>
    </row>
    <row r="1042" customFormat="false" ht="13.5" hidden="false" customHeight="true" outlineLevel="0" collapsed="false">
      <c r="A1042" s="3"/>
      <c r="B1042" s="3"/>
    </row>
    <row r="1043" customFormat="false" ht="13.5" hidden="false" customHeight="true" outlineLevel="0" collapsed="false">
      <c r="A1043" s="3"/>
      <c r="B1043" s="3"/>
    </row>
    <row r="1044" customFormat="false" ht="13.5" hidden="false" customHeight="true" outlineLevel="0" collapsed="false">
      <c r="A1044" s="3"/>
      <c r="B1044" s="3"/>
    </row>
    <row r="1045" customFormat="false" ht="13.5" hidden="false" customHeight="true" outlineLevel="0" collapsed="false">
      <c r="A1045" s="3"/>
      <c r="B1045" s="3"/>
    </row>
    <row r="1046" customFormat="false" ht="13.5" hidden="false" customHeight="true" outlineLevel="0" collapsed="false">
      <c r="A1046" s="3"/>
      <c r="B1046" s="3"/>
    </row>
    <row r="1047" customFormat="false" ht="13.5" hidden="false" customHeight="true" outlineLevel="0" collapsed="false">
      <c r="A1047" s="3"/>
      <c r="B1047" s="3"/>
    </row>
    <row r="1048" customFormat="false" ht="13.5" hidden="false" customHeight="true" outlineLevel="0" collapsed="false">
      <c r="A1048" s="3"/>
      <c r="B1048" s="3"/>
    </row>
    <row r="1049" customFormat="false" ht="13.5" hidden="false" customHeight="true" outlineLevel="0" collapsed="false">
      <c r="A1049" s="3"/>
      <c r="B1049" s="3"/>
    </row>
    <row r="1050" customFormat="false" ht="13.5" hidden="false" customHeight="true" outlineLevel="0" collapsed="false">
      <c r="A1050" s="3"/>
      <c r="B1050" s="3"/>
    </row>
    <row r="1051" customFormat="false" ht="13.5" hidden="false" customHeight="true" outlineLevel="0" collapsed="false">
      <c r="A1051" s="3"/>
      <c r="B1051" s="3"/>
    </row>
    <row r="1052" customFormat="false" ht="13.5" hidden="false" customHeight="true" outlineLevel="0" collapsed="false">
      <c r="A1052" s="3"/>
      <c r="B1052" s="3"/>
    </row>
    <row r="1053" customFormat="false" ht="13.5" hidden="false" customHeight="true" outlineLevel="0" collapsed="false">
      <c r="A1053" s="3"/>
      <c r="B1053" s="3"/>
    </row>
    <row r="1054" customFormat="false" ht="13.5" hidden="false" customHeight="true" outlineLevel="0" collapsed="false">
      <c r="A1054" s="3"/>
      <c r="B1054" s="3"/>
    </row>
    <row r="1055" customFormat="false" ht="13.5" hidden="false" customHeight="true" outlineLevel="0" collapsed="false">
      <c r="A1055" s="3"/>
      <c r="B1055" s="3"/>
    </row>
    <row r="1056" customFormat="false" ht="13.5" hidden="false" customHeight="true" outlineLevel="0" collapsed="false">
      <c r="A1056" s="3"/>
      <c r="B1056" s="3"/>
    </row>
    <row r="1057" customFormat="false" ht="13.5" hidden="false" customHeight="true" outlineLevel="0" collapsed="false">
      <c r="A1057" s="3"/>
      <c r="B1057" s="3"/>
    </row>
    <row r="1058" customFormat="false" ht="13.5" hidden="false" customHeight="true" outlineLevel="0" collapsed="false">
      <c r="A1058" s="3"/>
      <c r="B1058" s="3"/>
    </row>
    <row r="1059" customFormat="false" ht="13.5" hidden="false" customHeight="true" outlineLevel="0" collapsed="false">
      <c r="A1059" s="3"/>
      <c r="B1059" s="3"/>
    </row>
    <row r="1060" customFormat="false" ht="13.5" hidden="false" customHeight="true" outlineLevel="0" collapsed="false">
      <c r="A1060" s="3"/>
      <c r="B1060" s="3"/>
    </row>
    <row r="1061" customFormat="false" ht="13.5" hidden="false" customHeight="true" outlineLevel="0" collapsed="false">
      <c r="A1061" s="3"/>
      <c r="B1061" s="3"/>
    </row>
    <row r="1062" customFormat="false" ht="13.5" hidden="false" customHeight="true" outlineLevel="0" collapsed="false">
      <c r="A1062" s="3"/>
      <c r="B1062" s="3"/>
    </row>
    <row r="1063" customFormat="false" ht="13.5" hidden="false" customHeight="true" outlineLevel="0" collapsed="false">
      <c r="A1063" s="3"/>
      <c r="B1063" s="3"/>
    </row>
    <row r="1064" customFormat="false" ht="13.5" hidden="false" customHeight="true" outlineLevel="0" collapsed="false">
      <c r="A1064" s="3"/>
      <c r="B1064" s="3"/>
    </row>
    <row r="1065" customFormat="false" ht="13.5" hidden="false" customHeight="true" outlineLevel="0" collapsed="false">
      <c r="A1065" s="3"/>
      <c r="B1065" s="3"/>
    </row>
  </sheetData>
  <mergeCells count="95">
    <mergeCell ref="A1:F1"/>
    <mergeCell ref="H1:I1"/>
    <mergeCell ref="A2:C2"/>
    <mergeCell ref="D2:F2"/>
    <mergeCell ref="A3:A11"/>
    <mergeCell ref="D3:D11"/>
    <mergeCell ref="C12:F12"/>
    <mergeCell ref="H23:H24"/>
    <mergeCell ref="I23:I24"/>
    <mergeCell ref="A28:E28"/>
    <mergeCell ref="C29:D29"/>
    <mergeCell ref="H29:H31"/>
    <mergeCell ref="I29:I31"/>
    <mergeCell ref="C30:D30"/>
    <mergeCell ref="A31:C31"/>
    <mergeCell ref="A33:E33"/>
    <mergeCell ref="A34:B34"/>
    <mergeCell ref="C34:D34"/>
    <mergeCell ref="C35:D35"/>
    <mergeCell ref="C36:D36"/>
    <mergeCell ref="C37:D37"/>
    <mergeCell ref="A38:C38"/>
    <mergeCell ref="A40:E40"/>
    <mergeCell ref="A41:A42"/>
    <mergeCell ref="B41:B42"/>
    <mergeCell ref="C41:D42"/>
    <mergeCell ref="E41:E42"/>
    <mergeCell ref="C43:D43"/>
    <mergeCell ref="C44:D44"/>
    <mergeCell ref="A45:A47"/>
    <mergeCell ref="B45:B47"/>
    <mergeCell ref="C45:D47"/>
    <mergeCell ref="E45:E47"/>
    <mergeCell ref="H46:I46"/>
    <mergeCell ref="H47:H49"/>
    <mergeCell ref="I47:I49"/>
    <mergeCell ref="C48:D48"/>
    <mergeCell ref="C49:D49"/>
    <mergeCell ref="C50:D50"/>
    <mergeCell ref="A51:C51"/>
    <mergeCell ref="A63:C63"/>
    <mergeCell ref="A65:C65"/>
    <mergeCell ref="A70:C71"/>
    <mergeCell ref="A77:C77"/>
    <mergeCell ref="A81:C81"/>
    <mergeCell ref="A86:C86"/>
    <mergeCell ref="A89:C89"/>
    <mergeCell ref="A95:C95"/>
    <mergeCell ref="A100:C100"/>
    <mergeCell ref="A107:C107"/>
    <mergeCell ref="A117:E117"/>
    <mergeCell ref="A118:B118"/>
    <mergeCell ref="C118:D118"/>
    <mergeCell ref="A119:B119"/>
    <mergeCell ref="C119:D119"/>
    <mergeCell ref="A120:B120"/>
    <mergeCell ref="C120:D120"/>
    <mergeCell ref="A122:E122"/>
    <mergeCell ref="A123:B123"/>
    <mergeCell ref="C123:D123"/>
    <mergeCell ref="A124:B124"/>
    <mergeCell ref="C124:D124"/>
    <mergeCell ref="A125:B130"/>
    <mergeCell ref="C125:D125"/>
    <mergeCell ref="C126:D126"/>
    <mergeCell ref="C127:D127"/>
    <mergeCell ref="C128:D128"/>
    <mergeCell ref="C130:D130"/>
    <mergeCell ref="A131:B131"/>
    <mergeCell ref="C131:D131"/>
    <mergeCell ref="A132:B132"/>
    <mergeCell ref="C132:D132"/>
    <mergeCell ref="A135:E135"/>
    <mergeCell ref="A136:B136"/>
    <mergeCell ref="C136:D136"/>
    <mergeCell ref="A137:B137"/>
    <mergeCell ref="C137:D137"/>
    <mergeCell ref="A138:B150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A151:B151"/>
    <mergeCell ref="C151:D151"/>
    <mergeCell ref="A152:B152"/>
    <mergeCell ref="C152:D152"/>
  </mergeCells>
  <conditionalFormatting sqref="C66:C69 C72:C76 C78:C80 C82:C85 C87:C88 C90:C94 C96:C99 C101:C106 C114 E119 E125:E131 E138:E151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C35">
    <cfRule type="cellIs" priority="6" operator="equal" aboveAverage="0" equalAverage="0" bottom="0" percent="0" rank="0" text="" dxfId="0">
      <formula>0</formula>
    </cfRule>
  </conditionalFormatting>
  <conditionalFormatting sqref="D35">
    <cfRule type="cellIs" priority="7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25" colorId="64" zoomScale="90" zoomScaleNormal="90" zoomScalePageLayoutView="100" workbookViewId="0">
      <selection pane="topLeft" activeCell="H35" activeCellId="0" sqref="H3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68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431</v>
      </c>
      <c r="B1" s="2"/>
      <c r="C1" s="2"/>
      <c r="D1" s="2"/>
      <c r="E1" s="2"/>
      <c r="F1" s="3"/>
      <c r="G1" s="3"/>
      <c r="H1" s="46"/>
      <c r="I1" s="3"/>
    </row>
    <row r="2" customFormat="false" ht="13.5" hidden="false" customHeight="true" outlineLevel="0" collapsed="false">
      <c r="A2" s="21"/>
      <c r="B2" s="21"/>
      <c r="C2" s="23"/>
      <c r="D2" s="23"/>
      <c r="E2" s="23"/>
    </row>
    <row r="3" customFormat="false" ht="33.9" hidden="false" customHeight="false" outlineLevel="0" collapsed="false">
      <c r="A3" s="7" t="s">
        <v>6</v>
      </c>
      <c r="B3" s="7" t="s">
        <v>191</v>
      </c>
      <c r="C3" s="9" t="n">
        <f aca="false">E109</f>
        <v>31789.47</v>
      </c>
      <c r="D3" s="13"/>
      <c r="E3" s="1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35.25" hidden="false" customHeight="true" outlineLevel="0" collapsed="false">
      <c r="A4" s="8" t="s">
        <v>23</v>
      </c>
      <c r="B4" s="8"/>
      <c r="C4" s="9" t="n">
        <f aca="false">SUM(C3:C3)</f>
        <v>31789.47</v>
      </c>
      <c r="D4" s="13"/>
      <c r="E4" s="1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5" hidden="false" customHeight="true" outlineLevel="0" collapsed="false">
      <c r="A5" s="69" t="s">
        <v>25</v>
      </c>
      <c r="B5" s="69"/>
      <c r="C5" s="9" t="n">
        <f aca="false">C83</f>
        <v>0</v>
      </c>
      <c r="D5" s="13"/>
      <c r="E5" s="1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3.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3.5" hidden="false" customHeight="true" outlineLevel="0" collapsed="false">
      <c r="A8" s="104" t="s">
        <v>432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3.5" hidden="false" customHeight="true" outlineLevel="0" collapsed="false">
      <c r="A9" s="18" t="s">
        <v>4</v>
      </c>
      <c r="B9" s="19" t="s">
        <v>43</v>
      </c>
      <c r="C9" s="20" t="s">
        <v>44</v>
      </c>
      <c r="D9" s="20"/>
      <c r="E9" s="20" t="s">
        <v>45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3.5" hidden="false" customHeight="true" outlineLevel="0" collapsed="false">
      <c r="A10" s="39" t="s">
        <v>433</v>
      </c>
      <c r="B10" s="21" t="s">
        <v>48</v>
      </c>
      <c r="C10" s="22" t="s">
        <v>49</v>
      </c>
      <c r="D10" s="22"/>
      <c r="E10" s="9" t="n">
        <v>2405</v>
      </c>
    </row>
    <row r="11" customFormat="false" ht="17.25" hidden="false" customHeight="true" outlineLevel="0" collapsed="false">
      <c r="A11" s="39" t="s">
        <v>434</v>
      </c>
      <c r="B11" s="21" t="s">
        <v>272</v>
      </c>
      <c r="C11" s="36" t="s">
        <v>49</v>
      </c>
      <c r="D11" s="36"/>
      <c r="E11" s="9" t="n">
        <v>68</v>
      </c>
    </row>
    <row r="12" customFormat="false" ht="17.25" hidden="false" customHeight="true" outlineLevel="0" collapsed="false">
      <c r="A12" s="39" t="s">
        <v>435</v>
      </c>
      <c r="B12" s="21" t="s">
        <v>272</v>
      </c>
      <c r="C12" s="36" t="s">
        <v>49</v>
      </c>
      <c r="D12" s="36"/>
      <c r="E12" s="9" t="n">
        <v>68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customFormat="false" ht="13.5" hidden="false" customHeight="true" outlineLevel="0" collapsed="false">
      <c r="A13" s="39" t="s">
        <v>436</v>
      </c>
      <c r="B13" s="21" t="s">
        <v>77</v>
      </c>
      <c r="C13" s="22" t="s">
        <v>212</v>
      </c>
      <c r="D13" s="22"/>
      <c r="E13" s="9" t="n"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customFormat="false" ht="13.5" hidden="false" customHeight="true" outlineLevel="0" collapsed="false">
      <c r="A14" s="23"/>
      <c r="B14" s="23"/>
      <c r="C14" s="72" t="s">
        <v>50</v>
      </c>
      <c r="D14" s="72"/>
      <c r="E14" s="9" t="n">
        <f aca="false">SUM(E10:E13)</f>
        <v>2541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customFormat="false" ht="13.5" hidden="false" customHeight="true" outlineLevel="0" collapsed="false">
      <c r="A15" s="3"/>
      <c r="B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customFormat="false" ht="13.5" hidden="false" customHeight="true" outlineLevel="0" collapsed="false">
      <c r="A16" s="105" t="s">
        <v>437</v>
      </c>
      <c r="B16" s="105"/>
      <c r="C16" s="105"/>
      <c r="D16" s="105"/>
      <c r="E16" s="10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customFormat="false" ht="12.75" hidden="false" customHeight="true" outlineLevel="0" collapsed="false">
      <c r="A17" s="18" t="s">
        <v>4</v>
      </c>
      <c r="B17" s="19" t="s">
        <v>43</v>
      </c>
      <c r="C17" s="20" t="s">
        <v>44</v>
      </c>
      <c r="D17" s="20"/>
      <c r="E17" s="20" t="s">
        <v>45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customFormat="false" ht="13.5" hidden="false" customHeight="true" outlineLevel="0" collapsed="false">
      <c r="A18" s="39" t="s">
        <v>438</v>
      </c>
      <c r="B18" s="21" t="s">
        <v>48</v>
      </c>
      <c r="C18" s="22" t="s">
        <v>49</v>
      </c>
      <c r="D18" s="22"/>
      <c r="E18" s="9" t="n">
        <v>2405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customFormat="false" ht="12.75" hidden="false" customHeight="true" outlineLevel="0" collapsed="false">
      <c r="A19" s="39" t="s">
        <v>439</v>
      </c>
      <c r="B19" s="21" t="s">
        <v>77</v>
      </c>
      <c r="C19" s="22" t="s">
        <v>212</v>
      </c>
      <c r="D19" s="22"/>
      <c r="E19" s="9" t="n"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customFormat="false" ht="12.75" hidden="false" customHeight="true" outlineLevel="0" collapsed="false">
      <c r="A20" s="23"/>
      <c r="B20" s="23"/>
      <c r="C20" s="72" t="s">
        <v>50</v>
      </c>
      <c r="D20" s="72"/>
      <c r="E20" s="9" t="n">
        <f aca="false">SUM(E18:E19)</f>
        <v>2405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customFormat="false" ht="13.5" hidden="false" customHeight="true" outlineLevel="0" collapsed="false">
      <c r="A21" s="3"/>
      <c r="B21" s="3"/>
      <c r="C21" s="3"/>
      <c r="D21" s="42"/>
      <c r="E21" s="4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customFormat="false" ht="13.5" hidden="false" customHeight="true" outlineLevel="0" collapsed="false">
      <c r="A22" s="70" t="s">
        <v>440</v>
      </c>
      <c r="B22" s="70"/>
      <c r="C22" s="70"/>
      <c r="D22" s="70"/>
      <c r="E22" s="7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customFormat="false" ht="12.75" hidden="false" customHeight="true" outlineLevel="0" collapsed="false">
      <c r="A23" s="18" t="s">
        <v>4</v>
      </c>
      <c r="B23" s="19" t="s">
        <v>43</v>
      </c>
      <c r="C23" s="20" t="s">
        <v>44</v>
      </c>
      <c r="D23" s="20"/>
      <c r="E23" s="20" t="s">
        <v>45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customFormat="false" ht="13.5" hidden="false" customHeight="true" outlineLevel="0" collapsed="false">
      <c r="A24" s="39" t="s">
        <v>441</v>
      </c>
      <c r="B24" s="21" t="s">
        <v>48</v>
      </c>
      <c r="C24" s="22" t="s">
        <v>49</v>
      </c>
      <c r="D24" s="22"/>
      <c r="E24" s="9" t="n">
        <v>2405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customFormat="false" ht="17.25" hidden="false" customHeight="true" outlineLevel="0" collapsed="false">
      <c r="A25" s="39" t="s">
        <v>442</v>
      </c>
      <c r="B25" s="21" t="s">
        <v>272</v>
      </c>
      <c r="C25" s="36" t="s">
        <v>49</v>
      </c>
      <c r="D25" s="36"/>
      <c r="E25" s="9" t="n">
        <v>68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customFormat="false" ht="12.75" hidden="false" customHeight="true" outlineLevel="0" collapsed="false">
      <c r="A26" s="39" t="s">
        <v>443</v>
      </c>
      <c r="B26" s="21" t="s">
        <v>77</v>
      </c>
      <c r="C26" s="22" t="s">
        <v>212</v>
      </c>
      <c r="D26" s="22"/>
      <c r="E26" s="9" t="n">
        <v>0</v>
      </c>
    </row>
    <row r="27" customFormat="false" ht="12.75" hidden="false" customHeight="true" outlineLevel="0" collapsed="false">
      <c r="A27" s="23"/>
      <c r="B27" s="23"/>
      <c r="C27" s="72" t="s">
        <v>50</v>
      </c>
      <c r="D27" s="72"/>
      <c r="E27" s="9" t="n">
        <f aca="false">SUM(E24:E26)</f>
        <v>2473</v>
      </c>
    </row>
    <row r="28" customFormat="false" ht="13.5" hidden="false" customHeight="true" outlineLevel="0" collapsed="false">
      <c r="A28" s="3"/>
      <c r="B28" s="3"/>
      <c r="C28" s="3"/>
      <c r="D28" s="42"/>
      <c r="E28" s="43"/>
    </row>
    <row r="29" customFormat="false" ht="12.75" hidden="false" customHeight="true" outlineLevel="0" collapsed="false">
      <c r="A29" s="3"/>
      <c r="B29" s="3"/>
      <c r="C29" s="3"/>
      <c r="D29" s="42"/>
      <c r="E29" s="43"/>
    </row>
    <row r="30" customFormat="false" ht="13.5" hidden="false" customHeight="true" outlineLevel="0" collapsed="false">
      <c r="A30" s="3"/>
      <c r="B30" s="3"/>
      <c r="C30" s="3"/>
      <c r="D30" s="42"/>
      <c r="E30" s="43"/>
    </row>
    <row r="31" customFormat="false" ht="13.5" hidden="false" customHeight="true" outlineLevel="0" collapsed="false">
      <c r="A31" s="23"/>
      <c r="B31" s="23"/>
      <c r="C31" s="57"/>
    </row>
    <row r="32" customFormat="false" ht="13.5" hidden="false" customHeight="true" outlineLevel="0" collapsed="false">
      <c r="A32" s="75" t="s">
        <v>444</v>
      </c>
      <c r="B32" s="75"/>
      <c r="C32" s="75"/>
    </row>
    <row r="33" customFormat="false" ht="13.5" hidden="false" customHeight="true" outlineLevel="0" collapsed="false">
      <c r="A33" s="44" t="s">
        <v>43</v>
      </c>
      <c r="B33" s="44" t="s">
        <v>44</v>
      </c>
      <c r="C33" s="45" t="s">
        <v>45</v>
      </c>
      <c r="D33" s="46"/>
    </row>
    <row r="34" customFormat="false" ht="13.5" hidden="false" customHeight="true" outlineLevel="0" collapsed="false">
      <c r="A34" s="47" t="s">
        <v>102</v>
      </c>
      <c r="B34" s="47"/>
      <c r="C34" s="47"/>
    </row>
    <row r="35" customFormat="false" ht="13.5" hidden="false" customHeight="true" outlineLevel="0" collapsed="false">
      <c r="A35" s="39" t="s">
        <v>268</v>
      </c>
      <c r="B35" s="21"/>
      <c r="C35" s="90" t="n">
        <v>78</v>
      </c>
      <c r="H35" s="99"/>
    </row>
    <row r="36" customFormat="false" ht="13.5" hidden="false" customHeight="true" outlineLevel="0" collapsed="false">
      <c r="A36" s="39" t="s">
        <v>61</v>
      </c>
      <c r="B36" s="23"/>
      <c r="C36" s="90" t="n">
        <v>0</v>
      </c>
    </row>
    <row r="37" customFormat="false" ht="13.5" hidden="false" customHeight="true" outlineLevel="0" collapsed="false">
      <c r="A37" s="21" t="s">
        <v>104</v>
      </c>
      <c r="B37" s="21" t="s">
        <v>105</v>
      </c>
      <c r="C37" s="90" t="n">
        <v>149</v>
      </c>
    </row>
    <row r="38" customFormat="false" ht="13.5" hidden="false" customHeight="true" outlineLevel="0" collapsed="false">
      <c r="A38" s="49"/>
      <c r="B38" s="39" t="s">
        <v>106</v>
      </c>
      <c r="C38" s="90" t="n">
        <f aca="false">SUM(C35:C37)</f>
        <v>227</v>
      </c>
    </row>
    <row r="39" customFormat="false" ht="13.5" hidden="false" customHeight="true" outlineLevel="0" collapsed="false">
      <c r="A39" s="47" t="s">
        <v>287</v>
      </c>
      <c r="B39" s="47"/>
      <c r="C39" s="47"/>
    </row>
    <row r="40" customFormat="false" ht="13.5" hidden="false" customHeight="true" outlineLevel="0" collapsed="false">
      <c r="A40" s="47"/>
      <c r="B40" s="47"/>
      <c r="C40" s="47"/>
    </row>
    <row r="41" customFormat="false" ht="13.5" hidden="false" customHeight="true" outlineLevel="0" collapsed="false">
      <c r="A41" s="21" t="s">
        <v>108</v>
      </c>
      <c r="B41" s="21"/>
      <c r="C41" s="90" t="n">
        <v>0</v>
      </c>
    </row>
    <row r="42" customFormat="false" ht="13.5" hidden="false" customHeight="true" outlineLevel="0" collapsed="false">
      <c r="A42" s="21" t="s">
        <v>109</v>
      </c>
      <c r="B42" s="21"/>
      <c r="C42" s="90" t="n">
        <v>0</v>
      </c>
    </row>
    <row r="43" customFormat="false" ht="13.5" hidden="false" customHeight="true" outlineLevel="0" collapsed="false">
      <c r="A43" s="21" t="s">
        <v>110</v>
      </c>
      <c r="B43" s="21"/>
      <c r="C43" s="90" t="n">
        <v>0</v>
      </c>
    </row>
    <row r="44" customFormat="false" ht="13.5" hidden="false" customHeight="true" outlineLevel="0" collapsed="false">
      <c r="A44" s="21" t="s">
        <v>111</v>
      </c>
      <c r="B44" s="21"/>
      <c r="C44" s="90" t="n">
        <v>0</v>
      </c>
    </row>
    <row r="45" customFormat="false" ht="13.5" hidden="false" customHeight="true" outlineLevel="0" collapsed="false">
      <c r="A45" s="21" t="s">
        <v>157</v>
      </c>
      <c r="B45" s="21"/>
      <c r="C45" s="90" t="n">
        <v>0</v>
      </c>
    </row>
    <row r="46" customFormat="false" ht="13.5" hidden="false" customHeight="true" outlineLevel="0" collapsed="false">
      <c r="A46" s="21"/>
      <c r="B46" s="21" t="s">
        <v>112</v>
      </c>
      <c r="C46" s="90" t="n">
        <f aca="false">SUM(C41:C45)</f>
        <v>0</v>
      </c>
    </row>
    <row r="47" customFormat="false" ht="13.5" hidden="false" customHeight="true" outlineLevel="0" collapsed="false">
      <c r="A47" s="47" t="s">
        <v>113</v>
      </c>
      <c r="B47" s="47"/>
      <c r="C47" s="47"/>
    </row>
    <row r="48" customFormat="false" ht="13.5" hidden="false" customHeight="true" outlineLevel="0" collapsed="false">
      <c r="A48" s="21" t="s">
        <v>114</v>
      </c>
      <c r="B48" s="21" t="s">
        <v>115</v>
      </c>
      <c r="C48" s="90" t="n">
        <v>0</v>
      </c>
    </row>
    <row r="49" customFormat="false" ht="13.5" hidden="false" customHeight="true" outlineLevel="0" collapsed="false">
      <c r="A49" s="21" t="s">
        <v>116</v>
      </c>
      <c r="B49" s="21" t="s">
        <v>117</v>
      </c>
      <c r="C49" s="90" t="n">
        <v>0</v>
      </c>
    </row>
    <row r="50" customFormat="false" ht="13.5" hidden="false" customHeight="true" outlineLevel="0" collapsed="false">
      <c r="A50" s="21"/>
      <c r="B50" s="39" t="s">
        <v>118</v>
      </c>
      <c r="C50" s="90" t="n">
        <f aca="false">SUM(C48:C49)</f>
        <v>0</v>
      </c>
    </row>
    <row r="51" customFormat="false" ht="13.5" hidden="false" customHeight="true" outlineLevel="0" collapsed="false">
      <c r="A51" s="47" t="s">
        <v>119</v>
      </c>
      <c r="B51" s="47"/>
      <c r="C51" s="47"/>
    </row>
    <row r="52" customFormat="false" ht="13.5" hidden="false" customHeight="true" outlineLevel="0" collapsed="false">
      <c r="A52" s="21" t="s">
        <v>120</v>
      </c>
      <c r="B52" s="21" t="s">
        <v>121</v>
      </c>
      <c r="C52" s="90" t="n">
        <v>0</v>
      </c>
    </row>
    <row r="53" customFormat="false" ht="13.5" hidden="false" customHeight="true" outlineLevel="0" collapsed="false">
      <c r="A53" s="23"/>
      <c r="B53" s="39" t="s">
        <v>122</v>
      </c>
      <c r="C53" s="90" t="n">
        <v>0</v>
      </c>
    </row>
    <row r="54" customFormat="false" ht="13.5" hidden="false" customHeight="true" outlineLevel="0" collapsed="false">
      <c r="A54" s="23"/>
      <c r="B54" s="21" t="s">
        <v>123</v>
      </c>
      <c r="C54" s="90" t="n">
        <v>0</v>
      </c>
    </row>
    <row r="55" customFormat="false" ht="13.5" hidden="false" customHeight="true" outlineLevel="0" collapsed="false">
      <c r="A55" s="23"/>
      <c r="B55" s="39" t="s">
        <v>124</v>
      </c>
      <c r="C55" s="90" t="n">
        <f aca="false">SUM(C52:C54)</f>
        <v>0</v>
      </c>
    </row>
    <row r="56" customFormat="false" ht="13.5" hidden="false" customHeight="true" outlineLevel="0" collapsed="false">
      <c r="A56" s="47" t="s">
        <v>125</v>
      </c>
      <c r="B56" s="47"/>
      <c r="C56" s="47"/>
    </row>
    <row r="57" customFormat="false" ht="13.5" hidden="false" customHeight="true" outlineLevel="0" collapsed="false">
      <c r="A57" s="21" t="s">
        <v>126</v>
      </c>
      <c r="B57" s="21" t="s">
        <v>127</v>
      </c>
      <c r="C57" s="90" t="n">
        <v>0</v>
      </c>
    </row>
    <row r="58" customFormat="false" ht="13.5" hidden="false" customHeight="true" outlineLevel="0" collapsed="false">
      <c r="A58" s="23"/>
      <c r="B58" s="39" t="s">
        <v>128</v>
      </c>
      <c r="C58" s="90" t="n">
        <f aca="false">SUM(C57)</f>
        <v>0</v>
      </c>
    </row>
    <row r="59" customFormat="false" ht="13.5" hidden="false" customHeight="true" outlineLevel="0" collapsed="false">
      <c r="A59" s="50" t="s">
        <v>129</v>
      </c>
      <c r="B59" s="50"/>
      <c r="C59" s="50"/>
    </row>
    <row r="60" customFormat="false" ht="33" hidden="false" customHeight="true" outlineLevel="0" collapsed="false">
      <c r="A60" s="21" t="s">
        <v>130</v>
      </c>
      <c r="B60" s="39" t="s">
        <v>131</v>
      </c>
      <c r="C60" s="90" t="n">
        <v>0</v>
      </c>
    </row>
    <row r="61" customFormat="false" ht="33" hidden="false" customHeight="true" outlineLevel="0" collapsed="false">
      <c r="A61" s="21" t="s">
        <v>132</v>
      </c>
      <c r="B61" s="39" t="s">
        <v>133</v>
      </c>
      <c r="C61" s="90" t="n">
        <v>0</v>
      </c>
    </row>
    <row r="62" customFormat="false" ht="33" hidden="false" customHeight="true" outlineLevel="0" collapsed="false">
      <c r="A62" s="21" t="s">
        <v>134</v>
      </c>
      <c r="B62" s="39" t="s">
        <v>135</v>
      </c>
      <c r="C62" s="90" t="n">
        <v>0</v>
      </c>
    </row>
    <row r="63" customFormat="false" ht="33" hidden="false" customHeight="true" outlineLevel="0" collapsed="false">
      <c r="A63" s="21" t="s">
        <v>136</v>
      </c>
      <c r="B63" s="39" t="s">
        <v>136</v>
      </c>
      <c r="C63" s="90" t="n">
        <v>0</v>
      </c>
    </row>
    <row r="64" customFormat="false" ht="19.5" hidden="false" customHeight="true" outlineLevel="0" collapsed="false">
      <c r="A64" s="21"/>
      <c r="B64" s="39" t="s">
        <v>23</v>
      </c>
      <c r="C64" s="90" t="n">
        <f aca="false">SUM(C60:C63)</f>
        <v>0</v>
      </c>
    </row>
    <row r="65" customFormat="false" ht="13.5" hidden="false" customHeight="true" outlineLevel="0" collapsed="false">
      <c r="A65" s="50" t="s">
        <v>137</v>
      </c>
      <c r="B65" s="50"/>
      <c r="C65" s="50"/>
    </row>
    <row r="66" customFormat="false" ht="13.5" hidden="false" customHeight="true" outlineLevel="0" collapsed="false">
      <c r="A66" s="21" t="s">
        <v>138</v>
      </c>
      <c r="B66" s="23"/>
      <c r="C66" s="90" t="n">
        <v>0</v>
      </c>
    </row>
    <row r="67" customFormat="false" ht="15" hidden="false" customHeight="true" outlineLevel="0" collapsed="false">
      <c r="A67" s="49" t="s">
        <v>139</v>
      </c>
      <c r="B67" s="49" t="s">
        <v>140</v>
      </c>
      <c r="C67" s="90" t="n">
        <v>0</v>
      </c>
    </row>
    <row r="68" customFormat="false" ht="13.5" hidden="false" customHeight="true" outlineLevel="0" collapsed="false">
      <c r="A68" s="21" t="s">
        <v>77</v>
      </c>
      <c r="B68" s="21" t="s">
        <v>141</v>
      </c>
      <c r="C68" s="90" t="n">
        <v>0</v>
      </c>
    </row>
    <row r="69" customFormat="false" ht="13.5" hidden="false" customHeight="true" outlineLevel="0" collapsed="false">
      <c r="A69" s="21"/>
      <c r="B69" s="39" t="s">
        <v>142</v>
      </c>
      <c r="C69" s="90" t="n">
        <f aca="false">SUM(C66:C68)</f>
        <v>0</v>
      </c>
    </row>
    <row r="70" customFormat="false" ht="13.5" hidden="false" customHeight="true" outlineLevel="0" collapsed="false">
      <c r="A70" s="51" t="s">
        <v>143</v>
      </c>
      <c r="B70" s="51"/>
      <c r="C70" s="51"/>
    </row>
    <row r="71" customFormat="false" ht="13.5" hidden="false" customHeight="true" outlineLevel="0" collapsed="false">
      <c r="A71" s="39" t="s">
        <v>144</v>
      </c>
      <c r="B71" s="52" t="s">
        <v>145</v>
      </c>
      <c r="C71" s="109" t="n">
        <v>200</v>
      </c>
    </row>
    <row r="72" customFormat="false" ht="13.5" hidden="false" customHeight="true" outlineLevel="0" collapsed="false">
      <c r="A72" s="76" t="s">
        <v>146</v>
      </c>
      <c r="B72" s="77" t="s">
        <v>147</v>
      </c>
      <c r="C72" s="110" t="n">
        <v>68</v>
      </c>
    </row>
    <row r="73" customFormat="false" ht="13.8" hidden="false" customHeight="false" outlineLevel="0" collapsed="false">
      <c r="A73" s="39" t="s">
        <v>148</v>
      </c>
      <c r="B73" s="39" t="s">
        <v>317</v>
      </c>
      <c r="C73" s="109" t="n">
        <v>52</v>
      </c>
    </row>
    <row r="74" customFormat="false" ht="13.5" hidden="false" customHeight="true" outlineLevel="0" collapsed="false">
      <c r="A74" s="39" t="s">
        <v>150</v>
      </c>
      <c r="B74" s="21" t="s">
        <v>231</v>
      </c>
      <c r="C74" s="109" t="n">
        <v>0</v>
      </c>
    </row>
    <row r="75" customFormat="false" ht="13.5" hidden="false" customHeight="true" outlineLevel="0" collapsed="false">
      <c r="A75" s="49"/>
      <c r="B75" s="52" t="s">
        <v>152</v>
      </c>
      <c r="C75" s="48" t="n">
        <f aca="false">SUM(C71:C74)</f>
        <v>320</v>
      </c>
    </row>
    <row r="76" customFormat="false" ht="13.5" hidden="false" customHeight="true" outlineLevel="0" collapsed="false">
      <c r="A76" s="49"/>
      <c r="B76" s="53" t="s">
        <v>23</v>
      </c>
      <c r="C76" s="48" t="n">
        <f aca="false">C38+C46+C50+C55+C58+C64+C69+C75</f>
        <v>547</v>
      </c>
    </row>
    <row r="77" customFormat="false" ht="13.5" hidden="false" customHeight="true" outlineLevel="0" collapsed="false">
      <c r="A77" s="51" t="s">
        <v>153</v>
      </c>
      <c r="B77" s="51"/>
      <c r="C77" s="51"/>
    </row>
    <row r="78" customFormat="false" ht="13.5" hidden="false" customHeight="true" outlineLevel="0" collapsed="false">
      <c r="A78" s="52" t="s">
        <v>154</v>
      </c>
      <c r="B78" s="52"/>
      <c r="C78" s="9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13.5" hidden="false" customHeight="true" outlineLevel="0" collapsed="false">
      <c r="A79" s="52" t="s">
        <v>155</v>
      </c>
      <c r="B79" s="52"/>
      <c r="C79" s="9" t="n">
        <v>0</v>
      </c>
    </row>
    <row r="80" customFormat="false" ht="13.5" hidden="false" customHeight="true" outlineLevel="0" collapsed="false">
      <c r="A80" s="52" t="s">
        <v>156</v>
      </c>
      <c r="B80" s="52"/>
      <c r="C80" s="9" t="str">
        <f aca="false">IF(('April 2026 - June 2026'!C80)+SUM(0) &lt; 0,(('April 2026 - June 2026'!C80))+SUM(0), TEXT((('April 2026 - June 2026'!C80))+SUM(0),"+$0.00"))</f>
        <v>+$0.00</v>
      </c>
    </row>
    <row r="81" customFormat="false" ht="23.05" hidden="false" customHeight="false" outlineLevel="0" collapsed="false">
      <c r="A81" s="39" t="s">
        <v>157</v>
      </c>
      <c r="B81" s="54"/>
      <c r="C81" s="9" t="n">
        <v>0</v>
      </c>
    </row>
    <row r="82" customFormat="false" ht="23.05" hidden="false" customHeight="false" outlineLevel="0" collapsed="false">
      <c r="A82" s="39" t="s">
        <v>158</v>
      </c>
      <c r="B82" s="54"/>
      <c r="C82" s="9" t="n">
        <v>0</v>
      </c>
    </row>
    <row r="83" customFormat="false" ht="13.5" hidden="false" customHeight="true" outlineLevel="0" collapsed="false">
      <c r="A83" s="49"/>
      <c r="B83" s="55" t="s">
        <v>159</v>
      </c>
      <c r="C83" s="9" t="n">
        <f aca="false">C78+C79+C80+C81+C82</f>
        <v>0</v>
      </c>
    </row>
    <row r="84" customFormat="false" ht="13.5" hidden="false" customHeight="true" outlineLevel="0" collapsed="false">
      <c r="A84" s="21"/>
      <c r="B84" s="24" t="s">
        <v>160</v>
      </c>
      <c r="C84" s="90" t="n">
        <f aca="false">C76</f>
        <v>547</v>
      </c>
      <c r="H84" s="87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58" t="s">
        <v>445</v>
      </c>
      <c r="B87" s="58"/>
      <c r="C87" s="58"/>
      <c r="D87" s="58"/>
      <c r="E87" s="58"/>
      <c r="G87" s="79" t="s">
        <v>254</v>
      </c>
      <c r="H87" s="90" t="n">
        <v>0</v>
      </c>
    </row>
    <row r="88" customFormat="false" ht="44.75" hidden="false" customHeight="false" outlineLevel="0" collapsed="false">
      <c r="A88" s="58" t="s">
        <v>162</v>
      </c>
      <c r="B88" s="58"/>
      <c r="C88" s="58" t="s">
        <v>44</v>
      </c>
      <c r="D88" s="58"/>
      <c r="E88" s="59" t="s">
        <v>45</v>
      </c>
      <c r="G88" s="80" t="s">
        <v>290</v>
      </c>
      <c r="H88" s="108" t="n">
        <f aca="false">C71-H87</f>
        <v>200</v>
      </c>
    </row>
    <row r="89" customFormat="false" ht="42" hidden="false" customHeight="true" outlineLevel="0" collapsed="false">
      <c r="A89" s="60" t="s">
        <v>143</v>
      </c>
      <c r="B89" s="60"/>
      <c r="C89" s="67" t="s">
        <v>369</v>
      </c>
      <c r="D89" s="67"/>
      <c r="E89" s="90" t="n">
        <v>150</v>
      </c>
    </row>
    <row r="90" customFormat="false" ht="13.5" hidden="false" customHeight="true" outlineLevel="0" collapsed="false">
      <c r="A90" s="60"/>
      <c r="B90" s="60"/>
      <c r="C90" s="63" t="s">
        <v>370</v>
      </c>
      <c r="D90" s="63"/>
      <c r="E90" s="90" t="n">
        <v>0</v>
      </c>
    </row>
    <row r="91" customFormat="false" ht="13.5" hidden="false" customHeight="true" outlineLevel="0" collapsed="false">
      <c r="A91" s="60" t="s">
        <v>163</v>
      </c>
      <c r="B91" s="60"/>
      <c r="C91" s="61"/>
      <c r="D91" s="61"/>
      <c r="E91" s="90" t="n">
        <f aca="false">C84</f>
        <v>547</v>
      </c>
    </row>
    <row r="92" customFormat="false" ht="13.5" hidden="false" customHeight="true" outlineLevel="0" collapsed="false">
      <c r="A92" s="49"/>
      <c r="B92" s="49"/>
      <c r="C92" s="62" t="s">
        <v>164</v>
      </c>
      <c r="D92" s="62"/>
      <c r="E92" s="9" t="n">
        <f aca="false">('April 2026 - June 2026'!E109+E14)-SUM(E89:E91)</f>
        <v>28005.47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102" t="s">
        <v>446</v>
      </c>
      <c r="B94" s="102"/>
      <c r="C94" s="102"/>
      <c r="D94" s="102"/>
      <c r="E94" s="102"/>
      <c r="G94" s="79" t="s">
        <v>254</v>
      </c>
      <c r="H94" s="90" t="n">
        <v>0</v>
      </c>
    </row>
    <row r="95" customFormat="false" ht="44.75" hidden="false" customHeight="false" outlineLevel="0" collapsed="false">
      <c r="A95" s="58" t="s">
        <v>162</v>
      </c>
      <c r="B95" s="58"/>
      <c r="C95" s="58" t="s">
        <v>44</v>
      </c>
      <c r="D95" s="58"/>
      <c r="E95" s="59" t="s">
        <v>45</v>
      </c>
      <c r="G95" s="80" t="s">
        <v>290</v>
      </c>
      <c r="H95" s="108" t="n">
        <f aca="false">C71-H94</f>
        <v>200</v>
      </c>
    </row>
    <row r="96" customFormat="false" ht="13.5" hidden="false" customHeight="true" outlineLevel="0" collapsed="false">
      <c r="A96" s="60" t="s">
        <v>372</v>
      </c>
      <c r="B96" s="60"/>
      <c r="C96" s="64"/>
      <c r="D96" s="64"/>
      <c r="E96" s="9" t="n">
        <f aca="false">E92</f>
        <v>28005.47</v>
      </c>
    </row>
    <row r="97" customFormat="false" ht="13.5" hidden="false" customHeight="true" outlineLevel="0" collapsed="false">
      <c r="A97" s="60" t="s">
        <v>143</v>
      </c>
      <c r="B97" s="60"/>
      <c r="C97" s="63" t="s">
        <v>376</v>
      </c>
      <c r="D97" s="63"/>
      <c r="E97" s="90" t="n">
        <v>0</v>
      </c>
    </row>
    <row r="98" customFormat="false" ht="13.5" hidden="false" customHeight="true" outlineLevel="0" collapsed="false">
      <c r="A98" s="60"/>
      <c r="B98" s="60"/>
      <c r="C98" s="63" t="s">
        <v>370</v>
      </c>
      <c r="D98" s="63"/>
      <c r="E98" s="90" t="n">
        <v>0</v>
      </c>
    </row>
    <row r="99" customFormat="false" ht="13.5" hidden="false" customHeight="true" outlineLevel="0" collapsed="false">
      <c r="A99" s="60" t="s">
        <v>163</v>
      </c>
      <c r="B99" s="60"/>
      <c r="C99" s="61"/>
      <c r="D99" s="61"/>
      <c r="E99" s="90" t="n">
        <f aca="false">C84</f>
        <v>547</v>
      </c>
    </row>
    <row r="100" customFormat="false" ht="13.5" hidden="false" customHeight="true" outlineLevel="0" collapsed="false">
      <c r="A100" s="57"/>
      <c r="B100" s="57"/>
      <c r="C100" s="65" t="s">
        <v>174</v>
      </c>
      <c r="D100" s="65"/>
      <c r="E100" s="9" t="n">
        <f aca="false">(E20+E96)-SUM(E97:E99)</f>
        <v>29863.47</v>
      </c>
    </row>
    <row r="101" customFormat="false" ht="13.5" hidden="false" customHeight="true" outlineLevel="0" collapsed="false">
      <c r="A101" s="66"/>
      <c r="B101" s="66"/>
      <c r="C101" s="66"/>
      <c r="D101" s="66"/>
      <c r="E101" s="66"/>
    </row>
    <row r="102" customFormat="false" ht="17.25" hidden="false" customHeight="true" outlineLevel="0" collapsed="false">
      <c r="A102" s="66"/>
      <c r="B102" s="66"/>
      <c r="C102" s="66"/>
      <c r="D102" s="66"/>
      <c r="E102" s="66"/>
    </row>
    <row r="103" customFormat="false" ht="13.5" hidden="false" customHeight="true" outlineLevel="0" collapsed="false">
      <c r="A103" s="102" t="s">
        <v>447</v>
      </c>
      <c r="B103" s="102"/>
      <c r="C103" s="102"/>
      <c r="D103" s="102"/>
      <c r="E103" s="102"/>
      <c r="G103" s="79" t="s">
        <v>254</v>
      </c>
      <c r="H103" s="90" t="n">
        <v>0</v>
      </c>
    </row>
    <row r="104" customFormat="false" ht="44.75" hidden="false" customHeight="false" outlineLevel="0" collapsed="false">
      <c r="A104" s="58" t="s">
        <v>162</v>
      </c>
      <c r="B104" s="58"/>
      <c r="C104" s="58" t="s">
        <v>44</v>
      </c>
      <c r="D104" s="58"/>
      <c r="E104" s="59" t="s">
        <v>45</v>
      </c>
      <c r="G104" s="80" t="s">
        <v>290</v>
      </c>
      <c r="H104" s="108" t="n">
        <f aca="false">C71-H103</f>
        <v>200</v>
      </c>
    </row>
    <row r="105" customFormat="false" ht="13.5" hidden="false" customHeight="true" outlineLevel="0" collapsed="false">
      <c r="A105" s="60" t="s">
        <v>413</v>
      </c>
      <c r="B105" s="60"/>
      <c r="C105" s="61"/>
      <c r="D105" s="61"/>
      <c r="E105" s="9" t="n">
        <f aca="false">E100</f>
        <v>29863.47</v>
      </c>
    </row>
    <row r="106" customFormat="false" ht="13.5" hidden="false" customHeight="true" outlineLevel="0" collapsed="false">
      <c r="A106" s="60" t="s">
        <v>143</v>
      </c>
      <c r="B106" s="60"/>
      <c r="C106" s="63" t="s">
        <v>376</v>
      </c>
      <c r="D106" s="63"/>
      <c r="E106" s="90" t="n">
        <v>0</v>
      </c>
    </row>
    <row r="107" customFormat="false" ht="13.5" hidden="false" customHeight="true" outlineLevel="0" collapsed="false">
      <c r="A107" s="60"/>
      <c r="B107" s="60"/>
      <c r="C107" s="63" t="s">
        <v>370</v>
      </c>
      <c r="D107" s="63"/>
      <c r="E107" s="90" t="n">
        <v>0</v>
      </c>
    </row>
    <row r="108" customFormat="false" ht="13.5" hidden="false" customHeight="true" outlineLevel="0" collapsed="false">
      <c r="A108" s="60" t="s">
        <v>163</v>
      </c>
      <c r="B108" s="60"/>
      <c r="C108" s="61"/>
      <c r="D108" s="61"/>
      <c r="E108" s="90" t="n">
        <f aca="false">C84</f>
        <v>547</v>
      </c>
    </row>
    <row r="109" customFormat="false" ht="13.5" hidden="false" customHeight="true" outlineLevel="0" collapsed="false">
      <c r="A109" s="57"/>
      <c r="B109" s="57"/>
      <c r="C109" s="65" t="s">
        <v>174</v>
      </c>
      <c r="D109" s="65"/>
      <c r="E109" s="9" t="n">
        <f aca="false">(E27+E105)-SUM(E106:E108)</f>
        <v>31789.47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67">
    <mergeCell ref="A1:E1"/>
    <mergeCell ref="A4:B4"/>
    <mergeCell ref="A5:B5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 H87 H94 H103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79" colorId="64" zoomScale="90" zoomScaleNormal="90" zoomScalePageLayoutView="100" workbookViewId="0">
      <selection pane="topLeft" activeCell="H91" activeCellId="0" sqref="H9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68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448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5" hidden="false" customHeight="true" outlineLevel="0" collapsed="false">
      <c r="A2" s="21"/>
      <c r="B2" s="21"/>
      <c r="C2" s="23"/>
      <c r="D2" s="23"/>
      <c r="E2" s="2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35.05" hidden="false" customHeight="false" outlineLevel="0" collapsed="false">
      <c r="A3" s="7" t="s">
        <v>6</v>
      </c>
      <c r="B3" s="7" t="s">
        <v>191</v>
      </c>
      <c r="C3" s="9" t="n">
        <f aca="false">E110</f>
        <v>37335.47</v>
      </c>
      <c r="D3" s="13"/>
      <c r="E3" s="1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35.25" hidden="false" customHeight="true" outlineLevel="0" collapsed="false">
      <c r="A4" s="8" t="s">
        <v>23</v>
      </c>
      <c r="B4" s="8"/>
      <c r="C4" s="9" t="n">
        <f aca="false">SUM(C3:C3)</f>
        <v>37335.47</v>
      </c>
      <c r="D4" s="13"/>
      <c r="E4" s="1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5" hidden="false" customHeight="true" outlineLevel="0" collapsed="false">
      <c r="A5" s="69" t="s">
        <v>25</v>
      </c>
      <c r="B5" s="69"/>
      <c r="C5" s="9" t="n">
        <f aca="false">C84</f>
        <v>0</v>
      </c>
      <c r="D5" s="13"/>
      <c r="E5" s="1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3.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3.5" hidden="false" customHeight="true" outlineLevel="0" collapsed="false">
      <c r="A8" s="105" t="s">
        <v>449</v>
      </c>
      <c r="B8" s="105"/>
      <c r="C8" s="105"/>
      <c r="D8" s="105"/>
      <c r="E8" s="10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3.5" hidden="false" customHeight="true" outlineLevel="0" collapsed="false">
      <c r="A9" s="18" t="s">
        <v>4</v>
      </c>
      <c r="B9" s="19" t="s">
        <v>43</v>
      </c>
      <c r="C9" s="20" t="s">
        <v>44</v>
      </c>
      <c r="D9" s="20"/>
      <c r="E9" s="20" t="s">
        <v>45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3.5" hidden="false" customHeight="true" outlineLevel="0" collapsed="false">
      <c r="A10" s="39" t="s">
        <v>450</v>
      </c>
      <c r="B10" s="21" t="s">
        <v>48</v>
      </c>
      <c r="C10" s="22" t="s">
        <v>49</v>
      </c>
      <c r="D10" s="22"/>
      <c r="E10" s="9" t="n">
        <v>2405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7.25" hidden="false" customHeight="true" outlineLevel="0" collapsed="false">
      <c r="A11" s="39" t="s">
        <v>451</v>
      </c>
      <c r="B11" s="21" t="s">
        <v>272</v>
      </c>
      <c r="C11" s="36" t="s">
        <v>49</v>
      </c>
      <c r="D11" s="36"/>
      <c r="E11" s="9" t="n">
        <v>68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7.25" hidden="false" customHeight="true" outlineLevel="0" collapsed="false">
      <c r="A12" s="39" t="s">
        <v>452</v>
      </c>
      <c r="B12" s="21" t="s">
        <v>272</v>
      </c>
      <c r="C12" s="36" t="s">
        <v>49</v>
      </c>
      <c r="D12" s="36"/>
      <c r="E12" s="9" t="n">
        <v>68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3.5" hidden="false" customHeight="true" outlineLevel="0" collapsed="false">
      <c r="A13" s="39" t="s">
        <v>453</v>
      </c>
      <c r="B13" s="21" t="s">
        <v>77</v>
      </c>
      <c r="C13" s="22" t="s">
        <v>212</v>
      </c>
      <c r="D13" s="22"/>
      <c r="E13" s="9" t="n"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3.5" hidden="false" customHeight="true" outlineLevel="0" collapsed="false">
      <c r="A14" s="23"/>
      <c r="B14" s="23"/>
      <c r="C14" s="72" t="s">
        <v>50</v>
      </c>
      <c r="D14" s="72"/>
      <c r="E14" s="9" t="n">
        <f aca="false">SUM(E10:E13)</f>
        <v>2541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3.5" hidden="false" customHeight="true" outlineLevel="0" collapsed="false">
      <c r="A15" s="3"/>
      <c r="B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3.5" hidden="false" customHeight="true" outlineLevel="0" collapsed="false">
      <c r="A16" s="70" t="s">
        <v>454</v>
      </c>
      <c r="B16" s="70"/>
      <c r="C16" s="70"/>
      <c r="D16" s="70"/>
      <c r="E16" s="7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18" t="s">
        <v>4</v>
      </c>
      <c r="B17" s="19" t="s">
        <v>43</v>
      </c>
      <c r="C17" s="20" t="s">
        <v>44</v>
      </c>
      <c r="D17" s="20"/>
      <c r="E17" s="20" t="s">
        <v>45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3.5" hidden="false" customHeight="true" outlineLevel="0" collapsed="false">
      <c r="A18" s="39" t="s">
        <v>455</v>
      </c>
      <c r="B18" s="21" t="s">
        <v>48</v>
      </c>
      <c r="C18" s="22" t="s">
        <v>49</v>
      </c>
      <c r="D18" s="22"/>
      <c r="E18" s="9" t="n">
        <v>2405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39" t="s">
        <v>456</v>
      </c>
      <c r="B19" s="21" t="s">
        <v>77</v>
      </c>
      <c r="C19" s="22" t="s">
        <v>212</v>
      </c>
      <c r="D19" s="22"/>
      <c r="E19" s="9" t="n"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23"/>
      <c r="B20" s="23"/>
      <c r="C20" s="72" t="s">
        <v>50</v>
      </c>
      <c r="D20" s="72"/>
      <c r="E20" s="9" t="n">
        <f aca="false">SUM(E18:E19)</f>
        <v>2405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3.5" hidden="false" customHeight="true" outlineLevel="0" collapsed="false">
      <c r="A21" s="3"/>
      <c r="B21" s="3"/>
      <c r="C21" s="3"/>
      <c r="D21" s="42"/>
      <c r="E21" s="4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3.5" hidden="false" customHeight="true" outlineLevel="0" collapsed="false">
      <c r="A22" s="105" t="s">
        <v>457</v>
      </c>
      <c r="B22" s="105"/>
      <c r="C22" s="105"/>
      <c r="D22" s="105"/>
      <c r="E22" s="10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18" t="s">
        <v>4</v>
      </c>
      <c r="B23" s="19" t="s">
        <v>43</v>
      </c>
      <c r="C23" s="20" t="s">
        <v>44</v>
      </c>
      <c r="D23" s="20"/>
      <c r="E23" s="20" t="s">
        <v>45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3.5" hidden="false" customHeight="true" outlineLevel="0" collapsed="false">
      <c r="A24" s="39" t="s">
        <v>458</v>
      </c>
      <c r="B24" s="21" t="s">
        <v>48</v>
      </c>
      <c r="C24" s="22" t="s">
        <v>49</v>
      </c>
      <c r="D24" s="22"/>
      <c r="E24" s="9" t="n">
        <v>2405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7.25" hidden="false" customHeight="true" outlineLevel="0" collapsed="false">
      <c r="A25" s="39" t="s">
        <v>459</v>
      </c>
      <c r="B25" s="21" t="s">
        <v>272</v>
      </c>
      <c r="C25" s="36" t="s">
        <v>49</v>
      </c>
      <c r="D25" s="36"/>
      <c r="E25" s="9" t="n">
        <v>68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7.25" hidden="false" customHeight="true" outlineLevel="0" collapsed="false">
      <c r="A26" s="39" t="s">
        <v>460</v>
      </c>
      <c r="B26" s="21" t="s">
        <v>272</v>
      </c>
      <c r="C26" s="36" t="s">
        <v>49</v>
      </c>
      <c r="D26" s="36"/>
      <c r="E26" s="9" t="n">
        <v>68</v>
      </c>
    </row>
    <row r="27" customFormat="false" ht="12.75" hidden="false" customHeight="true" outlineLevel="0" collapsed="false">
      <c r="A27" s="39" t="s">
        <v>461</v>
      </c>
      <c r="B27" s="21" t="s">
        <v>77</v>
      </c>
      <c r="C27" s="22" t="s">
        <v>212</v>
      </c>
      <c r="D27" s="22"/>
      <c r="E27" s="9" t="n">
        <v>0</v>
      </c>
    </row>
    <row r="28" customFormat="false" ht="12.75" hidden="false" customHeight="true" outlineLevel="0" collapsed="false">
      <c r="A28" s="23"/>
      <c r="B28" s="23"/>
      <c r="C28" s="72" t="s">
        <v>50</v>
      </c>
      <c r="D28" s="72"/>
      <c r="E28" s="9" t="n">
        <f aca="false">SUM(E24:E27)</f>
        <v>2541</v>
      </c>
    </row>
    <row r="29" customFormat="false" ht="13.5" hidden="false" customHeight="true" outlineLevel="0" collapsed="false">
      <c r="A29" s="3"/>
      <c r="B29" s="3"/>
      <c r="C29" s="3"/>
      <c r="D29" s="42"/>
      <c r="E29" s="43"/>
    </row>
    <row r="30" customFormat="false" ht="12.75" hidden="false" customHeight="true" outlineLevel="0" collapsed="false">
      <c r="A30" s="3"/>
      <c r="B30" s="3"/>
      <c r="C30" s="3"/>
      <c r="D30" s="42"/>
      <c r="E30" s="43"/>
    </row>
    <row r="31" customFormat="false" ht="13.5" hidden="false" customHeight="true" outlineLevel="0" collapsed="false">
      <c r="A31" s="3"/>
      <c r="B31" s="3"/>
      <c r="C31" s="3"/>
      <c r="D31" s="42"/>
      <c r="E31" s="43"/>
    </row>
    <row r="32" customFormat="false" ht="13.5" hidden="false" customHeight="true" outlineLevel="0" collapsed="false">
      <c r="A32" s="3"/>
      <c r="B32" s="3"/>
    </row>
    <row r="33" customFormat="false" ht="13.5" hidden="false" customHeight="true" outlineLevel="0" collapsed="false">
      <c r="A33" s="75" t="s">
        <v>462</v>
      </c>
      <c r="B33" s="75"/>
      <c r="C33" s="75"/>
    </row>
    <row r="34" customFormat="false" ht="13.5" hidden="false" customHeight="true" outlineLevel="0" collapsed="false">
      <c r="A34" s="44" t="s">
        <v>43</v>
      </c>
      <c r="B34" s="44" t="s">
        <v>44</v>
      </c>
      <c r="C34" s="45" t="s">
        <v>45</v>
      </c>
      <c r="D34" s="46"/>
    </row>
    <row r="35" customFormat="false" ht="13.5" hidden="false" customHeight="true" outlineLevel="0" collapsed="false">
      <c r="A35" s="47" t="s">
        <v>102</v>
      </c>
      <c r="B35" s="47"/>
      <c r="C35" s="47"/>
      <c r="I35" s="99" t="n">
        <v>9</v>
      </c>
    </row>
    <row r="36" customFormat="false" ht="13.5" hidden="false" customHeight="true" outlineLevel="0" collapsed="false">
      <c r="A36" s="39" t="s">
        <v>268</v>
      </c>
      <c r="B36" s="21"/>
      <c r="C36" s="90" t="n">
        <v>78</v>
      </c>
    </row>
    <row r="37" customFormat="false" ht="13.5" hidden="false" customHeight="true" outlineLevel="0" collapsed="false">
      <c r="A37" s="39" t="s">
        <v>61</v>
      </c>
      <c r="B37" s="23"/>
      <c r="C37" s="90" t="n">
        <v>0</v>
      </c>
    </row>
    <row r="38" customFormat="false" ht="13.5" hidden="false" customHeight="true" outlineLevel="0" collapsed="false">
      <c r="A38" s="21" t="s">
        <v>104</v>
      </c>
      <c r="B38" s="21" t="s">
        <v>105</v>
      </c>
      <c r="C38" s="90" t="n">
        <v>149</v>
      </c>
    </row>
    <row r="39" customFormat="false" ht="13.5" hidden="false" customHeight="true" outlineLevel="0" collapsed="false">
      <c r="A39" s="49"/>
      <c r="B39" s="39" t="s">
        <v>106</v>
      </c>
      <c r="C39" s="90" t="n">
        <f aca="false">SUM(C36:C38)</f>
        <v>227</v>
      </c>
    </row>
    <row r="40" customFormat="false" ht="13.5" hidden="false" customHeight="true" outlineLevel="0" collapsed="false">
      <c r="A40" s="47" t="s">
        <v>287</v>
      </c>
      <c r="B40" s="47"/>
      <c r="C40" s="47"/>
    </row>
    <row r="41" customFormat="false" ht="13.5" hidden="false" customHeight="true" outlineLevel="0" collapsed="false">
      <c r="A41" s="47"/>
      <c r="B41" s="47"/>
      <c r="C41" s="47"/>
    </row>
    <row r="42" customFormat="false" ht="13.5" hidden="false" customHeight="true" outlineLevel="0" collapsed="false">
      <c r="A42" s="21" t="s">
        <v>108</v>
      </c>
      <c r="B42" s="21"/>
      <c r="C42" s="90" t="n">
        <v>0</v>
      </c>
    </row>
    <row r="43" customFormat="false" ht="13.5" hidden="false" customHeight="true" outlineLevel="0" collapsed="false">
      <c r="A43" s="21" t="s">
        <v>109</v>
      </c>
      <c r="B43" s="21"/>
      <c r="C43" s="90" t="n">
        <v>0</v>
      </c>
    </row>
    <row r="44" customFormat="false" ht="13.5" hidden="false" customHeight="true" outlineLevel="0" collapsed="false">
      <c r="A44" s="21" t="s">
        <v>110</v>
      </c>
      <c r="B44" s="21"/>
      <c r="C44" s="90" t="n">
        <v>0</v>
      </c>
    </row>
    <row r="45" customFormat="false" ht="13.5" hidden="false" customHeight="true" outlineLevel="0" collapsed="false">
      <c r="A45" s="21" t="s">
        <v>111</v>
      </c>
      <c r="B45" s="21"/>
      <c r="C45" s="90" t="n">
        <v>0</v>
      </c>
    </row>
    <row r="46" customFormat="false" ht="13.5" hidden="false" customHeight="true" outlineLevel="0" collapsed="false">
      <c r="A46" s="21" t="s">
        <v>157</v>
      </c>
      <c r="B46" s="21"/>
      <c r="C46" s="90" t="n">
        <v>0</v>
      </c>
    </row>
    <row r="47" customFormat="false" ht="13.5" hidden="false" customHeight="true" outlineLevel="0" collapsed="false">
      <c r="A47" s="21"/>
      <c r="B47" s="21" t="s">
        <v>112</v>
      </c>
      <c r="C47" s="90" t="n">
        <f aca="false">SUM(C42:C46)</f>
        <v>0</v>
      </c>
    </row>
    <row r="48" customFormat="false" ht="13.5" hidden="false" customHeight="true" outlineLevel="0" collapsed="false">
      <c r="A48" s="47" t="s">
        <v>113</v>
      </c>
      <c r="B48" s="47"/>
      <c r="C48" s="47"/>
    </row>
    <row r="49" customFormat="false" ht="13.5" hidden="false" customHeight="true" outlineLevel="0" collapsed="false">
      <c r="A49" s="21" t="s">
        <v>114</v>
      </c>
      <c r="B49" s="21" t="s">
        <v>115</v>
      </c>
      <c r="C49" s="90" t="n">
        <v>0</v>
      </c>
    </row>
    <row r="50" customFormat="false" ht="13.5" hidden="false" customHeight="true" outlineLevel="0" collapsed="false">
      <c r="A50" s="21" t="s">
        <v>116</v>
      </c>
      <c r="B50" s="21" t="s">
        <v>117</v>
      </c>
      <c r="C50" s="90" t="n">
        <v>0</v>
      </c>
    </row>
    <row r="51" customFormat="false" ht="13.5" hidden="false" customHeight="true" outlineLevel="0" collapsed="false">
      <c r="A51" s="21"/>
      <c r="B51" s="39" t="s">
        <v>118</v>
      </c>
      <c r="C51" s="90" t="n">
        <f aca="false">SUM(C49:C50)</f>
        <v>0</v>
      </c>
    </row>
    <row r="52" customFormat="false" ht="13.5" hidden="false" customHeight="true" outlineLevel="0" collapsed="false">
      <c r="A52" s="47" t="s">
        <v>119</v>
      </c>
      <c r="B52" s="47"/>
      <c r="C52" s="47"/>
    </row>
    <row r="53" customFormat="false" ht="13.5" hidden="false" customHeight="true" outlineLevel="0" collapsed="false">
      <c r="A53" s="21" t="s">
        <v>120</v>
      </c>
      <c r="B53" s="21" t="s">
        <v>121</v>
      </c>
      <c r="C53" s="90" t="n">
        <v>0</v>
      </c>
    </row>
    <row r="54" customFormat="false" ht="13.5" hidden="false" customHeight="true" outlineLevel="0" collapsed="false">
      <c r="A54" s="23"/>
      <c r="B54" s="39" t="s">
        <v>122</v>
      </c>
      <c r="C54" s="90" t="n">
        <v>0</v>
      </c>
    </row>
    <row r="55" customFormat="false" ht="13.5" hidden="false" customHeight="true" outlineLevel="0" collapsed="false">
      <c r="A55" s="23"/>
      <c r="B55" s="21" t="s">
        <v>123</v>
      </c>
      <c r="C55" s="90" t="n">
        <v>0</v>
      </c>
    </row>
    <row r="56" customFormat="false" ht="13.5" hidden="false" customHeight="true" outlineLevel="0" collapsed="false">
      <c r="A56" s="23"/>
      <c r="B56" s="39" t="s">
        <v>124</v>
      </c>
      <c r="C56" s="90" t="n">
        <f aca="false">SUM(C53:C55)</f>
        <v>0</v>
      </c>
    </row>
    <row r="57" customFormat="false" ht="13.5" hidden="false" customHeight="true" outlineLevel="0" collapsed="false">
      <c r="A57" s="47" t="s">
        <v>125</v>
      </c>
      <c r="B57" s="47"/>
      <c r="C57" s="47"/>
    </row>
    <row r="58" customFormat="false" ht="13.5" hidden="false" customHeight="true" outlineLevel="0" collapsed="false">
      <c r="A58" s="21" t="s">
        <v>126</v>
      </c>
      <c r="B58" s="21" t="s">
        <v>127</v>
      </c>
      <c r="C58" s="90" t="n">
        <v>0</v>
      </c>
    </row>
    <row r="59" customFormat="false" ht="13.5" hidden="false" customHeight="true" outlineLevel="0" collapsed="false">
      <c r="A59" s="23"/>
      <c r="B59" s="39" t="s">
        <v>128</v>
      </c>
      <c r="C59" s="90" t="n">
        <f aca="false">SUM(C58)</f>
        <v>0</v>
      </c>
    </row>
    <row r="60" customFormat="false" ht="13.5" hidden="false" customHeight="true" outlineLevel="0" collapsed="false">
      <c r="A60" s="50" t="s">
        <v>129</v>
      </c>
      <c r="B60" s="50"/>
      <c r="C60" s="50"/>
    </row>
    <row r="61" customFormat="false" ht="33" hidden="false" customHeight="true" outlineLevel="0" collapsed="false">
      <c r="A61" s="21" t="s">
        <v>130</v>
      </c>
      <c r="B61" s="39" t="s">
        <v>131</v>
      </c>
      <c r="C61" s="90" t="n">
        <v>0</v>
      </c>
    </row>
    <row r="62" customFormat="false" ht="33" hidden="false" customHeight="true" outlineLevel="0" collapsed="false">
      <c r="A62" s="21" t="s">
        <v>132</v>
      </c>
      <c r="B62" s="39" t="s">
        <v>133</v>
      </c>
      <c r="C62" s="90" t="n">
        <v>0</v>
      </c>
    </row>
    <row r="63" customFormat="false" ht="33" hidden="false" customHeight="true" outlineLevel="0" collapsed="false">
      <c r="A63" s="21" t="s">
        <v>134</v>
      </c>
      <c r="B63" s="39" t="s">
        <v>135</v>
      </c>
      <c r="C63" s="90" t="n">
        <v>0</v>
      </c>
    </row>
    <row r="64" customFormat="false" ht="33" hidden="false" customHeight="true" outlineLevel="0" collapsed="false">
      <c r="A64" s="21" t="s">
        <v>136</v>
      </c>
      <c r="B64" s="39" t="s">
        <v>136</v>
      </c>
      <c r="C64" s="90" t="n">
        <v>0</v>
      </c>
    </row>
    <row r="65" customFormat="false" ht="19.5" hidden="false" customHeight="true" outlineLevel="0" collapsed="false">
      <c r="A65" s="21"/>
      <c r="B65" s="39" t="s">
        <v>23</v>
      </c>
      <c r="C65" s="90" t="n">
        <f aca="false">SUM(C61:C64)</f>
        <v>0</v>
      </c>
    </row>
    <row r="66" customFormat="false" ht="13.5" hidden="false" customHeight="true" outlineLevel="0" collapsed="false">
      <c r="A66" s="50" t="s">
        <v>137</v>
      </c>
      <c r="B66" s="50"/>
      <c r="C66" s="50"/>
    </row>
    <row r="67" customFormat="false" ht="13.5" hidden="false" customHeight="true" outlineLevel="0" collapsed="false">
      <c r="A67" s="21" t="s">
        <v>138</v>
      </c>
      <c r="B67" s="23"/>
      <c r="C67" s="90" t="n">
        <v>0</v>
      </c>
    </row>
    <row r="68" customFormat="false" ht="15" hidden="false" customHeight="true" outlineLevel="0" collapsed="false">
      <c r="A68" s="49" t="s">
        <v>139</v>
      </c>
      <c r="B68" s="49" t="s">
        <v>140</v>
      </c>
      <c r="C68" s="90" t="n">
        <v>0</v>
      </c>
    </row>
    <row r="69" customFormat="false" ht="13.5" hidden="false" customHeight="true" outlineLevel="0" collapsed="false">
      <c r="A69" s="21" t="s">
        <v>77</v>
      </c>
      <c r="B69" s="21" t="s">
        <v>141</v>
      </c>
      <c r="C69" s="90" t="n">
        <v>0</v>
      </c>
    </row>
    <row r="70" customFormat="false" ht="13.5" hidden="false" customHeight="true" outlineLevel="0" collapsed="false">
      <c r="A70" s="21"/>
      <c r="B70" s="39" t="s">
        <v>142</v>
      </c>
      <c r="C70" s="90" t="n">
        <f aca="false">SUM(C67:C69)</f>
        <v>0</v>
      </c>
    </row>
    <row r="71" customFormat="false" ht="13.5" hidden="false" customHeight="true" outlineLevel="0" collapsed="false">
      <c r="A71" s="51" t="s">
        <v>143</v>
      </c>
      <c r="B71" s="51"/>
      <c r="C71" s="51"/>
    </row>
    <row r="72" customFormat="false" ht="13.5" hidden="false" customHeight="true" outlineLevel="0" collapsed="false">
      <c r="A72" s="39" t="s">
        <v>144</v>
      </c>
      <c r="B72" s="52" t="s">
        <v>145</v>
      </c>
      <c r="C72" s="90" t="n">
        <v>200</v>
      </c>
    </row>
    <row r="73" customFormat="false" ht="13.5" hidden="false" customHeight="true" outlineLevel="0" collapsed="false">
      <c r="A73" s="76" t="s">
        <v>146</v>
      </c>
      <c r="B73" s="77" t="s">
        <v>147</v>
      </c>
      <c r="C73" s="90" t="n">
        <v>68</v>
      </c>
    </row>
    <row r="74" customFormat="false" ht="13.8" hidden="false" customHeight="false" outlineLevel="0" collapsed="false">
      <c r="A74" s="39" t="s">
        <v>148</v>
      </c>
      <c r="B74" s="39" t="s">
        <v>317</v>
      </c>
      <c r="C74" s="90" t="n">
        <v>52</v>
      </c>
    </row>
    <row r="75" customFormat="false" ht="13.5" hidden="false" customHeight="true" outlineLevel="0" collapsed="false">
      <c r="A75" s="39" t="s">
        <v>150</v>
      </c>
      <c r="B75" s="21" t="s">
        <v>231</v>
      </c>
      <c r="C75" s="90" t="n">
        <v>0</v>
      </c>
    </row>
    <row r="76" customFormat="false" ht="13.5" hidden="false" customHeight="true" outlineLevel="0" collapsed="false">
      <c r="A76" s="49"/>
      <c r="B76" s="52" t="s">
        <v>152</v>
      </c>
      <c r="C76" s="90" t="n">
        <f aca="false">SUM(C72:C75)</f>
        <v>320</v>
      </c>
    </row>
    <row r="77" customFormat="false" ht="13.5" hidden="false" customHeight="true" outlineLevel="0" collapsed="false">
      <c r="A77" s="49"/>
      <c r="B77" s="53" t="s">
        <v>23</v>
      </c>
      <c r="C77" s="90" t="n">
        <f aca="false">C39+C47+C51+C56+C59+C65+C70+C76</f>
        <v>547</v>
      </c>
    </row>
    <row r="78" customFormat="false" ht="13.5" hidden="false" customHeight="true" outlineLevel="0" collapsed="false">
      <c r="A78" s="51" t="s">
        <v>153</v>
      </c>
      <c r="B78" s="51"/>
      <c r="C78" s="51"/>
    </row>
    <row r="79" customFormat="false" ht="13.5" hidden="false" customHeight="true" outlineLevel="0" collapsed="false">
      <c r="A79" s="52" t="s">
        <v>154</v>
      </c>
      <c r="B79" s="52"/>
      <c r="C79" s="9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13.5" hidden="false" customHeight="true" outlineLevel="0" collapsed="false">
      <c r="A80" s="52" t="s">
        <v>155</v>
      </c>
      <c r="B80" s="52"/>
      <c r="C80" s="9" t="n">
        <v>0</v>
      </c>
    </row>
    <row r="81" customFormat="false" ht="13.5" hidden="false" customHeight="true" outlineLevel="0" collapsed="false">
      <c r="A81" s="52" t="s">
        <v>156</v>
      </c>
      <c r="B81" s="52"/>
      <c r="C81" s="9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23.85" hidden="false" customHeight="false" outlineLevel="0" collapsed="false">
      <c r="A82" s="39" t="s">
        <v>157</v>
      </c>
      <c r="B82" s="54"/>
      <c r="C82" s="9" t="n">
        <v>0</v>
      </c>
    </row>
    <row r="83" customFormat="false" ht="23.85" hidden="false" customHeight="false" outlineLevel="0" collapsed="false">
      <c r="A83" s="39" t="s">
        <v>158</v>
      </c>
      <c r="B83" s="54"/>
      <c r="C83" s="9" t="n">
        <v>0</v>
      </c>
    </row>
    <row r="84" customFormat="false" ht="13.5" hidden="false" customHeight="true" outlineLevel="0" collapsed="false">
      <c r="A84" s="49"/>
      <c r="B84" s="55" t="s">
        <v>159</v>
      </c>
      <c r="C84" s="9" t="n">
        <f aca="false">C79+C80+C81+C82+C83</f>
        <v>0</v>
      </c>
    </row>
    <row r="85" customFormat="false" ht="13.5" hidden="false" customHeight="true" outlineLevel="0" collapsed="false">
      <c r="A85" s="21"/>
      <c r="B85" s="24" t="s">
        <v>160</v>
      </c>
      <c r="C85" s="90" t="n">
        <f aca="false">C77</f>
        <v>547</v>
      </c>
      <c r="H85" s="87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3"/>
      <c r="B87" s="3"/>
    </row>
    <row r="88" customFormat="false" ht="13.5" hidden="false" customHeight="true" outlineLevel="0" collapsed="false">
      <c r="A88" s="102" t="s">
        <v>463</v>
      </c>
      <c r="B88" s="102"/>
      <c r="C88" s="102"/>
      <c r="D88" s="102"/>
      <c r="E88" s="102"/>
      <c r="G88" s="79" t="s">
        <v>254</v>
      </c>
      <c r="H88" s="90" t="n">
        <v>0</v>
      </c>
    </row>
    <row r="89" customFormat="false" ht="35.05" hidden="false" customHeight="false" outlineLevel="0" collapsed="false">
      <c r="A89" s="58" t="s">
        <v>162</v>
      </c>
      <c r="B89" s="58"/>
      <c r="C89" s="58" t="s">
        <v>44</v>
      </c>
      <c r="D89" s="58"/>
      <c r="E89" s="59" t="s">
        <v>45</v>
      </c>
      <c r="G89" s="80" t="s">
        <v>255</v>
      </c>
      <c r="H89" s="108" t="n">
        <f aca="false">C72-H88</f>
        <v>200</v>
      </c>
    </row>
    <row r="90" customFormat="false" ht="42" hidden="false" customHeight="true" outlineLevel="0" collapsed="false">
      <c r="A90" s="60" t="s">
        <v>143</v>
      </c>
      <c r="B90" s="60"/>
      <c r="C90" s="67" t="s">
        <v>369</v>
      </c>
      <c r="D90" s="67"/>
      <c r="E90" s="90" t="n">
        <v>150</v>
      </c>
    </row>
    <row r="91" customFormat="false" ht="13.5" hidden="false" customHeight="true" outlineLevel="0" collapsed="false">
      <c r="A91" s="60"/>
      <c r="B91" s="60"/>
      <c r="C91" s="63" t="s">
        <v>370</v>
      </c>
      <c r="D91" s="63"/>
      <c r="E91" s="90" t="n">
        <v>0</v>
      </c>
    </row>
    <row r="92" customFormat="false" ht="13.5" hidden="false" customHeight="true" outlineLevel="0" collapsed="false">
      <c r="A92" s="60" t="s">
        <v>163</v>
      </c>
      <c r="B92" s="60"/>
      <c r="C92" s="61"/>
      <c r="D92" s="61"/>
      <c r="E92" s="90" t="n">
        <f aca="false">C85</f>
        <v>547</v>
      </c>
    </row>
    <row r="93" customFormat="false" ht="13.5" hidden="false" customHeight="true" outlineLevel="0" collapsed="false">
      <c r="A93" s="49"/>
      <c r="B93" s="49"/>
      <c r="C93" s="62" t="s">
        <v>164</v>
      </c>
      <c r="D93" s="62"/>
      <c r="E93" s="9" t="n">
        <f aca="false">('July 2026 - September 2026'!E109+E14)-SUM(E90:E92)</f>
        <v>33633.47</v>
      </c>
    </row>
    <row r="94" customFormat="false" ht="13.5" hidden="false" customHeight="true" outlineLevel="0" collapsed="false"/>
    <row r="95" customFormat="false" ht="13.5" hidden="false" customHeight="true" outlineLevel="0" collapsed="false">
      <c r="A95" s="58" t="s">
        <v>464</v>
      </c>
      <c r="B95" s="58"/>
      <c r="C95" s="58"/>
      <c r="D95" s="58"/>
      <c r="E95" s="58"/>
      <c r="G95" s="79" t="s">
        <v>254</v>
      </c>
      <c r="H95" s="90" t="n">
        <v>0</v>
      </c>
    </row>
    <row r="96" customFormat="false" ht="46.25" hidden="false" customHeight="false" outlineLevel="0" collapsed="false">
      <c r="A96" s="58" t="s">
        <v>162</v>
      </c>
      <c r="B96" s="58"/>
      <c r="C96" s="58" t="s">
        <v>44</v>
      </c>
      <c r="D96" s="58"/>
      <c r="E96" s="59" t="s">
        <v>45</v>
      </c>
      <c r="G96" s="80" t="s">
        <v>290</v>
      </c>
      <c r="H96" s="108" t="n">
        <f aca="false">C72-H95</f>
        <v>200</v>
      </c>
    </row>
    <row r="97" customFormat="false" ht="13.5" hidden="false" customHeight="true" outlineLevel="0" collapsed="false">
      <c r="A97" s="60" t="s">
        <v>393</v>
      </c>
      <c r="B97" s="60"/>
      <c r="C97" s="64"/>
      <c r="D97" s="64"/>
      <c r="E97" s="9" t="n">
        <f aca="false">E93</f>
        <v>33633.47</v>
      </c>
    </row>
    <row r="98" customFormat="false" ht="13.5" hidden="false" customHeight="true" outlineLevel="0" collapsed="false">
      <c r="A98" s="60" t="s">
        <v>143</v>
      </c>
      <c r="B98" s="60"/>
      <c r="C98" s="63" t="s">
        <v>376</v>
      </c>
      <c r="D98" s="63"/>
      <c r="E98" s="90" t="n">
        <v>0</v>
      </c>
    </row>
    <row r="99" customFormat="false" ht="13.5" hidden="false" customHeight="true" outlineLevel="0" collapsed="false">
      <c r="A99" s="60"/>
      <c r="B99" s="60"/>
      <c r="C99" s="63" t="s">
        <v>370</v>
      </c>
      <c r="D99" s="63"/>
      <c r="E99" s="90" t="n">
        <v>0</v>
      </c>
    </row>
    <row r="100" customFormat="false" ht="13.5" hidden="false" customHeight="true" outlineLevel="0" collapsed="false">
      <c r="A100" s="60" t="s">
        <v>163</v>
      </c>
      <c r="B100" s="60"/>
      <c r="C100" s="61"/>
      <c r="D100" s="61"/>
      <c r="E100" s="90" t="n">
        <f aca="false">C85</f>
        <v>547</v>
      </c>
    </row>
    <row r="101" customFormat="false" ht="13.5" hidden="false" customHeight="true" outlineLevel="0" collapsed="false">
      <c r="A101" s="57"/>
      <c r="B101" s="57"/>
      <c r="C101" s="65" t="s">
        <v>174</v>
      </c>
      <c r="D101" s="65"/>
      <c r="E101" s="9" t="n">
        <f aca="false">(E20+E97)-SUM(E98:E100)</f>
        <v>35491.47</v>
      </c>
    </row>
    <row r="102" customFormat="false" ht="13.5" hidden="false" customHeight="true" outlineLevel="0" collapsed="false">
      <c r="A102" s="66"/>
      <c r="B102" s="66"/>
      <c r="C102" s="66"/>
      <c r="D102" s="66"/>
      <c r="E102" s="66"/>
    </row>
    <row r="103" customFormat="false" ht="17.25" hidden="false" customHeight="true" outlineLevel="0" collapsed="false">
      <c r="A103" s="66"/>
      <c r="B103" s="66"/>
      <c r="C103" s="66"/>
      <c r="D103" s="66"/>
      <c r="E103" s="66"/>
    </row>
    <row r="104" customFormat="false" ht="13.5" hidden="false" customHeight="true" outlineLevel="0" collapsed="false">
      <c r="A104" s="102" t="s">
        <v>465</v>
      </c>
      <c r="B104" s="102"/>
      <c r="C104" s="102"/>
      <c r="D104" s="102"/>
      <c r="E104" s="102"/>
      <c r="G104" s="79" t="s">
        <v>254</v>
      </c>
      <c r="H104" s="90" t="n">
        <v>0</v>
      </c>
    </row>
    <row r="105" customFormat="false" ht="46.25" hidden="false" customHeight="false" outlineLevel="0" collapsed="false">
      <c r="A105" s="58" t="s">
        <v>162</v>
      </c>
      <c r="B105" s="58"/>
      <c r="C105" s="58" t="s">
        <v>44</v>
      </c>
      <c r="D105" s="58"/>
      <c r="E105" s="59" t="s">
        <v>45</v>
      </c>
      <c r="G105" s="80" t="s">
        <v>290</v>
      </c>
      <c r="H105" s="108" t="n">
        <f aca="false">C72-H104</f>
        <v>200</v>
      </c>
    </row>
    <row r="106" customFormat="false" ht="13.5" hidden="false" customHeight="true" outlineLevel="0" collapsed="false">
      <c r="A106" s="60" t="s">
        <v>413</v>
      </c>
      <c r="B106" s="60"/>
      <c r="C106" s="61"/>
      <c r="D106" s="61"/>
      <c r="E106" s="9" t="n">
        <f aca="false">E101</f>
        <v>35491.47</v>
      </c>
    </row>
    <row r="107" customFormat="false" ht="32.8" hidden="false" customHeight="true" outlineLevel="0" collapsed="false">
      <c r="A107" s="60" t="s">
        <v>143</v>
      </c>
      <c r="B107" s="60"/>
      <c r="C107" s="67" t="s">
        <v>369</v>
      </c>
      <c r="D107" s="67"/>
      <c r="E107" s="90" t="n">
        <v>150</v>
      </c>
    </row>
    <row r="108" customFormat="false" ht="13.5" hidden="false" customHeight="true" outlineLevel="0" collapsed="false">
      <c r="A108" s="60"/>
      <c r="B108" s="60"/>
      <c r="C108" s="63" t="s">
        <v>370</v>
      </c>
      <c r="D108" s="63"/>
      <c r="E108" s="90" t="n">
        <v>0</v>
      </c>
    </row>
    <row r="109" customFormat="false" ht="13.5" hidden="false" customHeight="true" outlineLevel="0" collapsed="false">
      <c r="A109" s="60" t="s">
        <v>163</v>
      </c>
      <c r="B109" s="60"/>
      <c r="C109" s="61"/>
      <c r="D109" s="61"/>
      <c r="E109" s="90" t="n">
        <f aca="false">C85</f>
        <v>547</v>
      </c>
    </row>
    <row r="110" customFormat="false" ht="13.5" hidden="false" customHeight="true" outlineLevel="0" collapsed="false">
      <c r="A110" s="57"/>
      <c r="B110" s="57"/>
      <c r="C110" s="65" t="s">
        <v>174</v>
      </c>
      <c r="D110" s="65"/>
      <c r="E110" s="9" t="n">
        <f aca="false">(E28+E106)-SUM(E107:E109)</f>
        <v>37335.47</v>
      </c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 H88 H95 H104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5" activeCellId="0" sqref="J3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68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466</v>
      </c>
      <c r="B1" s="2"/>
      <c r="C1" s="2"/>
      <c r="D1" s="2"/>
      <c r="E1" s="2"/>
      <c r="F1" s="3"/>
      <c r="G1" s="3"/>
      <c r="H1" s="46"/>
      <c r="I1" s="3"/>
    </row>
    <row r="2" customFormat="false" ht="13.5" hidden="false" customHeight="true" outlineLevel="0" collapsed="false">
      <c r="A2" s="21"/>
      <c r="B2" s="21"/>
      <c r="C2" s="23"/>
      <c r="D2" s="23"/>
      <c r="E2" s="23"/>
    </row>
    <row r="3" customFormat="false" ht="33.95" hidden="false" customHeight="false" outlineLevel="0" collapsed="false">
      <c r="A3" s="7" t="s">
        <v>6</v>
      </c>
      <c r="B3" s="7" t="s">
        <v>191</v>
      </c>
      <c r="C3" s="9" t="n">
        <f aca="false">E109</f>
        <v>42963.47</v>
      </c>
      <c r="D3" s="13"/>
      <c r="E3" s="1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</row>
    <row r="4" customFormat="false" ht="35.25" hidden="false" customHeight="true" outlineLevel="0" collapsed="false">
      <c r="A4" s="8" t="s">
        <v>23</v>
      </c>
      <c r="B4" s="8"/>
      <c r="C4" s="9" t="n">
        <f aca="false">SUM(C3:C3)</f>
        <v>42963.47</v>
      </c>
      <c r="D4" s="13"/>
      <c r="E4" s="1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</row>
    <row r="5" customFormat="false" ht="13.5" hidden="false" customHeight="true" outlineLevel="0" collapsed="false">
      <c r="A5" s="69" t="s">
        <v>25</v>
      </c>
      <c r="B5" s="69"/>
      <c r="C5" s="9" t="n">
        <f aca="false">C83</f>
        <v>0</v>
      </c>
      <c r="D5" s="13"/>
      <c r="E5" s="1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</row>
    <row r="6" customFormat="false" ht="13.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</row>
    <row r="7" customFormat="false" ht="13.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</row>
    <row r="8" customFormat="false" ht="13.5" hidden="false" customHeight="true" outlineLevel="0" collapsed="false">
      <c r="A8" s="105" t="s">
        <v>467</v>
      </c>
      <c r="B8" s="105"/>
      <c r="C8" s="105"/>
      <c r="D8" s="105"/>
      <c r="E8" s="10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</row>
    <row r="9" customFormat="false" ht="13.5" hidden="false" customHeight="true" outlineLevel="0" collapsed="false">
      <c r="A9" s="18" t="s">
        <v>4</v>
      </c>
      <c r="B9" s="19" t="s">
        <v>43</v>
      </c>
      <c r="C9" s="20" t="s">
        <v>44</v>
      </c>
      <c r="D9" s="20"/>
      <c r="E9" s="20" t="s">
        <v>45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</row>
    <row r="10" customFormat="false" ht="13.5" hidden="false" customHeight="true" outlineLevel="0" collapsed="false">
      <c r="A10" s="39" t="s">
        <v>468</v>
      </c>
      <c r="B10" s="21" t="s">
        <v>48</v>
      </c>
      <c r="C10" s="22" t="s">
        <v>49</v>
      </c>
      <c r="D10" s="22"/>
      <c r="E10" s="9" t="n">
        <v>2405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</row>
    <row r="11" customFormat="false" ht="17.25" hidden="false" customHeight="true" outlineLevel="0" collapsed="false">
      <c r="A11" s="39" t="s">
        <v>469</v>
      </c>
      <c r="B11" s="21" t="s">
        <v>272</v>
      </c>
      <c r="C11" s="36" t="s">
        <v>49</v>
      </c>
      <c r="D11" s="36"/>
      <c r="E11" s="9" t="n">
        <v>68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</row>
    <row r="12" customFormat="false" ht="13.5" hidden="false" customHeight="true" outlineLevel="0" collapsed="false">
      <c r="A12" s="39" t="s">
        <v>470</v>
      </c>
      <c r="B12" s="21" t="s">
        <v>77</v>
      </c>
      <c r="C12" s="22" t="s">
        <v>212</v>
      </c>
      <c r="D12" s="22"/>
      <c r="E12" s="9" t="n"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</row>
    <row r="13" customFormat="false" ht="13.5" hidden="false" customHeight="true" outlineLevel="0" collapsed="false">
      <c r="A13" s="23"/>
      <c r="B13" s="23"/>
      <c r="C13" s="72" t="s">
        <v>50</v>
      </c>
      <c r="D13" s="72"/>
      <c r="E13" s="9" t="n">
        <f aca="false">SUM(E10:E12)</f>
        <v>2473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</row>
    <row r="14" customFormat="false" ht="13.5" hidden="false" customHeight="true" outlineLevel="0" collapsed="false">
      <c r="A14" s="3"/>
      <c r="B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</row>
    <row r="15" customFormat="false" ht="13.5" hidden="false" customHeight="true" outlineLevel="0" collapsed="false">
      <c r="A15" s="105" t="s">
        <v>471</v>
      </c>
      <c r="B15" s="105"/>
      <c r="C15" s="105"/>
      <c r="D15" s="105"/>
      <c r="E15" s="10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</row>
    <row r="16" customFormat="false" ht="12.75" hidden="false" customHeight="true" outlineLevel="0" collapsed="false">
      <c r="A16" s="18" t="s">
        <v>4</v>
      </c>
      <c r="B16" s="19" t="s">
        <v>43</v>
      </c>
      <c r="C16" s="20" t="s">
        <v>44</v>
      </c>
      <c r="D16" s="20"/>
      <c r="E16" s="20" t="s">
        <v>45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</row>
    <row r="17" customFormat="false" ht="13.5" hidden="false" customHeight="true" outlineLevel="0" collapsed="false">
      <c r="A17" s="39" t="s">
        <v>472</v>
      </c>
      <c r="B17" s="21" t="s">
        <v>48</v>
      </c>
      <c r="C17" s="22" t="s">
        <v>49</v>
      </c>
      <c r="D17" s="22"/>
      <c r="E17" s="9" t="n">
        <v>2405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</row>
    <row r="18" customFormat="false" ht="17.25" hidden="false" customHeight="true" outlineLevel="0" collapsed="false">
      <c r="A18" s="39" t="s">
        <v>473</v>
      </c>
      <c r="B18" s="21" t="s">
        <v>272</v>
      </c>
      <c r="C18" s="36" t="s">
        <v>49</v>
      </c>
      <c r="D18" s="36"/>
      <c r="E18" s="9" t="n">
        <v>68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</row>
    <row r="19" customFormat="false" ht="12.75" hidden="false" customHeight="true" outlineLevel="0" collapsed="false">
      <c r="A19" s="39" t="s">
        <v>474</v>
      </c>
      <c r="B19" s="21" t="s">
        <v>77</v>
      </c>
      <c r="C19" s="22" t="s">
        <v>212</v>
      </c>
      <c r="D19" s="22"/>
      <c r="E19" s="9" t="n"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</row>
    <row r="20" customFormat="false" ht="12.75" hidden="false" customHeight="true" outlineLevel="0" collapsed="false">
      <c r="A20" s="23"/>
      <c r="B20" s="23"/>
      <c r="C20" s="72" t="s">
        <v>50</v>
      </c>
      <c r="D20" s="72"/>
      <c r="E20" s="9" t="n">
        <f aca="false">SUM(E17:E19)</f>
        <v>2473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</row>
    <row r="21" customFormat="false" ht="13.5" hidden="false" customHeight="true" outlineLevel="0" collapsed="false">
      <c r="A21" s="3"/>
      <c r="B21" s="3"/>
      <c r="C21" s="3"/>
      <c r="D21" s="42"/>
      <c r="E21" s="4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</row>
    <row r="22" customFormat="false" ht="13.5" hidden="false" customHeight="true" outlineLevel="0" collapsed="false">
      <c r="A22" s="70" t="s">
        <v>475</v>
      </c>
      <c r="B22" s="70"/>
      <c r="C22" s="70"/>
      <c r="D22" s="70"/>
      <c r="E22" s="7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</row>
    <row r="23" customFormat="false" ht="12.75" hidden="false" customHeight="true" outlineLevel="0" collapsed="false">
      <c r="A23" s="18" t="s">
        <v>4</v>
      </c>
      <c r="B23" s="19" t="s">
        <v>43</v>
      </c>
      <c r="C23" s="20" t="s">
        <v>44</v>
      </c>
      <c r="D23" s="20"/>
      <c r="E23" s="20" t="s">
        <v>45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</row>
    <row r="24" customFormat="false" ht="13.5" hidden="false" customHeight="true" outlineLevel="0" collapsed="false">
      <c r="A24" s="39" t="s">
        <v>476</v>
      </c>
      <c r="B24" s="21" t="s">
        <v>48</v>
      </c>
      <c r="C24" s="22" t="s">
        <v>49</v>
      </c>
      <c r="D24" s="22"/>
      <c r="E24" s="9" t="n">
        <v>2405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</row>
    <row r="25" customFormat="false" ht="17.25" hidden="false" customHeight="true" outlineLevel="0" collapsed="false">
      <c r="A25" s="39" t="s">
        <v>477</v>
      </c>
      <c r="B25" s="21" t="s">
        <v>272</v>
      </c>
      <c r="C25" s="36" t="s">
        <v>49</v>
      </c>
      <c r="D25" s="36"/>
      <c r="E25" s="9" t="n">
        <v>68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</row>
    <row r="26" customFormat="false" ht="12.75" hidden="false" customHeight="true" outlineLevel="0" collapsed="false">
      <c r="A26" s="39" t="s">
        <v>478</v>
      </c>
      <c r="B26" s="21" t="s">
        <v>77</v>
      </c>
      <c r="C26" s="22" t="s">
        <v>212</v>
      </c>
      <c r="D26" s="22"/>
      <c r="E26" s="9" t="n">
        <v>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</row>
    <row r="27" customFormat="false" ht="12.75" hidden="false" customHeight="true" outlineLevel="0" collapsed="false">
      <c r="A27" s="23"/>
      <c r="B27" s="23"/>
      <c r="C27" s="72" t="s">
        <v>50</v>
      </c>
      <c r="D27" s="72"/>
      <c r="E27" s="9" t="n">
        <f aca="false">SUM(E24:E26)</f>
        <v>2473</v>
      </c>
    </row>
    <row r="28" customFormat="false" ht="13.5" hidden="false" customHeight="true" outlineLevel="0" collapsed="false">
      <c r="A28" s="3"/>
      <c r="B28" s="3"/>
      <c r="C28" s="3"/>
      <c r="D28" s="42"/>
      <c r="E28" s="43"/>
    </row>
    <row r="29" customFormat="false" ht="12.75" hidden="false" customHeight="true" outlineLevel="0" collapsed="false">
      <c r="A29" s="3"/>
      <c r="B29" s="3"/>
      <c r="C29" s="3"/>
      <c r="D29" s="42"/>
      <c r="E29" s="43"/>
    </row>
    <row r="30" customFormat="false" ht="13.5" hidden="false" customHeight="true" outlineLevel="0" collapsed="false">
      <c r="A30" s="3"/>
      <c r="B30" s="3"/>
      <c r="C30" s="3"/>
      <c r="D30" s="42"/>
      <c r="E30" s="43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75" t="s">
        <v>479</v>
      </c>
      <c r="B32" s="75"/>
      <c r="C32" s="75"/>
    </row>
    <row r="33" customFormat="false" ht="13.5" hidden="false" customHeight="true" outlineLevel="0" collapsed="false">
      <c r="A33" s="44" t="s">
        <v>43</v>
      </c>
      <c r="B33" s="44" t="s">
        <v>44</v>
      </c>
      <c r="C33" s="45" t="s">
        <v>45</v>
      </c>
      <c r="D33" s="46"/>
    </row>
    <row r="34" customFormat="false" ht="13.5" hidden="false" customHeight="true" outlineLevel="0" collapsed="false">
      <c r="A34" s="47" t="s">
        <v>102</v>
      </c>
      <c r="B34" s="47"/>
      <c r="C34" s="47"/>
    </row>
    <row r="35" customFormat="false" ht="13.5" hidden="false" customHeight="true" outlineLevel="0" collapsed="false">
      <c r="A35" s="39" t="s">
        <v>268</v>
      </c>
      <c r="B35" s="21"/>
      <c r="C35" s="90" t="n">
        <v>78</v>
      </c>
      <c r="J35" s="99"/>
    </row>
    <row r="36" customFormat="false" ht="13.5" hidden="false" customHeight="true" outlineLevel="0" collapsed="false">
      <c r="A36" s="39" t="s">
        <v>61</v>
      </c>
      <c r="B36" s="23"/>
      <c r="C36" s="90" t="n">
        <v>0</v>
      </c>
    </row>
    <row r="37" customFormat="false" ht="13.5" hidden="false" customHeight="true" outlineLevel="0" collapsed="false">
      <c r="A37" s="21" t="s">
        <v>104</v>
      </c>
      <c r="B37" s="21" t="s">
        <v>105</v>
      </c>
      <c r="C37" s="90" t="n">
        <v>149</v>
      </c>
    </row>
    <row r="38" customFormat="false" ht="13.5" hidden="false" customHeight="true" outlineLevel="0" collapsed="false">
      <c r="A38" s="49"/>
      <c r="B38" s="39" t="s">
        <v>106</v>
      </c>
      <c r="C38" s="90" t="n">
        <f aca="false">SUM(C35:C37)</f>
        <v>227</v>
      </c>
    </row>
    <row r="39" customFormat="false" ht="13.5" hidden="false" customHeight="true" outlineLevel="0" collapsed="false">
      <c r="A39" s="47" t="s">
        <v>287</v>
      </c>
      <c r="B39" s="47"/>
      <c r="C39" s="47"/>
    </row>
    <row r="40" customFormat="false" ht="13.5" hidden="false" customHeight="true" outlineLevel="0" collapsed="false">
      <c r="A40" s="47"/>
      <c r="B40" s="47"/>
      <c r="C40" s="47"/>
    </row>
    <row r="41" customFormat="false" ht="13.5" hidden="false" customHeight="true" outlineLevel="0" collapsed="false">
      <c r="A41" s="21" t="s">
        <v>108</v>
      </c>
      <c r="B41" s="21"/>
      <c r="C41" s="90" t="n">
        <v>0</v>
      </c>
    </row>
    <row r="42" customFormat="false" ht="13.5" hidden="false" customHeight="true" outlineLevel="0" collapsed="false">
      <c r="A42" s="21" t="s">
        <v>109</v>
      </c>
      <c r="B42" s="21"/>
      <c r="C42" s="90" t="n">
        <v>0</v>
      </c>
    </row>
    <row r="43" customFormat="false" ht="13.5" hidden="false" customHeight="true" outlineLevel="0" collapsed="false">
      <c r="A43" s="21" t="s">
        <v>110</v>
      </c>
      <c r="B43" s="21"/>
      <c r="C43" s="90" t="n">
        <v>0</v>
      </c>
    </row>
    <row r="44" customFormat="false" ht="13.5" hidden="false" customHeight="true" outlineLevel="0" collapsed="false">
      <c r="A44" s="21" t="s">
        <v>111</v>
      </c>
      <c r="B44" s="21"/>
      <c r="C44" s="90" t="n">
        <v>0</v>
      </c>
    </row>
    <row r="45" customFormat="false" ht="13.5" hidden="false" customHeight="true" outlineLevel="0" collapsed="false">
      <c r="A45" s="21" t="s">
        <v>157</v>
      </c>
      <c r="B45" s="21"/>
      <c r="C45" s="90" t="n">
        <v>0</v>
      </c>
    </row>
    <row r="46" customFormat="false" ht="13.5" hidden="false" customHeight="true" outlineLevel="0" collapsed="false">
      <c r="A46" s="21"/>
      <c r="B46" s="21" t="s">
        <v>112</v>
      </c>
      <c r="C46" s="90" t="n">
        <f aca="false">SUM(C41:C45)</f>
        <v>0</v>
      </c>
    </row>
    <row r="47" customFormat="false" ht="13.5" hidden="false" customHeight="true" outlineLevel="0" collapsed="false">
      <c r="A47" s="47" t="s">
        <v>113</v>
      </c>
      <c r="B47" s="47"/>
      <c r="C47" s="47"/>
    </row>
    <row r="48" customFormat="false" ht="13.5" hidden="false" customHeight="true" outlineLevel="0" collapsed="false">
      <c r="A48" s="21" t="s">
        <v>114</v>
      </c>
      <c r="B48" s="21" t="s">
        <v>115</v>
      </c>
      <c r="C48" s="90" t="n">
        <v>0</v>
      </c>
    </row>
    <row r="49" customFormat="false" ht="13.5" hidden="false" customHeight="true" outlineLevel="0" collapsed="false">
      <c r="A49" s="21" t="s">
        <v>116</v>
      </c>
      <c r="B49" s="21" t="s">
        <v>117</v>
      </c>
      <c r="C49" s="90" t="n">
        <v>0</v>
      </c>
    </row>
    <row r="50" customFormat="false" ht="13.5" hidden="false" customHeight="true" outlineLevel="0" collapsed="false">
      <c r="A50" s="21"/>
      <c r="B50" s="39" t="s">
        <v>118</v>
      </c>
      <c r="C50" s="90" t="n">
        <f aca="false">SUM(C48:C49)</f>
        <v>0</v>
      </c>
    </row>
    <row r="51" customFormat="false" ht="13.5" hidden="false" customHeight="true" outlineLevel="0" collapsed="false">
      <c r="A51" s="47" t="s">
        <v>119</v>
      </c>
      <c r="B51" s="47"/>
      <c r="C51" s="47"/>
    </row>
    <row r="52" customFormat="false" ht="13.5" hidden="false" customHeight="true" outlineLevel="0" collapsed="false">
      <c r="A52" s="21" t="s">
        <v>120</v>
      </c>
      <c r="B52" s="21" t="s">
        <v>121</v>
      </c>
      <c r="C52" s="90" t="n">
        <v>0</v>
      </c>
    </row>
    <row r="53" customFormat="false" ht="13.5" hidden="false" customHeight="true" outlineLevel="0" collapsed="false">
      <c r="A53" s="23"/>
      <c r="B53" s="39" t="s">
        <v>122</v>
      </c>
      <c r="C53" s="90" t="n">
        <v>0</v>
      </c>
    </row>
    <row r="54" customFormat="false" ht="13.5" hidden="false" customHeight="true" outlineLevel="0" collapsed="false">
      <c r="A54" s="23"/>
      <c r="B54" s="21" t="s">
        <v>123</v>
      </c>
      <c r="C54" s="90" t="n">
        <v>0</v>
      </c>
    </row>
    <row r="55" customFormat="false" ht="13.5" hidden="false" customHeight="true" outlineLevel="0" collapsed="false">
      <c r="A55" s="23"/>
      <c r="B55" s="39" t="s">
        <v>124</v>
      </c>
      <c r="C55" s="90" t="n">
        <f aca="false">SUM(C52:C54)</f>
        <v>0</v>
      </c>
    </row>
    <row r="56" customFormat="false" ht="13.5" hidden="false" customHeight="true" outlineLevel="0" collapsed="false">
      <c r="A56" s="47" t="s">
        <v>125</v>
      </c>
      <c r="B56" s="47"/>
      <c r="C56" s="47"/>
    </row>
    <row r="57" customFormat="false" ht="13.5" hidden="false" customHeight="true" outlineLevel="0" collapsed="false">
      <c r="A57" s="21" t="s">
        <v>126</v>
      </c>
      <c r="B57" s="21" t="s">
        <v>127</v>
      </c>
      <c r="C57" s="90" t="n">
        <v>0</v>
      </c>
    </row>
    <row r="58" customFormat="false" ht="13.5" hidden="false" customHeight="true" outlineLevel="0" collapsed="false">
      <c r="A58" s="23"/>
      <c r="B58" s="39" t="s">
        <v>128</v>
      </c>
      <c r="C58" s="90" t="n">
        <f aca="false">SUM(C57)</f>
        <v>0</v>
      </c>
    </row>
    <row r="59" customFormat="false" ht="13.5" hidden="false" customHeight="true" outlineLevel="0" collapsed="false">
      <c r="A59" s="50" t="s">
        <v>129</v>
      </c>
      <c r="B59" s="50"/>
      <c r="C59" s="50"/>
    </row>
    <row r="60" customFormat="false" ht="33" hidden="false" customHeight="true" outlineLevel="0" collapsed="false">
      <c r="A60" s="21" t="s">
        <v>130</v>
      </c>
      <c r="B60" s="39" t="s">
        <v>131</v>
      </c>
      <c r="C60" s="90" t="n">
        <v>0</v>
      </c>
    </row>
    <row r="61" customFormat="false" ht="33" hidden="false" customHeight="true" outlineLevel="0" collapsed="false">
      <c r="A61" s="21" t="s">
        <v>132</v>
      </c>
      <c r="B61" s="39" t="s">
        <v>133</v>
      </c>
      <c r="C61" s="90" t="n">
        <v>0</v>
      </c>
    </row>
    <row r="62" customFormat="false" ht="33" hidden="false" customHeight="true" outlineLevel="0" collapsed="false">
      <c r="A62" s="21" t="s">
        <v>134</v>
      </c>
      <c r="B62" s="39" t="s">
        <v>135</v>
      </c>
      <c r="C62" s="90" t="n">
        <v>0</v>
      </c>
    </row>
    <row r="63" customFormat="false" ht="33" hidden="false" customHeight="true" outlineLevel="0" collapsed="false">
      <c r="A63" s="21" t="s">
        <v>136</v>
      </c>
      <c r="B63" s="39" t="s">
        <v>136</v>
      </c>
      <c r="C63" s="90" t="n">
        <v>0</v>
      </c>
    </row>
    <row r="64" customFormat="false" ht="19.5" hidden="false" customHeight="true" outlineLevel="0" collapsed="false">
      <c r="A64" s="21"/>
      <c r="B64" s="39" t="s">
        <v>23</v>
      </c>
      <c r="C64" s="90" t="n">
        <f aca="false">SUM(C60:C63)</f>
        <v>0</v>
      </c>
    </row>
    <row r="65" customFormat="false" ht="13.5" hidden="false" customHeight="true" outlineLevel="0" collapsed="false">
      <c r="A65" s="50" t="s">
        <v>137</v>
      </c>
      <c r="B65" s="50"/>
      <c r="C65" s="50"/>
    </row>
    <row r="66" customFormat="false" ht="13.5" hidden="false" customHeight="true" outlineLevel="0" collapsed="false">
      <c r="A66" s="21" t="s">
        <v>138</v>
      </c>
      <c r="B66" s="23"/>
      <c r="C66" s="90" t="n">
        <v>0</v>
      </c>
    </row>
    <row r="67" customFormat="false" ht="15" hidden="false" customHeight="true" outlineLevel="0" collapsed="false">
      <c r="A67" s="49" t="s">
        <v>139</v>
      </c>
      <c r="B67" s="49" t="s">
        <v>140</v>
      </c>
      <c r="C67" s="90" t="n">
        <v>0</v>
      </c>
    </row>
    <row r="68" customFormat="false" ht="13.5" hidden="false" customHeight="true" outlineLevel="0" collapsed="false">
      <c r="A68" s="21" t="s">
        <v>77</v>
      </c>
      <c r="B68" s="21" t="s">
        <v>141</v>
      </c>
      <c r="C68" s="90" t="n">
        <v>0</v>
      </c>
    </row>
    <row r="69" customFormat="false" ht="13.5" hidden="false" customHeight="true" outlineLevel="0" collapsed="false">
      <c r="A69" s="21"/>
      <c r="B69" s="39" t="s">
        <v>142</v>
      </c>
      <c r="C69" s="90" t="n">
        <f aca="false">SUM(C66:C68)</f>
        <v>0</v>
      </c>
    </row>
    <row r="70" customFormat="false" ht="13.5" hidden="false" customHeight="true" outlineLevel="0" collapsed="false">
      <c r="A70" s="51" t="s">
        <v>143</v>
      </c>
      <c r="B70" s="51"/>
      <c r="C70" s="51"/>
    </row>
    <row r="71" customFormat="false" ht="13.5" hidden="false" customHeight="true" outlineLevel="0" collapsed="false">
      <c r="A71" s="39" t="s">
        <v>144</v>
      </c>
      <c r="B71" s="52" t="s">
        <v>145</v>
      </c>
      <c r="C71" s="109" t="n">
        <v>200</v>
      </c>
    </row>
    <row r="72" customFormat="false" ht="13.5" hidden="false" customHeight="true" outlineLevel="0" collapsed="false">
      <c r="A72" s="76" t="s">
        <v>146</v>
      </c>
      <c r="B72" s="77" t="s">
        <v>147</v>
      </c>
      <c r="C72" s="110" t="n">
        <v>68</v>
      </c>
    </row>
    <row r="73" customFormat="false" ht="13.8" hidden="false" customHeight="false" outlineLevel="0" collapsed="false">
      <c r="A73" s="39" t="s">
        <v>148</v>
      </c>
      <c r="B73" s="39" t="s">
        <v>317</v>
      </c>
      <c r="C73" s="109" t="n">
        <v>52</v>
      </c>
    </row>
    <row r="74" customFormat="false" ht="13.5" hidden="false" customHeight="true" outlineLevel="0" collapsed="false">
      <c r="A74" s="39" t="s">
        <v>150</v>
      </c>
      <c r="B74" s="21" t="s">
        <v>231</v>
      </c>
      <c r="C74" s="109" t="n">
        <v>0</v>
      </c>
    </row>
    <row r="75" customFormat="false" ht="13.5" hidden="false" customHeight="true" outlineLevel="0" collapsed="false">
      <c r="A75" s="49"/>
      <c r="B75" s="52" t="s">
        <v>152</v>
      </c>
      <c r="C75" s="48" t="n">
        <f aca="false">SUM(C71:C74)</f>
        <v>320</v>
      </c>
    </row>
    <row r="76" customFormat="false" ht="13.5" hidden="false" customHeight="true" outlineLevel="0" collapsed="false">
      <c r="A76" s="49"/>
      <c r="B76" s="53" t="s">
        <v>23</v>
      </c>
      <c r="C76" s="48" t="n">
        <f aca="false">C38+C46+C50+C55+C58+C64+C69+C75</f>
        <v>547</v>
      </c>
    </row>
    <row r="77" customFormat="false" ht="13.5" hidden="false" customHeight="true" outlineLevel="0" collapsed="false">
      <c r="A77" s="51" t="s">
        <v>153</v>
      </c>
      <c r="B77" s="51"/>
      <c r="C77" s="51"/>
    </row>
    <row r="78" customFormat="false" ht="13.5" hidden="false" customHeight="true" outlineLevel="0" collapsed="false">
      <c r="A78" s="52" t="s">
        <v>154</v>
      </c>
      <c r="B78" s="52"/>
      <c r="C78" s="9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13.5" hidden="false" customHeight="true" outlineLevel="0" collapsed="false">
      <c r="A79" s="52" t="s">
        <v>155</v>
      </c>
      <c r="B79" s="52"/>
      <c r="C79" s="9" t="n">
        <v>0</v>
      </c>
    </row>
    <row r="80" customFormat="false" ht="13.5" hidden="false" customHeight="true" outlineLevel="0" collapsed="false">
      <c r="A80" s="52" t="s">
        <v>156</v>
      </c>
      <c r="B80" s="52"/>
      <c r="C80" s="9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23.2" hidden="false" customHeight="false" outlineLevel="0" collapsed="false">
      <c r="A81" s="39" t="s">
        <v>157</v>
      </c>
      <c r="B81" s="54"/>
      <c r="C81" s="9" t="n">
        <v>0</v>
      </c>
    </row>
    <row r="82" customFormat="false" ht="23.2" hidden="false" customHeight="false" outlineLevel="0" collapsed="false">
      <c r="A82" s="39" t="s">
        <v>158</v>
      </c>
      <c r="B82" s="54"/>
      <c r="C82" s="9" t="n">
        <v>0</v>
      </c>
    </row>
    <row r="83" customFormat="false" ht="13.5" hidden="false" customHeight="true" outlineLevel="0" collapsed="false">
      <c r="A83" s="49"/>
      <c r="B83" s="55" t="s">
        <v>159</v>
      </c>
      <c r="C83" s="9" t="n">
        <f aca="false">C78+C79+C80+C81+C82</f>
        <v>0</v>
      </c>
    </row>
    <row r="84" customFormat="false" ht="13.5" hidden="false" customHeight="true" outlineLevel="0" collapsed="false">
      <c r="A84" s="21"/>
      <c r="B84" s="24" t="s">
        <v>160</v>
      </c>
      <c r="C84" s="90" t="n">
        <f aca="false">C76</f>
        <v>547</v>
      </c>
      <c r="H84" s="87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102" t="s">
        <v>480</v>
      </c>
      <c r="B87" s="102"/>
      <c r="C87" s="102"/>
      <c r="D87" s="102"/>
      <c r="E87" s="102"/>
      <c r="G87" s="79" t="s">
        <v>254</v>
      </c>
      <c r="H87" s="90" t="n">
        <v>0</v>
      </c>
    </row>
    <row r="88" customFormat="false" ht="33.95" hidden="false" customHeight="false" outlineLevel="0" collapsed="false">
      <c r="A88" s="58" t="s">
        <v>162</v>
      </c>
      <c r="B88" s="58"/>
      <c r="C88" s="58" t="s">
        <v>44</v>
      </c>
      <c r="D88" s="58"/>
      <c r="E88" s="59" t="s">
        <v>45</v>
      </c>
      <c r="G88" s="89" t="s">
        <v>255</v>
      </c>
      <c r="H88" s="108" t="n">
        <f aca="false">C71-H87</f>
        <v>200</v>
      </c>
    </row>
    <row r="89" customFormat="false" ht="22.35" hidden="false" customHeight="true" outlineLevel="0" collapsed="false">
      <c r="A89" s="60" t="s">
        <v>143</v>
      </c>
      <c r="B89" s="60"/>
      <c r="C89" s="67" t="s">
        <v>376</v>
      </c>
      <c r="D89" s="67"/>
      <c r="E89" s="90" t="n">
        <v>0</v>
      </c>
    </row>
    <row r="90" customFormat="false" ht="13.5" hidden="false" customHeight="true" outlineLevel="0" collapsed="false">
      <c r="A90" s="60"/>
      <c r="B90" s="60"/>
      <c r="C90" s="63" t="s">
        <v>370</v>
      </c>
      <c r="D90" s="63"/>
      <c r="E90" s="90" t="n">
        <v>0</v>
      </c>
    </row>
    <row r="91" customFormat="false" ht="13.5" hidden="false" customHeight="true" outlineLevel="0" collapsed="false">
      <c r="A91" s="60" t="s">
        <v>163</v>
      </c>
      <c r="B91" s="60"/>
      <c r="C91" s="61"/>
      <c r="D91" s="61"/>
      <c r="E91" s="90" t="n">
        <f aca="false">C84</f>
        <v>547</v>
      </c>
    </row>
    <row r="92" customFormat="false" ht="13.5" hidden="false" customHeight="true" outlineLevel="0" collapsed="false">
      <c r="A92" s="49"/>
      <c r="B92" s="49"/>
      <c r="C92" s="62" t="s">
        <v>164</v>
      </c>
      <c r="D92" s="62"/>
      <c r="E92" s="9" t="n">
        <f aca="false">('October 2026 - December 2026'!E110+E13)-SUM(E89:E91)</f>
        <v>39261.47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102" t="s">
        <v>481</v>
      </c>
      <c r="B94" s="102"/>
      <c r="C94" s="102"/>
      <c r="D94" s="102"/>
      <c r="E94" s="102"/>
      <c r="G94" s="79" t="s">
        <v>254</v>
      </c>
      <c r="H94" s="90" t="n">
        <v>0</v>
      </c>
    </row>
    <row r="95" customFormat="false" ht="44.75" hidden="false" customHeight="false" outlineLevel="0" collapsed="false">
      <c r="A95" s="58" t="s">
        <v>162</v>
      </c>
      <c r="B95" s="58"/>
      <c r="C95" s="58" t="s">
        <v>44</v>
      </c>
      <c r="D95" s="58"/>
      <c r="E95" s="59" t="s">
        <v>45</v>
      </c>
      <c r="G95" s="80" t="s">
        <v>290</v>
      </c>
      <c r="H95" s="108" t="n">
        <f aca="false">C71-H94</f>
        <v>200</v>
      </c>
    </row>
    <row r="96" customFormat="false" ht="13.5" hidden="false" customHeight="true" outlineLevel="0" collapsed="false">
      <c r="A96" s="60" t="s">
        <v>324</v>
      </c>
      <c r="B96" s="60"/>
      <c r="C96" s="64"/>
      <c r="D96" s="64"/>
      <c r="E96" s="9" t="n">
        <f aca="false">E92</f>
        <v>39261.47</v>
      </c>
    </row>
    <row r="97" customFormat="false" ht="35.8" hidden="false" customHeight="true" outlineLevel="0" collapsed="false">
      <c r="A97" s="60" t="s">
        <v>143</v>
      </c>
      <c r="B97" s="60"/>
      <c r="C97" s="67" t="s">
        <v>369</v>
      </c>
      <c r="D97" s="67"/>
      <c r="E97" s="90" t="n">
        <v>150</v>
      </c>
    </row>
    <row r="98" customFormat="false" ht="13.5" hidden="false" customHeight="true" outlineLevel="0" collapsed="false">
      <c r="A98" s="60"/>
      <c r="B98" s="60"/>
      <c r="C98" s="63" t="s">
        <v>370</v>
      </c>
      <c r="D98" s="63"/>
      <c r="E98" s="90" t="n">
        <v>0</v>
      </c>
    </row>
    <row r="99" customFormat="false" ht="13.5" hidden="false" customHeight="true" outlineLevel="0" collapsed="false">
      <c r="A99" s="60" t="s">
        <v>163</v>
      </c>
      <c r="B99" s="60"/>
      <c r="C99" s="61"/>
      <c r="D99" s="61"/>
      <c r="E99" s="90" t="n">
        <f aca="false">C84</f>
        <v>547</v>
      </c>
    </row>
    <row r="100" customFormat="false" ht="13.5" hidden="false" customHeight="true" outlineLevel="0" collapsed="false">
      <c r="A100" s="57"/>
      <c r="B100" s="57"/>
      <c r="C100" s="65" t="s">
        <v>174</v>
      </c>
      <c r="D100" s="65"/>
      <c r="E100" s="9" t="n">
        <f aca="false">(E20+E96)-SUM(E97:E99)</f>
        <v>41037.47</v>
      </c>
    </row>
    <row r="101" customFormat="false" ht="13.5" hidden="false" customHeight="true" outlineLevel="0" collapsed="false">
      <c r="A101" s="66"/>
      <c r="B101" s="66"/>
      <c r="C101" s="66"/>
      <c r="D101" s="66"/>
      <c r="E101" s="66"/>
    </row>
    <row r="102" customFormat="false" ht="17.25" hidden="false" customHeight="true" outlineLevel="0" collapsed="false">
      <c r="A102" s="66"/>
      <c r="B102" s="66"/>
      <c r="C102" s="66"/>
      <c r="D102" s="66"/>
      <c r="E102" s="66"/>
    </row>
    <row r="103" customFormat="false" ht="13.5" hidden="false" customHeight="true" outlineLevel="0" collapsed="false">
      <c r="A103" s="58" t="s">
        <v>482</v>
      </c>
      <c r="B103" s="58"/>
      <c r="C103" s="58"/>
      <c r="D103" s="58"/>
      <c r="E103" s="58"/>
      <c r="G103" s="79" t="s">
        <v>254</v>
      </c>
      <c r="H103" s="90" t="n">
        <v>0</v>
      </c>
    </row>
    <row r="104" customFormat="false" ht="44.75" hidden="false" customHeight="false" outlineLevel="0" collapsed="false">
      <c r="A104" s="58" t="s">
        <v>162</v>
      </c>
      <c r="B104" s="58"/>
      <c r="C104" s="58" t="s">
        <v>44</v>
      </c>
      <c r="D104" s="58"/>
      <c r="E104" s="59" t="s">
        <v>45</v>
      </c>
      <c r="G104" s="89" t="s">
        <v>255</v>
      </c>
      <c r="H104" s="108" t="n">
        <f aca="false">C71-H103</f>
        <v>200</v>
      </c>
    </row>
    <row r="105" customFormat="false" ht="13.5" hidden="false" customHeight="true" outlineLevel="0" collapsed="false">
      <c r="A105" s="60" t="s">
        <v>413</v>
      </c>
      <c r="B105" s="60"/>
      <c r="C105" s="61"/>
      <c r="D105" s="61"/>
      <c r="E105" s="9" t="n">
        <f aca="false">E100</f>
        <v>41037.47</v>
      </c>
    </row>
    <row r="106" customFormat="false" ht="22.35" hidden="false" customHeight="true" outlineLevel="0" collapsed="false">
      <c r="A106" s="60" t="s">
        <v>143</v>
      </c>
      <c r="B106" s="60"/>
      <c r="C106" s="67" t="s">
        <v>376</v>
      </c>
      <c r="D106" s="67"/>
      <c r="E106" s="90" t="n">
        <v>0</v>
      </c>
    </row>
    <row r="107" customFormat="false" ht="13.5" hidden="false" customHeight="true" outlineLevel="0" collapsed="false">
      <c r="A107" s="60"/>
      <c r="B107" s="60"/>
      <c r="C107" s="63" t="s">
        <v>370</v>
      </c>
      <c r="D107" s="63"/>
      <c r="E107" s="90" t="n">
        <v>0</v>
      </c>
    </row>
    <row r="108" customFormat="false" ht="13.5" hidden="false" customHeight="true" outlineLevel="0" collapsed="false">
      <c r="A108" s="60" t="s">
        <v>163</v>
      </c>
      <c r="B108" s="60"/>
      <c r="C108" s="61"/>
      <c r="D108" s="61"/>
      <c r="E108" s="90" t="n">
        <f aca="false">C84</f>
        <v>547</v>
      </c>
    </row>
    <row r="109" customFormat="false" ht="13.5" hidden="false" customHeight="true" outlineLevel="0" collapsed="false">
      <c r="A109" s="57"/>
      <c r="B109" s="57"/>
      <c r="C109" s="65" t="s">
        <v>174</v>
      </c>
      <c r="D109" s="65"/>
      <c r="E109" s="9" t="n">
        <f aca="false">(E27+E105)-SUM(E106:E108)</f>
        <v>42963.47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 H87 H94 H103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true" showOutlineSymbols="true" defaultGridColor="true" view="normal" topLeftCell="A100" colorId="64" zoomScale="90" zoomScaleNormal="90" zoomScalePageLayoutView="100" workbookViewId="0">
      <selection pane="topLeft" activeCell="G14" activeCellId="0" sqref="G1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68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483</v>
      </c>
      <c r="B1" s="2"/>
      <c r="C1" s="2"/>
      <c r="D1" s="2"/>
      <c r="E1" s="2"/>
      <c r="F1" s="3"/>
      <c r="G1" s="3"/>
      <c r="H1" s="46"/>
      <c r="I1" s="3"/>
    </row>
    <row r="2" customFormat="false" ht="13.5" hidden="false" customHeight="true" outlineLevel="0" collapsed="false">
      <c r="A2" s="21"/>
      <c r="B2" s="21"/>
      <c r="C2" s="23"/>
      <c r="D2" s="23"/>
      <c r="E2" s="23"/>
    </row>
    <row r="3" customFormat="false" ht="33.95" hidden="false" customHeight="false" outlineLevel="0" collapsed="false">
      <c r="A3" s="7" t="s">
        <v>6</v>
      </c>
      <c r="B3" s="7" t="s">
        <v>191</v>
      </c>
      <c r="C3" s="9" t="n">
        <f aca="false">E109</f>
        <v>48441.47</v>
      </c>
      <c r="D3" s="13"/>
      <c r="E3" s="1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customFormat="false" ht="35.25" hidden="false" customHeight="true" outlineLevel="0" collapsed="false">
      <c r="A4" s="8" t="s">
        <v>23</v>
      </c>
      <c r="B4" s="8"/>
      <c r="C4" s="9" t="n">
        <f aca="false">SUM(C3:C3)</f>
        <v>48441.47</v>
      </c>
      <c r="D4" s="13"/>
      <c r="E4" s="1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customFormat="false" ht="13.5" hidden="false" customHeight="true" outlineLevel="0" collapsed="false">
      <c r="A5" s="69" t="s">
        <v>25</v>
      </c>
      <c r="B5" s="69"/>
      <c r="C5" s="9" t="n">
        <f aca="false">C83</f>
        <v>0</v>
      </c>
      <c r="D5" s="13"/>
      <c r="E5" s="1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customFormat="false" ht="13.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customFormat="false" ht="13.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customFormat="false" ht="13.5" hidden="false" customHeight="true" outlineLevel="0" collapsed="false">
      <c r="A8" s="105" t="s">
        <v>484</v>
      </c>
      <c r="B8" s="105"/>
      <c r="C8" s="105"/>
      <c r="D8" s="105"/>
      <c r="E8" s="10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customFormat="false" ht="13.5" hidden="false" customHeight="true" outlineLevel="0" collapsed="false">
      <c r="A9" s="18" t="s">
        <v>4</v>
      </c>
      <c r="B9" s="19" t="s">
        <v>43</v>
      </c>
      <c r="C9" s="20" t="s">
        <v>44</v>
      </c>
      <c r="D9" s="20"/>
      <c r="E9" s="20" t="s">
        <v>45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customFormat="false" ht="13.5" hidden="false" customHeight="true" outlineLevel="0" collapsed="false">
      <c r="A10" s="39" t="s">
        <v>485</v>
      </c>
      <c r="B10" s="21" t="s">
        <v>48</v>
      </c>
      <c r="C10" s="22" t="s">
        <v>49</v>
      </c>
      <c r="D10" s="22"/>
      <c r="E10" s="9" t="n">
        <v>2405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customFormat="false" ht="17.25" hidden="false" customHeight="true" outlineLevel="0" collapsed="false">
      <c r="A11" s="39" t="s">
        <v>486</v>
      </c>
      <c r="B11" s="21" t="s">
        <v>272</v>
      </c>
      <c r="C11" s="36" t="s">
        <v>49</v>
      </c>
      <c r="D11" s="36"/>
      <c r="E11" s="9" t="n">
        <v>68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customFormat="false" ht="13.5" hidden="false" customHeight="true" outlineLevel="0" collapsed="false">
      <c r="A12" s="39" t="s">
        <v>487</v>
      </c>
      <c r="B12" s="21" t="s">
        <v>77</v>
      </c>
      <c r="C12" s="22" t="s">
        <v>212</v>
      </c>
      <c r="D12" s="22"/>
      <c r="E12" s="9" t="n"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customFormat="false" ht="13.5" hidden="false" customHeight="true" outlineLevel="0" collapsed="false">
      <c r="A13" s="23"/>
      <c r="B13" s="23"/>
      <c r="C13" s="72" t="s">
        <v>50</v>
      </c>
      <c r="D13" s="72"/>
      <c r="E13" s="9" t="n">
        <f aca="false">SUM(E10:E12)</f>
        <v>2473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customFormat="false" ht="13.5" hidden="false" customHeight="true" outlineLevel="0" collapsed="false">
      <c r="A14" s="3"/>
      <c r="B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customFormat="false" ht="13.5" hidden="false" customHeight="true" outlineLevel="0" collapsed="false">
      <c r="A15" s="105" t="s">
        <v>488</v>
      </c>
      <c r="B15" s="105"/>
      <c r="C15" s="105"/>
      <c r="D15" s="105"/>
      <c r="E15" s="10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customFormat="false" ht="12.75" hidden="false" customHeight="true" outlineLevel="0" collapsed="false">
      <c r="A16" s="18" t="s">
        <v>4</v>
      </c>
      <c r="B16" s="19" t="s">
        <v>43</v>
      </c>
      <c r="C16" s="20" t="s">
        <v>44</v>
      </c>
      <c r="D16" s="20"/>
      <c r="E16" s="20" t="s">
        <v>45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customFormat="false" ht="13.5" hidden="false" customHeight="true" outlineLevel="0" collapsed="false">
      <c r="A17" s="39" t="s">
        <v>489</v>
      </c>
      <c r="B17" s="21" t="s">
        <v>48</v>
      </c>
      <c r="C17" s="22" t="s">
        <v>49</v>
      </c>
      <c r="D17" s="22"/>
      <c r="E17" s="9" t="n">
        <v>2405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customFormat="false" ht="12.75" hidden="false" customHeight="true" outlineLevel="0" collapsed="false">
      <c r="A18" s="39" t="s">
        <v>490</v>
      </c>
      <c r="B18" s="21" t="s">
        <v>77</v>
      </c>
      <c r="C18" s="22" t="s">
        <v>212</v>
      </c>
      <c r="D18" s="22"/>
      <c r="E18" s="9" t="n"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customFormat="false" ht="12.75" hidden="false" customHeight="true" outlineLevel="0" collapsed="false">
      <c r="A19" s="23"/>
      <c r="B19" s="23"/>
      <c r="C19" s="72" t="s">
        <v>50</v>
      </c>
      <c r="D19" s="72"/>
      <c r="E19" s="9" t="n">
        <f aca="false">SUM(E17:E18)</f>
        <v>2405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customFormat="false" ht="13.5" hidden="false" customHeight="true" outlineLevel="0" collapsed="false">
      <c r="A20" s="3"/>
      <c r="B20" s="3"/>
      <c r="C20" s="3"/>
      <c r="D20" s="42"/>
      <c r="E20" s="4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customFormat="false" ht="13.5" hidden="false" customHeight="true" outlineLevel="0" collapsed="false">
      <c r="A21" s="70" t="s">
        <v>491</v>
      </c>
      <c r="B21" s="70"/>
      <c r="C21" s="70"/>
      <c r="D21" s="70"/>
      <c r="E21" s="7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customFormat="false" ht="12.75" hidden="false" customHeight="true" outlineLevel="0" collapsed="false">
      <c r="A22" s="18" t="s">
        <v>4</v>
      </c>
      <c r="B22" s="19" t="s">
        <v>43</v>
      </c>
      <c r="C22" s="20" t="s">
        <v>44</v>
      </c>
      <c r="D22" s="20"/>
      <c r="E22" s="20" t="s">
        <v>45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customFormat="false" ht="13.5" hidden="false" customHeight="true" outlineLevel="0" collapsed="false">
      <c r="A23" s="39" t="s">
        <v>492</v>
      </c>
      <c r="B23" s="21" t="s">
        <v>48</v>
      </c>
      <c r="C23" s="22" t="s">
        <v>49</v>
      </c>
      <c r="D23" s="22"/>
      <c r="E23" s="9" t="n">
        <v>2405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customFormat="false" ht="17.25" hidden="false" customHeight="true" outlineLevel="0" collapsed="false">
      <c r="A24" s="39" t="s">
        <v>493</v>
      </c>
      <c r="B24" s="21" t="s">
        <v>272</v>
      </c>
      <c r="C24" s="36" t="s">
        <v>49</v>
      </c>
      <c r="D24" s="36"/>
      <c r="E24" s="9" t="n">
        <v>68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customFormat="false" ht="17.25" hidden="false" customHeight="true" outlineLevel="0" collapsed="false">
      <c r="A25" s="39" t="s">
        <v>494</v>
      </c>
      <c r="B25" s="21" t="s">
        <v>272</v>
      </c>
      <c r="C25" s="36" t="s">
        <v>49</v>
      </c>
      <c r="D25" s="36"/>
      <c r="E25" s="9" t="n">
        <v>68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customFormat="false" ht="12.75" hidden="false" customHeight="true" outlineLevel="0" collapsed="false">
      <c r="A26" s="39" t="s">
        <v>495</v>
      </c>
      <c r="B26" s="21" t="s">
        <v>77</v>
      </c>
      <c r="C26" s="22" t="s">
        <v>212</v>
      </c>
      <c r="D26" s="22"/>
      <c r="E26" s="9" t="n">
        <v>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customFormat="false" ht="12.75" hidden="false" customHeight="true" outlineLevel="0" collapsed="false">
      <c r="A27" s="23"/>
      <c r="B27" s="23"/>
      <c r="C27" s="72" t="s">
        <v>50</v>
      </c>
      <c r="D27" s="72"/>
      <c r="E27" s="9" t="n">
        <f aca="false">SUM(E23:E26)</f>
        <v>2541</v>
      </c>
    </row>
    <row r="28" customFormat="false" ht="13.5" hidden="false" customHeight="true" outlineLevel="0" collapsed="false">
      <c r="A28" s="3"/>
      <c r="B28" s="3"/>
      <c r="C28" s="3"/>
      <c r="D28" s="42"/>
      <c r="E28" s="43"/>
    </row>
    <row r="29" customFormat="false" ht="12.75" hidden="false" customHeight="true" outlineLevel="0" collapsed="false">
      <c r="A29" s="3"/>
      <c r="B29" s="3"/>
      <c r="C29" s="3"/>
      <c r="D29" s="42"/>
      <c r="E29" s="43"/>
    </row>
    <row r="30" customFormat="false" ht="13.5" hidden="false" customHeight="true" outlineLevel="0" collapsed="false">
      <c r="A30" s="3"/>
      <c r="B30" s="3"/>
      <c r="C30" s="3"/>
      <c r="D30" s="42"/>
      <c r="E30" s="43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75" t="s">
        <v>496</v>
      </c>
      <c r="B32" s="75"/>
      <c r="C32" s="75"/>
    </row>
    <row r="33" customFormat="false" ht="13.5" hidden="false" customHeight="true" outlineLevel="0" collapsed="false">
      <c r="A33" s="44" t="s">
        <v>43</v>
      </c>
      <c r="B33" s="44" t="s">
        <v>44</v>
      </c>
      <c r="C33" s="45" t="s">
        <v>45</v>
      </c>
      <c r="D33" s="46"/>
    </row>
    <row r="34" customFormat="false" ht="13.5" hidden="false" customHeight="true" outlineLevel="0" collapsed="false">
      <c r="A34" s="47" t="s">
        <v>102</v>
      </c>
      <c r="B34" s="47"/>
      <c r="C34" s="47"/>
    </row>
    <row r="35" customFormat="false" ht="13.5" hidden="false" customHeight="true" outlineLevel="0" collapsed="false">
      <c r="A35" s="39" t="s">
        <v>268</v>
      </c>
      <c r="B35" s="21"/>
      <c r="C35" s="90" t="n">
        <v>78</v>
      </c>
      <c r="K35" s="99"/>
    </row>
    <row r="36" customFormat="false" ht="13.5" hidden="false" customHeight="true" outlineLevel="0" collapsed="false">
      <c r="A36" s="39" t="s">
        <v>61</v>
      </c>
      <c r="B36" s="23"/>
      <c r="C36" s="90" t="n">
        <v>0</v>
      </c>
    </row>
    <row r="37" customFormat="false" ht="13.5" hidden="false" customHeight="true" outlineLevel="0" collapsed="false">
      <c r="A37" s="21" t="s">
        <v>104</v>
      </c>
      <c r="B37" s="21" t="s">
        <v>105</v>
      </c>
      <c r="C37" s="90" t="n">
        <v>149</v>
      </c>
    </row>
    <row r="38" customFormat="false" ht="13.5" hidden="false" customHeight="true" outlineLevel="0" collapsed="false">
      <c r="A38" s="49"/>
      <c r="B38" s="39" t="s">
        <v>106</v>
      </c>
      <c r="C38" s="90" t="n">
        <f aca="false">SUM(C35:C37)</f>
        <v>227</v>
      </c>
    </row>
    <row r="39" customFormat="false" ht="13.5" hidden="false" customHeight="true" outlineLevel="0" collapsed="false">
      <c r="A39" s="47" t="s">
        <v>287</v>
      </c>
      <c r="B39" s="47"/>
      <c r="C39" s="47"/>
    </row>
    <row r="40" customFormat="false" ht="13.5" hidden="false" customHeight="true" outlineLevel="0" collapsed="false">
      <c r="A40" s="47"/>
      <c r="B40" s="47"/>
      <c r="C40" s="47"/>
    </row>
    <row r="41" customFormat="false" ht="13.5" hidden="false" customHeight="true" outlineLevel="0" collapsed="false">
      <c r="A41" s="21" t="s">
        <v>108</v>
      </c>
      <c r="B41" s="21"/>
      <c r="C41" s="109" t="n">
        <v>0</v>
      </c>
    </row>
    <row r="42" customFormat="false" ht="13.5" hidden="false" customHeight="true" outlineLevel="0" collapsed="false">
      <c r="A42" s="21" t="s">
        <v>109</v>
      </c>
      <c r="B42" s="21"/>
      <c r="C42" s="90" t="n">
        <v>0</v>
      </c>
    </row>
    <row r="43" customFormat="false" ht="13.5" hidden="false" customHeight="true" outlineLevel="0" collapsed="false">
      <c r="A43" s="21" t="s">
        <v>110</v>
      </c>
      <c r="B43" s="21"/>
      <c r="C43" s="90" t="n">
        <v>0</v>
      </c>
    </row>
    <row r="44" customFormat="false" ht="13.5" hidden="false" customHeight="true" outlineLevel="0" collapsed="false">
      <c r="A44" s="21" t="s">
        <v>111</v>
      </c>
      <c r="B44" s="21"/>
      <c r="C44" s="90" t="n">
        <v>0</v>
      </c>
    </row>
    <row r="45" customFormat="false" ht="13.5" hidden="false" customHeight="true" outlineLevel="0" collapsed="false">
      <c r="A45" s="21" t="s">
        <v>157</v>
      </c>
      <c r="B45" s="21"/>
      <c r="C45" s="90" t="n">
        <v>0</v>
      </c>
    </row>
    <row r="46" customFormat="false" ht="13.5" hidden="false" customHeight="true" outlineLevel="0" collapsed="false">
      <c r="A46" s="21"/>
      <c r="B46" s="21" t="s">
        <v>112</v>
      </c>
      <c r="C46" s="90" t="n">
        <f aca="false">SUM(C41:C45)</f>
        <v>0</v>
      </c>
    </row>
    <row r="47" customFormat="false" ht="13.5" hidden="false" customHeight="true" outlineLevel="0" collapsed="false">
      <c r="A47" s="47" t="s">
        <v>113</v>
      </c>
      <c r="B47" s="47"/>
      <c r="C47" s="47"/>
    </row>
    <row r="48" customFormat="false" ht="13.5" hidden="false" customHeight="true" outlineLevel="0" collapsed="false">
      <c r="A48" s="21" t="s">
        <v>114</v>
      </c>
      <c r="B48" s="21" t="s">
        <v>115</v>
      </c>
      <c r="C48" s="90" t="n">
        <v>0</v>
      </c>
    </row>
    <row r="49" customFormat="false" ht="13.5" hidden="false" customHeight="true" outlineLevel="0" collapsed="false">
      <c r="A49" s="21" t="s">
        <v>116</v>
      </c>
      <c r="B49" s="21" t="s">
        <v>117</v>
      </c>
      <c r="C49" s="90" t="n">
        <v>0</v>
      </c>
    </row>
    <row r="50" customFormat="false" ht="13.5" hidden="false" customHeight="true" outlineLevel="0" collapsed="false">
      <c r="A50" s="21"/>
      <c r="B50" s="39" t="s">
        <v>118</v>
      </c>
      <c r="C50" s="90" t="n">
        <f aca="false">SUM(C48:C49)</f>
        <v>0</v>
      </c>
    </row>
    <row r="51" customFormat="false" ht="13.5" hidden="false" customHeight="true" outlineLevel="0" collapsed="false">
      <c r="A51" s="47" t="s">
        <v>119</v>
      </c>
      <c r="B51" s="47"/>
      <c r="C51" s="47"/>
    </row>
    <row r="52" customFormat="false" ht="13.5" hidden="false" customHeight="true" outlineLevel="0" collapsed="false">
      <c r="A52" s="21" t="s">
        <v>120</v>
      </c>
      <c r="B52" s="21" t="s">
        <v>121</v>
      </c>
      <c r="C52" s="90" t="n">
        <v>0</v>
      </c>
    </row>
    <row r="53" customFormat="false" ht="13.5" hidden="false" customHeight="true" outlineLevel="0" collapsed="false">
      <c r="A53" s="23"/>
      <c r="B53" s="39" t="s">
        <v>122</v>
      </c>
      <c r="C53" s="90" t="n">
        <v>0</v>
      </c>
    </row>
    <row r="54" customFormat="false" ht="13.5" hidden="false" customHeight="true" outlineLevel="0" collapsed="false">
      <c r="A54" s="23"/>
      <c r="B54" s="21" t="s">
        <v>123</v>
      </c>
      <c r="C54" s="90" t="n">
        <v>0</v>
      </c>
    </row>
    <row r="55" customFormat="false" ht="13.5" hidden="false" customHeight="true" outlineLevel="0" collapsed="false">
      <c r="A55" s="23"/>
      <c r="B55" s="39" t="s">
        <v>124</v>
      </c>
      <c r="C55" s="90" t="n">
        <f aca="false">SUM(C52:C54)</f>
        <v>0</v>
      </c>
    </row>
    <row r="56" customFormat="false" ht="13.5" hidden="false" customHeight="true" outlineLevel="0" collapsed="false">
      <c r="A56" s="47" t="s">
        <v>125</v>
      </c>
      <c r="B56" s="47"/>
      <c r="C56" s="47"/>
    </row>
    <row r="57" customFormat="false" ht="13.5" hidden="false" customHeight="true" outlineLevel="0" collapsed="false">
      <c r="A57" s="21" t="s">
        <v>126</v>
      </c>
      <c r="B57" s="21" t="s">
        <v>127</v>
      </c>
      <c r="C57" s="90" t="n">
        <v>0</v>
      </c>
    </row>
    <row r="58" customFormat="false" ht="13.5" hidden="false" customHeight="true" outlineLevel="0" collapsed="false">
      <c r="A58" s="23"/>
      <c r="B58" s="39" t="s">
        <v>128</v>
      </c>
      <c r="C58" s="90" t="n">
        <f aca="false">SUM(C57)</f>
        <v>0</v>
      </c>
    </row>
    <row r="59" customFormat="false" ht="13.5" hidden="false" customHeight="true" outlineLevel="0" collapsed="false">
      <c r="A59" s="50" t="s">
        <v>129</v>
      </c>
      <c r="B59" s="50"/>
      <c r="C59" s="50"/>
    </row>
    <row r="60" customFormat="false" ht="33" hidden="false" customHeight="true" outlineLevel="0" collapsed="false">
      <c r="A60" s="21" t="s">
        <v>130</v>
      </c>
      <c r="B60" s="39" t="s">
        <v>131</v>
      </c>
      <c r="C60" s="90" t="n">
        <v>0</v>
      </c>
    </row>
    <row r="61" customFormat="false" ht="33" hidden="false" customHeight="true" outlineLevel="0" collapsed="false">
      <c r="A61" s="21" t="s">
        <v>132</v>
      </c>
      <c r="B61" s="39" t="s">
        <v>133</v>
      </c>
      <c r="C61" s="90" t="n">
        <v>0</v>
      </c>
    </row>
    <row r="62" customFormat="false" ht="33" hidden="false" customHeight="true" outlineLevel="0" collapsed="false">
      <c r="A62" s="21" t="s">
        <v>134</v>
      </c>
      <c r="B62" s="39" t="s">
        <v>135</v>
      </c>
      <c r="C62" s="90" t="n">
        <v>0</v>
      </c>
    </row>
    <row r="63" customFormat="false" ht="33" hidden="false" customHeight="true" outlineLevel="0" collapsed="false">
      <c r="A63" s="21" t="s">
        <v>136</v>
      </c>
      <c r="B63" s="39" t="s">
        <v>136</v>
      </c>
      <c r="C63" s="90" t="n">
        <v>0</v>
      </c>
    </row>
    <row r="64" customFormat="false" ht="19.5" hidden="false" customHeight="true" outlineLevel="0" collapsed="false">
      <c r="A64" s="21"/>
      <c r="B64" s="39" t="s">
        <v>23</v>
      </c>
      <c r="C64" s="90" t="n">
        <f aca="false">SUM(C60:C63)</f>
        <v>0</v>
      </c>
    </row>
    <row r="65" customFormat="false" ht="13.5" hidden="false" customHeight="true" outlineLevel="0" collapsed="false">
      <c r="A65" s="50" t="s">
        <v>137</v>
      </c>
      <c r="B65" s="50"/>
      <c r="C65" s="50"/>
    </row>
    <row r="66" customFormat="false" ht="13.5" hidden="false" customHeight="true" outlineLevel="0" collapsed="false">
      <c r="A66" s="21" t="s">
        <v>138</v>
      </c>
      <c r="B66" s="23"/>
      <c r="C66" s="90" t="n">
        <v>0</v>
      </c>
    </row>
    <row r="67" customFormat="false" ht="15" hidden="false" customHeight="true" outlineLevel="0" collapsed="false">
      <c r="A67" s="49" t="s">
        <v>139</v>
      </c>
      <c r="B67" s="49" t="s">
        <v>140</v>
      </c>
      <c r="C67" s="90" t="n">
        <v>0</v>
      </c>
    </row>
    <row r="68" customFormat="false" ht="13.5" hidden="false" customHeight="true" outlineLevel="0" collapsed="false">
      <c r="A68" s="21" t="s">
        <v>77</v>
      </c>
      <c r="B68" s="21" t="s">
        <v>141</v>
      </c>
      <c r="C68" s="90" t="n">
        <v>0</v>
      </c>
    </row>
    <row r="69" customFormat="false" ht="13.5" hidden="false" customHeight="true" outlineLevel="0" collapsed="false">
      <c r="A69" s="21"/>
      <c r="B69" s="39" t="s">
        <v>142</v>
      </c>
      <c r="C69" s="90" t="n">
        <f aca="false">SUM(C66:C68)</f>
        <v>0</v>
      </c>
    </row>
    <row r="70" customFormat="false" ht="13.5" hidden="false" customHeight="true" outlineLevel="0" collapsed="false">
      <c r="A70" s="51" t="s">
        <v>143</v>
      </c>
      <c r="B70" s="51"/>
      <c r="C70" s="51"/>
    </row>
    <row r="71" customFormat="false" ht="13.5" hidden="false" customHeight="true" outlineLevel="0" collapsed="false">
      <c r="A71" s="39" t="s">
        <v>144</v>
      </c>
      <c r="B71" s="52" t="s">
        <v>145</v>
      </c>
      <c r="C71" s="90" t="n">
        <v>200</v>
      </c>
    </row>
    <row r="72" customFormat="false" ht="13.5" hidden="false" customHeight="true" outlineLevel="0" collapsed="false">
      <c r="A72" s="76" t="s">
        <v>146</v>
      </c>
      <c r="B72" s="77" t="s">
        <v>147</v>
      </c>
      <c r="C72" s="90" t="n">
        <v>68</v>
      </c>
    </row>
    <row r="73" customFormat="false" ht="13.8" hidden="false" customHeight="false" outlineLevel="0" collapsed="false">
      <c r="A73" s="39" t="s">
        <v>148</v>
      </c>
      <c r="B73" s="39" t="s">
        <v>317</v>
      </c>
      <c r="C73" s="90" t="n">
        <v>52</v>
      </c>
    </row>
    <row r="74" customFormat="false" ht="13.5" hidden="false" customHeight="true" outlineLevel="0" collapsed="false">
      <c r="A74" s="39" t="s">
        <v>150</v>
      </c>
      <c r="B74" s="21" t="s">
        <v>231</v>
      </c>
      <c r="C74" s="90" t="n">
        <v>0</v>
      </c>
    </row>
    <row r="75" customFormat="false" ht="13.5" hidden="false" customHeight="true" outlineLevel="0" collapsed="false">
      <c r="A75" s="49"/>
      <c r="B75" s="52" t="s">
        <v>152</v>
      </c>
      <c r="C75" s="90" t="n">
        <f aca="false">SUM(C71:C74)</f>
        <v>320</v>
      </c>
    </row>
    <row r="76" customFormat="false" ht="13.5" hidden="false" customHeight="true" outlineLevel="0" collapsed="false">
      <c r="A76" s="49"/>
      <c r="B76" s="53" t="s">
        <v>23</v>
      </c>
      <c r="C76" s="90" t="n">
        <f aca="false">C38+C46+C50+C55+C58+C64+C69+C75</f>
        <v>547</v>
      </c>
    </row>
    <row r="77" customFormat="false" ht="13.5" hidden="false" customHeight="true" outlineLevel="0" collapsed="false">
      <c r="A77" s="51" t="s">
        <v>153</v>
      </c>
      <c r="B77" s="51"/>
      <c r="C77" s="51"/>
    </row>
    <row r="78" customFormat="false" ht="13.5" hidden="false" customHeight="true" outlineLevel="0" collapsed="false">
      <c r="A78" s="52" t="s">
        <v>154</v>
      </c>
      <c r="B78" s="52"/>
      <c r="C78" s="9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13.5" hidden="false" customHeight="true" outlineLevel="0" collapsed="false">
      <c r="A79" s="52" t="s">
        <v>155</v>
      </c>
      <c r="B79" s="52"/>
      <c r="C79" s="9" t="n">
        <v>0</v>
      </c>
    </row>
    <row r="80" customFormat="false" ht="13.5" hidden="false" customHeight="true" outlineLevel="0" collapsed="false">
      <c r="A80" s="52" t="s">
        <v>156</v>
      </c>
      <c r="B80" s="52"/>
      <c r="C80" s="9" t="str">
        <f aca="false">IF(('January 2027 - March 2027'!C80)+SUM(0) &lt; 0,(('January 2027 - March 2027'!C80))+SUM(0), TEXT((('January 2027 - March 2027'!C80))+SUM(0),"+$0.00"))</f>
        <v>+$0.00</v>
      </c>
    </row>
    <row r="81" customFormat="false" ht="23.2" hidden="false" customHeight="false" outlineLevel="0" collapsed="false">
      <c r="A81" s="39" t="s">
        <v>157</v>
      </c>
      <c r="B81" s="54"/>
      <c r="C81" s="9" t="n">
        <v>0</v>
      </c>
    </row>
    <row r="82" customFormat="false" ht="23.2" hidden="false" customHeight="false" outlineLevel="0" collapsed="false">
      <c r="A82" s="39" t="s">
        <v>158</v>
      </c>
      <c r="B82" s="54"/>
      <c r="C82" s="9" t="n">
        <v>0</v>
      </c>
    </row>
    <row r="83" customFormat="false" ht="13.5" hidden="false" customHeight="true" outlineLevel="0" collapsed="false">
      <c r="A83" s="49"/>
      <c r="B83" s="55" t="s">
        <v>159</v>
      </c>
      <c r="C83" s="9" t="n">
        <f aca="false">C78+C79+C80+C81+C82</f>
        <v>0</v>
      </c>
    </row>
    <row r="84" customFormat="false" ht="13.5" hidden="false" customHeight="true" outlineLevel="0" collapsed="false">
      <c r="A84" s="21"/>
      <c r="B84" s="24" t="s">
        <v>160</v>
      </c>
      <c r="C84" s="90" t="n">
        <f aca="false">C76</f>
        <v>547</v>
      </c>
      <c r="H84" s="87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102" t="s">
        <v>497</v>
      </c>
      <c r="B87" s="102"/>
      <c r="C87" s="102"/>
      <c r="D87" s="102"/>
      <c r="E87" s="102"/>
      <c r="G87" s="79" t="s">
        <v>254</v>
      </c>
      <c r="H87" s="90" t="n">
        <v>0</v>
      </c>
    </row>
    <row r="88" customFormat="false" ht="44.75" hidden="false" customHeight="false" outlineLevel="0" collapsed="false">
      <c r="A88" s="58" t="s">
        <v>162</v>
      </c>
      <c r="B88" s="58"/>
      <c r="C88" s="58" t="s">
        <v>44</v>
      </c>
      <c r="D88" s="58"/>
      <c r="E88" s="59" t="s">
        <v>45</v>
      </c>
      <c r="G88" s="80" t="s">
        <v>290</v>
      </c>
      <c r="H88" s="108" t="n">
        <f aca="false">C71-H87</f>
        <v>200</v>
      </c>
    </row>
    <row r="89" customFormat="false" ht="35.05" hidden="false" customHeight="true" outlineLevel="0" collapsed="false">
      <c r="A89" s="60" t="s">
        <v>143</v>
      </c>
      <c r="B89" s="60"/>
      <c r="C89" s="67" t="s">
        <v>369</v>
      </c>
      <c r="D89" s="67"/>
      <c r="E89" s="90" t="n">
        <v>150</v>
      </c>
    </row>
    <row r="90" customFormat="false" ht="13.5" hidden="false" customHeight="true" outlineLevel="0" collapsed="false">
      <c r="A90" s="60"/>
      <c r="B90" s="60"/>
      <c r="C90" s="63" t="s">
        <v>370</v>
      </c>
      <c r="D90" s="63"/>
      <c r="E90" s="90" t="n">
        <v>0</v>
      </c>
    </row>
    <row r="91" customFormat="false" ht="13.5" hidden="false" customHeight="true" outlineLevel="0" collapsed="false">
      <c r="A91" s="60" t="s">
        <v>163</v>
      </c>
      <c r="B91" s="60"/>
      <c r="C91" s="61"/>
      <c r="D91" s="61"/>
      <c r="E91" s="90" t="n">
        <f aca="false">C84</f>
        <v>547</v>
      </c>
    </row>
    <row r="92" customFormat="false" ht="13.5" hidden="false" customHeight="true" outlineLevel="0" collapsed="false">
      <c r="A92" s="49"/>
      <c r="B92" s="49"/>
      <c r="C92" s="62" t="s">
        <v>164</v>
      </c>
      <c r="D92" s="62"/>
      <c r="E92" s="9" t="n">
        <f aca="false">('January 2027 - March 2027'!E109+E13)-SUM(E89:E91)</f>
        <v>44739.47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102" t="s">
        <v>498</v>
      </c>
      <c r="B94" s="102"/>
      <c r="C94" s="102"/>
      <c r="D94" s="102"/>
      <c r="E94" s="102"/>
      <c r="G94" s="79" t="s">
        <v>254</v>
      </c>
      <c r="H94" s="90" t="n">
        <v>0</v>
      </c>
    </row>
    <row r="95" customFormat="false" ht="44.75" hidden="false" customHeight="false" outlineLevel="0" collapsed="false">
      <c r="A95" s="58" t="s">
        <v>162</v>
      </c>
      <c r="B95" s="58"/>
      <c r="C95" s="58" t="s">
        <v>44</v>
      </c>
      <c r="D95" s="58"/>
      <c r="E95" s="59" t="s">
        <v>45</v>
      </c>
      <c r="G95" s="80" t="s">
        <v>290</v>
      </c>
      <c r="H95" s="108" t="n">
        <f aca="false">C71-H94</f>
        <v>200</v>
      </c>
    </row>
    <row r="96" customFormat="false" ht="13.5" hidden="false" customHeight="true" outlineLevel="0" collapsed="false">
      <c r="A96" s="60" t="s">
        <v>349</v>
      </c>
      <c r="B96" s="60"/>
      <c r="C96" s="64"/>
      <c r="D96" s="64"/>
      <c r="E96" s="9" t="n">
        <f aca="false">E92</f>
        <v>44739.47</v>
      </c>
    </row>
    <row r="97" customFormat="false" ht="20.85" hidden="false" customHeight="true" outlineLevel="0" collapsed="false">
      <c r="A97" s="60" t="s">
        <v>143</v>
      </c>
      <c r="B97" s="60"/>
      <c r="C97" s="67" t="s">
        <v>376</v>
      </c>
      <c r="D97" s="67"/>
      <c r="E97" s="90" t="n">
        <v>0</v>
      </c>
    </row>
    <row r="98" customFormat="false" ht="13.5" hidden="false" customHeight="true" outlineLevel="0" collapsed="false">
      <c r="A98" s="60"/>
      <c r="B98" s="60"/>
      <c r="C98" s="63" t="s">
        <v>370</v>
      </c>
      <c r="D98" s="63"/>
      <c r="E98" s="90" t="n">
        <v>0</v>
      </c>
    </row>
    <row r="99" customFormat="false" ht="13.5" hidden="false" customHeight="true" outlineLevel="0" collapsed="false">
      <c r="A99" s="60" t="s">
        <v>163</v>
      </c>
      <c r="B99" s="60"/>
      <c r="C99" s="61"/>
      <c r="D99" s="61"/>
      <c r="E99" s="90" t="n">
        <f aca="false">C84</f>
        <v>547</v>
      </c>
    </row>
    <row r="100" customFormat="false" ht="13.5" hidden="false" customHeight="true" outlineLevel="0" collapsed="false">
      <c r="A100" s="57"/>
      <c r="B100" s="57"/>
      <c r="C100" s="65" t="s">
        <v>174</v>
      </c>
      <c r="D100" s="65"/>
      <c r="E100" s="9" t="n">
        <f aca="false">(E19+E96)-SUM(E97:E99)</f>
        <v>46597.47</v>
      </c>
    </row>
    <row r="101" customFormat="false" ht="13.5" hidden="false" customHeight="true" outlineLevel="0" collapsed="false">
      <c r="A101" s="66"/>
      <c r="B101" s="66"/>
      <c r="C101" s="66"/>
      <c r="D101" s="66"/>
      <c r="E101" s="66"/>
    </row>
    <row r="102" customFormat="false" ht="17.25" hidden="false" customHeight="true" outlineLevel="0" collapsed="false">
      <c r="A102" s="66"/>
      <c r="B102" s="66"/>
      <c r="C102" s="66"/>
      <c r="D102" s="66"/>
      <c r="E102" s="66"/>
    </row>
    <row r="103" customFormat="false" ht="13.5" hidden="false" customHeight="true" outlineLevel="0" collapsed="false">
      <c r="A103" s="58" t="s">
        <v>499</v>
      </c>
      <c r="B103" s="58"/>
      <c r="C103" s="58"/>
      <c r="D103" s="58"/>
      <c r="E103" s="58"/>
      <c r="G103" s="79" t="s">
        <v>254</v>
      </c>
      <c r="H103" s="90" t="n">
        <v>0</v>
      </c>
    </row>
    <row r="104" customFormat="false" ht="44.75" hidden="false" customHeight="false" outlineLevel="0" collapsed="false">
      <c r="A104" s="58" t="s">
        <v>162</v>
      </c>
      <c r="B104" s="58"/>
      <c r="C104" s="58" t="s">
        <v>44</v>
      </c>
      <c r="D104" s="58"/>
      <c r="E104" s="59" t="s">
        <v>45</v>
      </c>
      <c r="G104" s="80" t="s">
        <v>290</v>
      </c>
      <c r="H104" s="108" t="n">
        <f aca="false">C71-H103</f>
        <v>200</v>
      </c>
    </row>
    <row r="105" customFormat="false" ht="13.5" hidden="false" customHeight="true" outlineLevel="0" collapsed="false">
      <c r="A105" s="60" t="s">
        <v>413</v>
      </c>
      <c r="B105" s="60"/>
      <c r="C105" s="61"/>
      <c r="D105" s="61"/>
      <c r="E105" s="9" t="n">
        <f aca="false">E100</f>
        <v>46597.47</v>
      </c>
    </row>
    <row r="106" customFormat="false" ht="33.55" hidden="false" customHeight="true" outlineLevel="0" collapsed="false">
      <c r="A106" s="60" t="s">
        <v>143</v>
      </c>
      <c r="B106" s="60"/>
      <c r="C106" s="67" t="s">
        <v>369</v>
      </c>
      <c r="D106" s="67"/>
      <c r="E106" s="90" t="n">
        <v>150</v>
      </c>
    </row>
    <row r="107" customFormat="false" ht="13.5" hidden="false" customHeight="true" outlineLevel="0" collapsed="false">
      <c r="A107" s="60"/>
      <c r="B107" s="60"/>
      <c r="C107" s="63" t="s">
        <v>370</v>
      </c>
      <c r="D107" s="63"/>
      <c r="E107" s="90" t="n">
        <v>0</v>
      </c>
    </row>
    <row r="108" customFormat="false" ht="13.5" hidden="false" customHeight="true" outlineLevel="0" collapsed="false">
      <c r="A108" s="60" t="s">
        <v>163</v>
      </c>
      <c r="B108" s="60"/>
      <c r="C108" s="61"/>
      <c r="D108" s="61"/>
      <c r="E108" s="90" t="n">
        <f aca="false">C84</f>
        <v>547</v>
      </c>
    </row>
    <row r="109" customFormat="false" ht="13.5" hidden="false" customHeight="true" outlineLevel="0" collapsed="false">
      <c r="A109" s="57"/>
      <c r="B109" s="57"/>
      <c r="C109" s="65" t="s">
        <v>174</v>
      </c>
      <c r="D109" s="65"/>
      <c r="E109" s="9" t="n">
        <f aca="false">(E27+E105)-SUM(E106:E108)</f>
        <v>48441.47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 H87 H94 H103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21" colorId="64" zoomScale="90" zoomScaleNormal="90" zoomScalePageLayoutView="100" workbookViewId="0">
      <selection pane="topLeft" activeCell="E123" activeCellId="0" sqref="E123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68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190</v>
      </c>
      <c r="B1" s="2"/>
      <c r="C1" s="2"/>
      <c r="D1" s="2"/>
      <c r="E1" s="2"/>
      <c r="F1" s="3"/>
      <c r="G1" s="3"/>
      <c r="H1" s="46"/>
      <c r="I1" s="3"/>
    </row>
    <row r="2" customFormat="false" ht="13.5" hidden="false" customHeight="true" outlineLevel="0" collapsed="false">
      <c r="A2" s="21"/>
      <c r="B2" s="21"/>
      <c r="C2" s="23"/>
      <c r="D2" s="23"/>
      <c r="E2" s="2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35.05" hidden="false" customHeight="false" outlineLevel="0" collapsed="false">
      <c r="A3" s="7" t="s">
        <v>6</v>
      </c>
      <c r="B3" s="8" t="s">
        <v>191</v>
      </c>
      <c r="C3" s="9" t="n">
        <f aca="false">E141</f>
        <v>502.709999999999</v>
      </c>
      <c r="D3" s="13"/>
      <c r="E3" s="1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35.25" hidden="false" customHeight="true" outlineLevel="0" collapsed="false">
      <c r="A4" s="8" t="s">
        <v>23</v>
      </c>
      <c r="B4" s="8"/>
      <c r="C4" s="9" t="n">
        <f aca="false">SUM(C3:C3)</f>
        <v>502.709999999999</v>
      </c>
      <c r="D4" s="13"/>
      <c r="E4" s="1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customFormat="false" ht="13.5" hidden="false" customHeight="true" outlineLevel="0" collapsed="false">
      <c r="A5" s="69" t="s">
        <v>25</v>
      </c>
      <c r="B5" s="69"/>
      <c r="C5" s="9" t="n">
        <f aca="false">C95</f>
        <v>-8403</v>
      </c>
      <c r="D5" s="13"/>
      <c r="E5" s="1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13.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3.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30" hidden="false" customHeight="true" outlineLevel="0" collapsed="false">
      <c r="A8" s="70" t="s">
        <v>192</v>
      </c>
      <c r="B8" s="70"/>
      <c r="C8" s="70"/>
      <c r="D8" s="70"/>
      <c r="E8" s="7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30" hidden="false" customHeight="true" outlineLevel="0" collapsed="false">
      <c r="A9" s="18" t="s">
        <v>4</v>
      </c>
      <c r="B9" s="19" t="s">
        <v>43</v>
      </c>
      <c r="C9" s="20" t="s">
        <v>44</v>
      </c>
      <c r="D9" s="20"/>
      <c r="E9" s="20" t="s">
        <v>45</v>
      </c>
    </row>
    <row r="10" customFormat="false" ht="30" hidden="false" customHeight="true" outlineLevel="0" collapsed="false">
      <c r="A10" s="39" t="s">
        <v>193</v>
      </c>
      <c r="B10" s="21" t="s">
        <v>48</v>
      </c>
      <c r="C10" s="22" t="s">
        <v>49</v>
      </c>
      <c r="D10" s="22"/>
      <c r="E10" s="9" t="n">
        <v>2405</v>
      </c>
    </row>
    <row r="11" customFormat="false" ht="30" hidden="false" customHeight="true" outlineLevel="0" collapsed="false">
      <c r="A11" s="39"/>
      <c r="B11" s="21" t="s">
        <v>194</v>
      </c>
      <c r="C11" s="22"/>
      <c r="D11" s="22"/>
      <c r="E11" s="9" t="n">
        <v>27</v>
      </c>
    </row>
    <row r="12" customFormat="false" ht="30" hidden="false" customHeight="true" outlineLevel="0" collapsed="false">
      <c r="A12" s="39"/>
      <c r="B12" s="21" t="s">
        <v>195</v>
      </c>
      <c r="C12" s="22"/>
      <c r="D12" s="22"/>
      <c r="E12" s="9" t="n">
        <v>17</v>
      </c>
    </row>
    <row r="13" customFormat="false" ht="30" hidden="false" customHeight="true" outlineLevel="0" collapsed="false">
      <c r="A13" s="71" t="s">
        <v>196</v>
      </c>
      <c r="B13" s="21" t="s">
        <v>197</v>
      </c>
      <c r="C13" s="22"/>
      <c r="D13" s="22"/>
      <c r="E13" s="9" t="n">
        <v>1500</v>
      </c>
    </row>
    <row r="14" customFormat="false" ht="30" hidden="false" customHeight="true" outlineLevel="0" collapsed="false">
      <c r="A14" s="23"/>
      <c r="B14" s="23"/>
      <c r="C14" s="72" t="s">
        <v>50</v>
      </c>
      <c r="D14" s="72"/>
      <c r="E14" s="9" t="n">
        <f aca="false">SUM(E10:E13)</f>
        <v>3949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customFormat="false" ht="13.5" hidden="false" customHeight="true" outlineLevel="0" collapsed="false">
      <c r="A15" s="3"/>
      <c r="B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customFormat="false" ht="30" hidden="false" customHeight="true" outlineLevel="0" collapsed="false">
      <c r="A16" s="70" t="s">
        <v>198</v>
      </c>
      <c r="B16" s="70"/>
      <c r="C16" s="70"/>
      <c r="D16" s="70"/>
      <c r="E16" s="7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customFormat="false" ht="30" hidden="false" customHeight="true" outlineLevel="0" collapsed="false">
      <c r="A17" s="18" t="s">
        <v>4</v>
      </c>
      <c r="B17" s="19" t="s">
        <v>43</v>
      </c>
      <c r="C17" s="20" t="s">
        <v>44</v>
      </c>
      <c r="D17" s="20"/>
      <c r="E17" s="20" t="s">
        <v>45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customFormat="false" ht="30" hidden="false" customHeight="true" outlineLevel="0" collapsed="false">
      <c r="A18" s="39" t="s">
        <v>199</v>
      </c>
      <c r="B18" s="21" t="s">
        <v>200</v>
      </c>
      <c r="C18" s="73" t="s">
        <v>201</v>
      </c>
      <c r="D18" s="73"/>
      <c r="E18" s="9" t="n">
        <v>204</v>
      </c>
    </row>
    <row r="19" customFormat="false" ht="30" hidden="false" customHeight="true" outlineLevel="0" collapsed="false">
      <c r="A19" s="39" t="s">
        <v>199</v>
      </c>
      <c r="B19" s="21" t="s">
        <v>202</v>
      </c>
      <c r="C19" s="74" t="s">
        <v>203</v>
      </c>
      <c r="D19" s="74"/>
      <c r="E19" s="9" t="n">
        <v>207.5</v>
      </c>
    </row>
    <row r="20" customFormat="false" ht="30" hidden="false" customHeight="true" outlineLevel="0" collapsed="false">
      <c r="A20" s="39" t="s">
        <v>204</v>
      </c>
      <c r="B20" s="21" t="s">
        <v>205</v>
      </c>
      <c r="C20" s="74" t="s">
        <v>206</v>
      </c>
      <c r="D20" s="74"/>
      <c r="E20" s="9" t="n">
        <v>900</v>
      </c>
    </row>
    <row r="21" customFormat="false" ht="30" hidden="false" customHeight="true" outlineLevel="0" collapsed="false">
      <c r="A21" s="39" t="s">
        <v>207</v>
      </c>
      <c r="B21" s="21" t="s">
        <v>48</v>
      </c>
      <c r="C21" s="22" t="s">
        <v>49</v>
      </c>
      <c r="D21" s="22"/>
      <c r="E21" s="9" t="n">
        <v>2405</v>
      </c>
    </row>
    <row r="22" customFormat="false" ht="30" hidden="false" customHeight="true" outlineLevel="0" collapsed="false">
      <c r="A22" s="39" t="s">
        <v>208</v>
      </c>
      <c r="B22" s="21" t="s">
        <v>209</v>
      </c>
      <c r="C22" s="22" t="s">
        <v>210</v>
      </c>
      <c r="D22" s="22"/>
      <c r="E22" s="9" t="n">
        <v>0</v>
      </c>
    </row>
    <row r="23" customFormat="false" ht="30" hidden="false" customHeight="true" outlineLevel="0" collapsed="false">
      <c r="A23" s="39"/>
      <c r="B23" s="21" t="s">
        <v>195</v>
      </c>
      <c r="C23" s="22"/>
      <c r="D23" s="22"/>
      <c r="E23" s="9" t="n">
        <v>17</v>
      </c>
    </row>
    <row r="24" customFormat="false" ht="30" hidden="false" customHeight="true" outlineLevel="0" collapsed="false">
      <c r="A24" s="39"/>
      <c r="B24" s="21" t="s">
        <v>194</v>
      </c>
      <c r="C24" s="22"/>
      <c r="D24" s="22"/>
      <c r="E24" s="9" t="n">
        <v>27</v>
      </c>
    </row>
    <row r="25" customFormat="false" ht="30" hidden="false" customHeight="true" outlineLevel="0" collapsed="false">
      <c r="A25" s="39" t="s">
        <v>211</v>
      </c>
      <c r="B25" s="21" t="s">
        <v>77</v>
      </c>
      <c r="C25" s="22" t="s">
        <v>212</v>
      </c>
      <c r="D25" s="22"/>
      <c r="E25" s="9" t="n">
        <v>0</v>
      </c>
    </row>
    <row r="26" customFormat="false" ht="30" hidden="false" customHeight="true" outlineLevel="0" collapsed="false">
      <c r="A26" s="23"/>
      <c r="B26" s="23"/>
      <c r="C26" s="72" t="s">
        <v>50</v>
      </c>
      <c r="D26" s="72"/>
      <c r="E26" s="9" t="n">
        <f aca="false">SUM(E18:E25)</f>
        <v>3760.5</v>
      </c>
    </row>
    <row r="27" customFormat="false" ht="13.5" hidden="false" customHeight="true" outlineLevel="0" collapsed="false">
      <c r="A27" s="3"/>
      <c r="B27" s="3"/>
      <c r="C27" s="3"/>
      <c r="D27" s="42"/>
      <c r="E27" s="4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customFormat="false" ht="30" hidden="false" customHeight="true" outlineLevel="0" collapsed="false">
      <c r="A28" s="70" t="s">
        <v>213</v>
      </c>
      <c r="B28" s="70"/>
      <c r="C28" s="70"/>
      <c r="D28" s="70"/>
      <c r="E28" s="70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customFormat="false" ht="30" hidden="false" customHeight="true" outlineLevel="0" collapsed="false">
      <c r="A29" s="18" t="s">
        <v>4</v>
      </c>
      <c r="B29" s="19" t="s">
        <v>43</v>
      </c>
      <c r="C29" s="20" t="s">
        <v>44</v>
      </c>
      <c r="D29" s="20"/>
      <c r="E29" s="20" t="s">
        <v>45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customFormat="false" ht="30" hidden="false" customHeight="true" outlineLevel="0" collapsed="false">
      <c r="A30" s="39" t="s">
        <v>214</v>
      </c>
      <c r="B30" s="21" t="s">
        <v>77</v>
      </c>
      <c r="C30" s="22" t="s">
        <v>212</v>
      </c>
      <c r="D30" s="22"/>
      <c r="E30" s="9" t="n"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customFormat="false" ht="30" hidden="false" customHeight="true" outlineLevel="0" collapsed="false">
      <c r="A31" s="39"/>
      <c r="B31" s="21" t="s">
        <v>215</v>
      </c>
      <c r="C31" s="22"/>
      <c r="D31" s="22"/>
      <c r="E31" s="9" t="n">
        <v>270</v>
      </c>
    </row>
    <row r="32" customFormat="false" ht="30" hidden="false" customHeight="true" outlineLevel="0" collapsed="false">
      <c r="A32" s="39" t="s">
        <v>214</v>
      </c>
      <c r="B32" s="21" t="s">
        <v>48</v>
      </c>
      <c r="C32" s="22" t="s">
        <v>49</v>
      </c>
      <c r="D32" s="22"/>
      <c r="E32" s="9" t="n">
        <v>2405</v>
      </c>
    </row>
    <row r="33" customFormat="false" ht="30" hidden="false" customHeight="true" outlineLevel="0" collapsed="false">
      <c r="A33" s="39"/>
      <c r="B33" s="21" t="s">
        <v>216</v>
      </c>
      <c r="C33" s="22"/>
      <c r="D33" s="22"/>
      <c r="E33" s="9" t="n">
        <v>204</v>
      </c>
    </row>
    <row r="34" customFormat="false" ht="30" hidden="false" customHeight="true" outlineLevel="0" collapsed="false">
      <c r="A34" s="39" t="s">
        <v>214</v>
      </c>
      <c r="B34" s="21" t="s">
        <v>217</v>
      </c>
      <c r="C34" s="22"/>
      <c r="D34" s="22"/>
      <c r="E34" s="9" t="n">
        <v>27</v>
      </c>
    </row>
    <row r="35" customFormat="false" ht="30" hidden="false" customHeight="true" outlineLevel="0" collapsed="false">
      <c r="A35" s="39" t="s">
        <v>218</v>
      </c>
      <c r="B35" s="21" t="s">
        <v>219</v>
      </c>
      <c r="C35" s="22"/>
      <c r="D35" s="22"/>
      <c r="E35" s="9" t="n">
        <v>1000</v>
      </c>
    </row>
    <row r="36" customFormat="false" ht="30" hidden="false" customHeight="true" outlineLevel="0" collapsed="false">
      <c r="A36" s="39" t="s">
        <v>220</v>
      </c>
      <c r="B36" s="21" t="s">
        <v>221</v>
      </c>
      <c r="C36" s="22" t="s">
        <v>222</v>
      </c>
      <c r="D36" s="22"/>
      <c r="E36" s="9" t="n">
        <v>100</v>
      </c>
    </row>
    <row r="37" customFormat="false" ht="30" hidden="false" customHeight="true" outlineLevel="0" collapsed="false">
      <c r="A37" s="39" t="s">
        <v>223</v>
      </c>
      <c r="B37" s="21" t="s">
        <v>224</v>
      </c>
      <c r="C37" s="22" t="s">
        <v>225</v>
      </c>
      <c r="D37" s="22"/>
      <c r="E37" s="9" t="n">
        <v>500</v>
      </c>
    </row>
    <row r="38" customFormat="false" ht="30" hidden="false" customHeight="true" outlineLevel="0" collapsed="false">
      <c r="A38" s="52"/>
      <c r="B38" s="21" t="s">
        <v>226</v>
      </c>
      <c r="C38" s="22" t="s">
        <v>227</v>
      </c>
      <c r="D38" s="22"/>
      <c r="E38" s="9" t="n">
        <v>800</v>
      </c>
    </row>
    <row r="39" customFormat="false" ht="30" hidden="false" customHeight="true" outlineLevel="0" collapsed="false">
      <c r="A39" s="23"/>
      <c r="B39" s="23"/>
      <c r="C39" s="72" t="s">
        <v>50</v>
      </c>
      <c r="D39" s="72"/>
      <c r="E39" s="9" t="n">
        <f aca="false">SUM(E30:E38)</f>
        <v>5306</v>
      </c>
    </row>
    <row r="40" customFormat="false" ht="13.5" hidden="false" customHeight="true" outlineLevel="0" collapsed="false">
      <c r="A40" s="3"/>
      <c r="B40" s="3"/>
      <c r="C40" s="3"/>
      <c r="D40" s="42"/>
      <c r="E40" s="43"/>
    </row>
    <row r="41" customFormat="false" ht="12.75" hidden="false" customHeight="true" outlineLevel="0" collapsed="false">
      <c r="A41" s="3"/>
      <c r="B41" s="3"/>
      <c r="C41" s="3"/>
      <c r="D41" s="42"/>
      <c r="E41" s="43"/>
    </row>
    <row r="42" customFormat="false" ht="13.5" hidden="false" customHeight="true" outlineLevel="0" collapsed="false">
      <c r="A42" s="3"/>
      <c r="B42" s="3"/>
      <c r="C42" s="3"/>
      <c r="D42" s="42"/>
      <c r="E42" s="43"/>
    </row>
    <row r="43" customFormat="false" ht="13.5" hidden="false" customHeight="true" outlineLevel="0" collapsed="false">
      <c r="A43" s="3"/>
      <c r="B43" s="3"/>
    </row>
    <row r="44" customFormat="false" ht="13.5" hidden="false" customHeight="true" outlineLevel="0" collapsed="false">
      <c r="A44" s="75" t="s">
        <v>228</v>
      </c>
      <c r="B44" s="75"/>
      <c r="C44" s="75"/>
    </row>
    <row r="45" customFormat="false" ht="13.5" hidden="false" customHeight="true" outlineLevel="0" collapsed="false">
      <c r="A45" s="44" t="s">
        <v>43</v>
      </c>
      <c r="B45" s="44" t="s">
        <v>44</v>
      </c>
      <c r="C45" s="45" t="s">
        <v>45</v>
      </c>
      <c r="D45" s="46"/>
    </row>
    <row r="46" customFormat="false" ht="13.5" hidden="false" customHeight="true" outlineLevel="0" collapsed="false">
      <c r="A46" s="47" t="s">
        <v>102</v>
      </c>
      <c r="B46" s="47"/>
      <c r="C46" s="47"/>
    </row>
    <row r="47" customFormat="false" ht="13.5" hidden="false" customHeight="true" outlineLevel="0" collapsed="false">
      <c r="A47" s="39" t="s">
        <v>103</v>
      </c>
      <c r="B47" s="21"/>
      <c r="C47" s="48" t="n">
        <v>204</v>
      </c>
    </row>
    <row r="48" customFormat="false" ht="13.5" hidden="false" customHeight="true" outlineLevel="0" collapsed="false">
      <c r="A48" s="39" t="s">
        <v>61</v>
      </c>
      <c r="B48" s="23"/>
      <c r="C48" s="48" t="n">
        <v>0</v>
      </c>
    </row>
    <row r="49" customFormat="false" ht="13.5" hidden="false" customHeight="true" outlineLevel="0" collapsed="false">
      <c r="A49" s="21" t="s">
        <v>104</v>
      </c>
      <c r="B49" s="21" t="s">
        <v>105</v>
      </c>
      <c r="C49" s="48" t="n">
        <v>207.5</v>
      </c>
    </row>
    <row r="50" customFormat="false" ht="13.5" hidden="false" customHeight="true" outlineLevel="0" collapsed="false">
      <c r="A50" s="49"/>
      <c r="B50" s="39" t="s">
        <v>106</v>
      </c>
      <c r="C50" s="48" t="n">
        <f aca="false">SUM(C47:C49)</f>
        <v>411.5</v>
      </c>
    </row>
    <row r="51" customFormat="false" ht="13.5" hidden="false" customHeight="true" outlineLevel="0" collapsed="false">
      <c r="A51" s="47" t="s">
        <v>107</v>
      </c>
      <c r="B51" s="47"/>
      <c r="C51" s="47"/>
    </row>
    <row r="52" customFormat="false" ht="13.5" hidden="false" customHeight="true" outlineLevel="0" collapsed="false">
      <c r="A52" s="47"/>
      <c r="B52" s="47"/>
      <c r="C52" s="47"/>
    </row>
    <row r="53" customFormat="false" ht="13.5" hidden="false" customHeight="true" outlineLevel="0" collapsed="false">
      <c r="A53" s="21" t="s">
        <v>108</v>
      </c>
      <c r="B53" s="21"/>
      <c r="C53" s="48" t="n">
        <v>0</v>
      </c>
    </row>
    <row r="54" customFormat="false" ht="13.5" hidden="false" customHeight="true" outlineLevel="0" collapsed="false">
      <c r="A54" s="21" t="s">
        <v>109</v>
      </c>
      <c r="B54" s="21"/>
      <c r="C54" s="48" t="n">
        <v>0</v>
      </c>
    </row>
    <row r="55" customFormat="false" ht="13.5" hidden="false" customHeight="true" outlineLevel="0" collapsed="false">
      <c r="A55" s="21" t="s">
        <v>110</v>
      </c>
      <c r="B55" s="21"/>
      <c r="C55" s="48" t="n">
        <v>0</v>
      </c>
    </row>
    <row r="56" customFormat="false" ht="13.5" hidden="false" customHeight="true" outlineLevel="0" collapsed="false">
      <c r="A56" s="21" t="s">
        <v>111</v>
      </c>
      <c r="B56" s="21"/>
      <c r="C56" s="48" t="n">
        <v>0</v>
      </c>
    </row>
    <row r="57" customFormat="false" ht="13.5" hidden="false" customHeight="true" outlineLevel="0" collapsed="false">
      <c r="A57" s="21" t="s">
        <v>229</v>
      </c>
      <c r="B57" s="21"/>
      <c r="C57" s="48" t="n">
        <v>0</v>
      </c>
    </row>
    <row r="58" customFormat="false" ht="13.5" hidden="false" customHeight="true" outlineLevel="0" collapsed="false">
      <c r="A58" s="21"/>
      <c r="B58" s="21" t="s">
        <v>112</v>
      </c>
      <c r="C58" s="48" t="n">
        <f aca="false">SUM(C53:C57)</f>
        <v>0</v>
      </c>
    </row>
    <row r="59" customFormat="false" ht="13.5" hidden="false" customHeight="true" outlineLevel="0" collapsed="false">
      <c r="A59" s="47" t="s">
        <v>113</v>
      </c>
      <c r="B59" s="47"/>
      <c r="C59" s="47"/>
    </row>
    <row r="60" customFormat="false" ht="13.5" hidden="false" customHeight="true" outlineLevel="0" collapsed="false">
      <c r="A60" s="21" t="s">
        <v>114</v>
      </c>
      <c r="B60" s="21" t="s">
        <v>115</v>
      </c>
      <c r="C60" s="48" t="n">
        <v>0</v>
      </c>
    </row>
    <row r="61" customFormat="false" ht="13.5" hidden="false" customHeight="true" outlineLevel="0" collapsed="false">
      <c r="A61" s="21" t="s">
        <v>116</v>
      </c>
      <c r="B61" s="21" t="s">
        <v>117</v>
      </c>
      <c r="C61" s="48" t="n">
        <v>0</v>
      </c>
    </row>
    <row r="62" customFormat="false" ht="13.5" hidden="false" customHeight="true" outlineLevel="0" collapsed="false">
      <c r="A62" s="21"/>
      <c r="B62" s="39" t="s">
        <v>118</v>
      </c>
      <c r="C62" s="48" t="n">
        <f aca="false">SUM(C60:C61)</f>
        <v>0</v>
      </c>
    </row>
    <row r="63" customFormat="false" ht="13.5" hidden="false" customHeight="true" outlineLevel="0" collapsed="false">
      <c r="A63" s="47" t="s">
        <v>119</v>
      </c>
      <c r="B63" s="47"/>
      <c r="C63" s="47"/>
    </row>
    <row r="64" customFormat="false" ht="13.5" hidden="false" customHeight="true" outlineLevel="0" collapsed="false">
      <c r="A64" s="21" t="s">
        <v>120</v>
      </c>
      <c r="B64" s="21" t="s">
        <v>121</v>
      </c>
      <c r="C64" s="48" t="n">
        <v>0</v>
      </c>
    </row>
    <row r="65" customFormat="false" ht="13.5" hidden="false" customHeight="true" outlineLevel="0" collapsed="false">
      <c r="A65" s="23"/>
      <c r="B65" s="39" t="s">
        <v>122</v>
      </c>
      <c r="C65" s="48" t="n">
        <v>0</v>
      </c>
    </row>
    <row r="66" customFormat="false" ht="13.5" hidden="false" customHeight="true" outlineLevel="0" collapsed="false">
      <c r="A66" s="23"/>
      <c r="B66" s="21" t="s">
        <v>123</v>
      </c>
      <c r="C66" s="48" t="n">
        <v>0</v>
      </c>
    </row>
    <row r="67" customFormat="false" ht="13.5" hidden="false" customHeight="true" outlineLevel="0" collapsed="false">
      <c r="A67" s="23"/>
      <c r="B67" s="39" t="s">
        <v>124</v>
      </c>
      <c r="C67" s="48" t="n">
        <f aca="false">SUM(C64:C66)</f>
        <v>0</v>
      </c>
    </row>
    <row r="68" customFormat="false" ht="13.5" hidden="false" customHeight="true" outlineLevel="0" collapsed="false">
      <c r="A68" s="47" t="s">
        <v>125</v>
      </c>
      <c r="B68" s="47"/>
      <c r="C68" s="47"/>
    </row>
    <row r="69" customFormat="false" ht="13.5" hidden="false" customHeight="true" outlineLevel="0" collapsed="false">
      <c r="A69" s="21" t="s">
        <v>126</v>
      </c>
      <c r="B69" s="21" t="s">
        <v>127</v>
      </c>
      <c r="C69" s="48" t="n">
        <v>0</v>
      </c>
    </row>
    <row r="70" customFormat="false" ht="13.5" hidden="false" customHeight="true" outlineLevel="0" collapsed="false">
      <c r="A70" s="23"/>
      <c r="B70" s="39" t="s">
        <v>128</v>
      </c>
      <c r="C70" s="48" t="n">
        <f aca="false">SUM(C69)</f>
        <v>0</v>
      </c>
    </row>
    <row r="71" customFormat="false" ht="13.5" hidden="false" customHeight="true" outlineLevel="0" collapsed="false">
      <c r="A71" s="50" t="s">
        <v>129</v>
      </c>
      <c r="B71" s="50"/>
      <c r="C71" s="50"/>
    </row>
    <row r="72" customFormat="false" ht="33" hidden="false" customHeight="true" outlineLevel="0" collapsed="false">
      <c r="A72" s="21" t="s">
        <v>130</v>
      </c>
      <c r="B72" s="39" t="s">
        <v>131</v>
      </c>
      <c r="C72" s="48" t="n">
        <v>0</v>
      </c>
    </row>
    <row r="73" customFormat="false" ht="33" hidden="false" customHeight="true" outlineLevel="0" collapsed="false">
      <c r="A73" s="21" t="s">
        <v>132</v>
      </c>
      <c r="B73" s="39" t="s">
        <v>133</v>
      </c>
      <c r="C73" s="48" t="n">
        <v>0</v>
      </c>
    </row>
    <row r="74" customFormat="false" ht="23.85" hidden="false" customHeight="false" outlineLevel="0" collapsed="false">
      <c r="A74" s="21" t="s">
        <v>134</v>
      </c>
      <c r="B74" s="39" t="s">
        <v>135</v>
      </c>
      <c r="C74" s="48" t="n">
        <v>0</v>
      </c>
    </row>
    <row r="75" customFormat="false" ht="33" hidden="false" customHeight="true" outlineLevel="0" collapsed="false">
      <c r="A75" s="21" t="s">
        <v>136</v>
      </c>
      <c r="B75" s="39" t="s">
        <v>136</v>
      </c>
      <c r="C75" s="48" t="n">
        <v>0</v>
      </c>
    </row>
    <row r="76" customFormat="false" ht="19.5" hidden="false" customHeight="true" outlineLevel="0" collapsed="false">
      <c r="A76" s="21"/>
      <c r="B76" s="39" t="s">
        <v>23</v>
      </c>
      <c r="C76" s="48" t="n">
        <f aca="false">SUM(C72:C75)</f>
        <v>0</v>
      </c>
    </row>
    <row r="77" customFormat="false" ht="13.5" hidden="false" customHeight="true" outlineLevel="0" collapsed="false">
      <c r="A77" s="50" t="s">
        <v>137</v>
      </c>
      <c r="B77" s="50"/>
      <c r="C77" s="50"/>
    </row>
    <row r="78" customFormat="false" ht="13.5" hidden="false" customHeight="true" outlineLevel="0" collapsed="false">
      <c r="A78" s="21" t="s">
        <v>138</v>
      </c>
      <c r="B78" s="23"/>
      <c r="C78" s="48" t="n">
        <v>0</v>
      </c>
    </row>
    <row r="79" customFormat="false" ht="15" hidden="false" customHeight="true" outlineLevel="0" collapsed="false">
      <c r="A79" s="49" t="s">
        <v>139</v>
      </c>
      <c r="B79" s="49" t="s">
        <v>140</v>
      </c>
      <c r="C79" s="48" t="n">
        <v>0</v>
      </c>
    </row>
    <row r="80" customFormat="false" ht="13.5" hidden="false" customHeight="true" outlineLevel="0" collapsed="false">
      <c r="A80" s="21" t="s">
        <v>77</v>
      </c>
      <c r="B80" s="21" t="s">
        <v>141</v>
      </c>
      <c r="C80" s="48" t="n">
        <v>0</v>
      </c>
    </row>
    <row r="81" customFormat="false" ht="13.5" hidden="false" customHeight="true" outlineLevel="0" collapsed="false">
      <c r="A81" s="21"/>
      <c r="B81" s="39" t="s">
        <v>142</v>
      </c>
      <c r="C81" s="48" t="n">
        <f aca="false">C80</f>
        <v>0</v>
      </c>
    </row>
    <row r="82" customFormat="false" ht="13.5" hidden="false" customHeight="true" outlineLevel="0" collapsed="false">
      <c r="A82" s="51" t="s">
        <v>143</v>
      </c>
      <c r="B82" s="51"/>
      <c r="C82" s="51"/>
    </row>
    <row r="83" customFormat="false" ht="13.5" hidden="false" customHeight="true" outlineLevel="0" collapsed="false">
      <c r="A83" s="39" t="s">
        <v>144</v>
      </c>
      <c r="B83" s="52" t="s">
        <v>145</v>
      </c>
      <c r="C83" s="48" t="n">
        <v>600</v>
      </c>
    </row>
    <row r="84" customFormat="false" ht="13.5" hidden="false" customHeight="true" outlineLevel="0" collapsed="false">
      <c r="A84" s="76" t="s">
        <v>146</v>
      </c>
      <c r="B84" s="77" t="s">
        <v>147</v>
      </c>
      <c r="C84" s="48" t="n">
        <v>68</v>
      </c>
    </row>
    <row r="85" customFormat="false" ht="35.05" hidden="false" customHeight="false" outlineLevel="0" collapsed="false">
      <c r="A85" s="39" t="s">
        <v>148</v>
      </c>
      <c r="B85" s="39" t="s">
        <v>230</v>
      </c>
      <c r="C85" s="48" t="n">
        <v>79</v>
      </c>
    </row>
    <row r="86" customFormat="false" ht="13.5" hidden="false" customHeight="true" outlineLevel="0" collapsed="false">
      <c r="A86" s="39" t="s">
        <v>150</v>
      </c>
      <c r="B86" s="21" t="s">
        <v>231</v>
      </c>
      <c r="C86" s="48" t="n">
        <v>870</v>
      </c>
    </row>
    <row r="87" customFormat="false" ht="13.5" hidden="false" customHeight="true" outlineLevel="0" collapsed="false">
      <c r="A87" s="49"/>
      <c r="B87" s="52" t="s">
        <v>152</v>
      </c>
      <c r="C87" s="48" t="n">
        <f aca="false">SUM(C83:C86)</f>
        <v>1617</v>
      </c>
    </row>
    <row r="88" customFormat="false" ht="13.5" hidden="false" customHeight="true" outlineLevel="0" collapsed="false">
      <c r="A88" s="49"/>
      <c r="B88" s="53" t="s">
        <v>23</v>
      </c>
      <c r="C88" s="48" t="n">
        <f aca="false">C50+C58+C62+C67+C70+C76+C81+C87</f>
        <v>2028.5</v>
      </c>
    </row>
    <row r="89" customFormat="false" ht="13.5" hidden="false" customHeight="true" outlineLevel="0" collapsed="false">
      <c r="A89" s="51" t="s">
        <v>153</v>
      </c>
      <c r="B89" s="51"/>
      <c r="C89" s="51"/>
      <c r="D89" s="3"/>
      <c r="E89" s="3"/>
      <c r="F89" s="3"/>
      <c r="G89" s="3"/>
      <c r="H89" s="3"/>
    </row>
    <row r="90" customFormat="false" ht="13.5" hidden="false" customHeight="true" outlineLevel="0" collapsed="false">
      <c r="A90" s="52" t="s">
        <v>154</v>
      </c>
      <c r="B90" s="52"/>
      <c r="C90" s="9" t="n">
        <f aca="false">IF(('April 2024 - June 2024'!C108 + 'April 2024 - June 2024'!E150)+SUM(E101+E120+E133) &lt; 0,('April 2024 - June 2024'!C108 + 'April 2024 - June 2024'!E150)+SUM(E101+E120+E133), TEXT(('April 2024 - June 2024'!C108 + 'April 2024 - June 2024'!E150)-SUM(E101+E120+E133),"+$0.00"))</f>
        <v>-7903</v>
      </c>
      <c r="D90" s="3"/>
      <c r="E90" s="3"/>
      <c r="F90" s="3"/>
      <c r="G90" s="3"/>
      <c r="H90" s="3"/>
    </row>
    <row r="91" customFormat="false" ht="13.5" hidden="false" customHeight="true" outlineLevel="0" collapsed="false">
      <c r="A91" s="52" t="s">
        <v>155</v>
      </c>
      <c r="B91" s="52"/>
      <c r="C91" s="9" t="n">
        <v>0</v>
      </c>
      <c r="D91" s="3"/>
      <c r="E91" s="3"/>
      <c r="F91" s="3"/>
      <c r="G91" s="3"/>
      <c r="H91" s="3"/>
    </row>
    <row r="92" customFormat="false" ht="13.5" hidden="false" customHeight="true" outlineLevel="0" collapsed="false">
      <c r="A92" s="52" t="s">
        <v>156</v>
      </c>
      <c r="B92" s="52"/>
      <c r="C92" s="9" t="n">
        <f aca="false">IF(('April 2024 - June 2024'!C110)+SUM(E121+E134) &lt; 0,('April 2024 - June 2024'!C110)+SUM(E121+E134), TEXT(('April 2024 - June 2024'!C110)+SUM(E121+E134),"+$0.00"))</f>
        <v>-500</v>
      </c>
      <c r="D92" s="3"/>
      <c r="E92" s="3"/>
      <c r="F92" s="3"/>
      <c r="G92" s="3"/>
      <c r="H92" s="3"/>
    </row>
    <row r="93" customFormat="false" ht="23.85" hidden="false" customHeight="false" outlineLevel="0" collapsed="false">
      <c r="A93" s="39" t="s">
        <v>157</v>
      </c>
      <c r="B93" s="54"/>
      <c r="C93" s="9" t="n">
        <v>0</v>
      </c>
      <c r="D93" s="3"/>
      <c r="E93" s="3"/>
      <c r="F93" s="3"/>
      <c r="G93" s="3"/>
      <c r="H93" s="3"/>
    </row>
    <row r="94" customFormat="false" ht="23.85" hidden="false" customHeight="false" outlineLevel="0" collapsed="false">
      <c r="A94" s="39" t="s">
        <v>158</v>
      </c>
      <c r="B94" s="54"/>
      <c r="C94" s="9" t="n">
        <v>0</v>
      </c>
      <c r="D94" s="3"/>
      <c r="E94" s="3"/>
      <c r="F94" s="3"/>
      <c r="G94" s="3"/>
      <c r="H94" s="3"/>
    </row>
    <row r="95" customFormat="false" ht="13.5" hidden="false" customHeight="true" outlineLevel="0" collapsed="false">
      <c r="A95" s="49"/>
      <c r="B95" s="55" t="s">
        <v>159</v>
      </c>
      <c r="C95" s="9" t="n">
        <f aca="false">C90+C91+C92+C93+C94</f>
        <v>-8403</v>
      </c>
      <c r="D95" s="3"/>
      <c r="E95" s="3"/>
      <c r="F95" s="3"/>
      <c r="G95" s="3"/>
      <c r="H95" s="3"/>
    </row>
    <row r="96" customFormat="false" ht="13.5" hidden="false" customHeight="true" outlineLevel="0" collapsed="false">
      <c r="A96" s="21"/>
      <c r="B96" s="24" t="s">
        <v>160</v>
      </c>
      <c r="C96" s="48" t="n">
        <f aca="false">C88</f>
        <v>2028.5</v>
      </c>
      <c r="D96" s="3"/>
      <c r="E96" s="3"/>
      <c r="F96" s="3"/>
      <c r="G96" s="3"/>
      <c r="H96" s="3"/>
    </row>
    <row r="97" customFormat="false" ht="13.5" hidden="false" customHeight="true" outlineLevel="0" collapsed="false">
      <c r="A97" s="3"/>
      <c r="B97" s="3"/>
      <c r="D97" s="3"/>
      <c r="E97" s="3"/>
      <c r="F97" s="3"/>
      <c r="G97" s="3"/>
      <c r="H97" s="3"/>
    </row>
    <row r="98" customFormat="false" ht="13.5" hidden="false" customHeight="true" outlineLevel="0" collapsed="false">
      <c r="A98" s="3"/>
      <c r="B98" s="3"/>
    </row>
    <row r="99" customFormat="false" ht="13.5" hidden="false" customHeight="true" outlineLevel="0" collapsed="false">
      <c r="A99" s="58" t="s">
        <v>232</v>
      </c>
      <c r="B99" s="58"/>
      <c r="C99" s="58"/>
      <c r="D99" s="58"/>
      <c r="E99" s="58"/>
    </row>
    <row r="100" customFormat="false" ht="13.5" hidden="false" customHeight="true" outlineLevel="0" collapsed="false">
      <c r="A100" s="58" t="s">
        <v>162</v>
      </c>
      <c r="B100" s="58"/>
      <c r="C100" s="58" t="s">
        <v>44</v>
      </c>
      <c r="D100" s="58"/>
      <c r="E100" s="59" t="s">
        <v>45</v>
      </c>
    </row>
    <row r="101" customFormat="false" ht="13.5" hidden="false" customHeight="true" outlineLevel="0" collapsed="false">
      <c r="A101" s="60" t="s">
        <v>143</v>
      </c>
      <c r="B101" s="60"/>
      <c r="C101" s="63" t="s">
        <v>233</v>
      </c>
      <c r="D101" s="63"/>
      <c r="E101" s="48" t="n">
        <v>1000</v>
      </c>
      <c r="H101" s="3"/>
    </row>
    <row r="102" customFormat="false" ht="13.5" hidden="false" customHeight="true" outlineLevel="0" collapsed="false">
      <c r="A102" s="60"/>
      <c r="B102" s="60"/>
      <c r="C102" s="63" t="s">
        <v>234</v>
      </c>
      <c r="D102" s="63"/>
      <c r="E102" s="48" t="n">
        <v>0</v>
      </c>
      <c r="H102" s="3"/>
    </row>
    <row r="103" customFormat="false" ht="13.5" hidden="false" customHeight="true" outlineLevel="0" collapsed="false">
      <c r="A103" s="60"/>
      <c r="B103" s="60"/>
      <c r="C103" s="63" t="s">
        <v>235</v>
      </c>
      <c r="D103" s="63"/>
      <c r="E103" s="48" t="n">
        <v>788</v>
      </c>
      <c r="H103" s="3"/>
    </row>
    <row r="104" customFormat="false" ht="13.5" hidden="false" customHeight="true" outlineLevel="0" collapsed="false">
      <c r="A104" s="60"/>
      <c r="B104" s="60"/>
      <c r="C104" s="63" t="s">
        <v>236</v>
      </c>
      <c r="D104" s="63"/>
      <c r="E104" s="48" t="n">
        <v>318</v>
      </c>
      <c r="H104" s="3"/>
    </row>
    <row r="105" customFormat="false" ht="13.5" hidden="false" customHeight="true" outlineLevel="0" collapsed="false">
      <c r="A105" s="60"/>
      <c r="B105" s="60"/>
      <c r="C105" s="63" t="s">
        <v>237</v>
      </c>
      <c r="D105" s="63"/>
      <c r="E105" s="48" t="n">
        <v>600</v>
      </c>
      <c r="H105" s="3"/>
    </row>
    <row r="106" customFormat="false" ht="13.5" hidden="false" customHeight="true" outlineLevel="0" collapsed="false">
      <c r="A106" s="60"/>
      <c r="B106" s="60"/>
      <c r="C106" s="63" t="s">
        <v>238</v>
      </c>
      <c r="D106" s="63"/>
      <c r="E106" s="48" t="n">
        <v>264</v>
      </c>
      <c r="H106" s="3"/>
    </row>
    <row r="107" customFormat="false" ht="13.5" hidden="false" customHeight="true" outlineLevel="0" collapsed="false">
      <c r="A107" s="60"/>
      <c r="B107" s="60"/>
      <c r="C107" s="63" t="s">
        <v>239</v>
      </c>
      <c r="D107" s="63"/>
      <c r="E107" s="48" t="n">
        <v>60</v>
      </c>
      <c r="H107" s="3"/>
    </row>
    <row r="108" customFormat="false" ht="13.5" hidden="false" customHeight="true" outlineLevel="0" collapsed="false">
      <c r="A108" s="60"/>
      <c r="B108" s="60"/>
      <c r="C108" s="63" t="s">
        <v>240</v>
      </c>
      <c r="D108" s="63"/>
      <c r="E108" s="48" t="n">
        <v>900</v>
      </c>
      <c r="H108" s="3"/>
    </row>
    <row r="109" customFormat="false" ht="13.5" hidden="false" customHeight="true" outlineLevel="0" collapsed="false">
      <c r="A109" s="60"/>
      <c r="B109" s="60"/>
      <c r="C109" s="63" t="s">
        <v>241</v>
      </c>
      <c r="D109" s="63"/>
      <c r="E109" s="48" t="n">
        <v>204</v>
      </c>
      <c r="H109" s="3"/>
    </row>
    <row r="110" customFormat="false" ht="13.5" hidden="false" customHeight="true" outlineLevel="0" collapsed="false">
      <c r="A110" s="60"/>
      <c r="B110" s="60"/>
      <c r="C110" s="63" t="s">
        <v>242</v>
      </c>
      <c r="D110" s="63"/>
      <c r="E110" s="48" t="n">
        <v>207.5</v>
      </c>
      <c r="H110" s="3"/>
    </row>
    <row r="111" customFormat="false" ht="13.5" hidden="false" customHeight="true" outlineLevel="0" collapsed="false">
      <c r="A111" s="60"/>
      <c r="B111" s="60"/>
      <c r="C111" s="78" t="s">
        <v>243</v>
      </c>
      <c r="D111" s="78"/>
      <c r="E111" s="48" t="n">
        <v>139.28</v>
      </c>
      <c r="H111" s="3"/>
    </row>
    <row r="112" customFormat="false" ht="13.5" hidden="false" customHeight="true" outlineLevel="0" collapsed="false">
      <c r="A112" s="60" t="s">
        <v>163</v>
      </c>
      <c r="B112" s="60"/>
      <c r="C112" s="61"/>
      <c r="D112" s="61"/>
      <c r="E112" s="48" t="n">
        <f aca="false">C96</f>
        <v>2028.5</v>
      </c>
      <c r="H112" s="3"/>
    </row>
    <row r="113" customFormat="false" ht="13.5" hidden="false" customHeight="true" outlineLevel="0" collapsed="false">
      <c r="A113" s="57"/>
      <c r="B113" s="57"/>
      <c r="C113" s="62" t="s">
        <v>164</v>
      </c>
      <c r="D113" s="62"/>
      <c r="E113" s="9" t="n">
        <f aca="false">('April 2024 - June 2024'!E152+E14)-SUM(E101:E112)</f>
        <v>699.839999999999</v>
      </c>
      <c r="H113" s="3"/>
    </row>
    <row r="114" customFormat="false" ht="13.5" hidden="false" customHeight="true" outlineLevel="0" collapsed="false">
      <c r="H114" s="3"/>
    </row>
    <row r="115" customFormat="false" ht="13.5" hidden="false" customHeight="true" outlineLevel="0" collapsed="false">
      <c r="A115" s="58" t="s">
        <v>244</v>
      </c>
      <c r="B115" s="58"/>
      <c r="C115" s="58"/>
      <c r="D115" s="58"/>
      <c r="E115" s="58"/>
      <c r="H115" s="3"/>
    </row>
    <row r="116" customFormat="false" ht="13.5" hidden="false" customHeight="true" outlineLevel="0" collapsed="false">
      <c r="A116" s="58" t="s">
        <v>162</v>
      </c>
      <c r="B116" s="58"/>
      <c r="C116" s="58" t="s">
        <v>44</v>
      </c>
      <c r="D116" s="58"/>
      <c r="E116" s="59" t="s">
        <v>45</v>
      </c>
      <c r="H116" s="3"/>
    </row>
    <row r="117" customFormat="false" ht="13.5" hidden="false" customHeight="true" outlineLevel="0" collapsed="false">
      <c r="A117" s="60" t="s">
        <v>245</v>
      </c>
      <c r="B117" s="60"/>
      <c r="C117" s="64"/>
      <c r="D117" s="64"/>
      <c r="E117" s="9" t="n">
        <f aca="false">E113</f>
        <v>699.839999999999</v>
      </c>
    </row>
    <row r="118" customFormat="false" ht="13.5" hidden="false" customHeight="true" outlineLevel="0" collapsed="false">
      <c r="A118" s="60" t="s">
        <v>143</v>
      </c>
      <c r="B118" s="60"/>
      <c r="C118" s="64" t="s">
        <v>246</v>
      </c>
      <c r="D118" s="64"/>
      <c r="E118" s="48" t="n">
        <v>72</v>
      </c>
    </row>
    <row r="119" customFormat="false" ht="13.5" hidden="false" customHeight="true" outlineLevel="0" collapsed="false">
      <c r="A119" s="60"/>
      <c r="B119" s="60"/>
      <c r="C119" s="64" t="s">
        <v>247</v>
      </c>
      <c r="D119" s="64"/>
      <c r="E119" s="48" t="n">
        <v>55.3</v>
      </c>
    </row>
    <row r="120" customFormat="false" ht="13.5" hidden="false" customHeight="true" outlineLevel="0" collapsed="false">
      <c r="A120" s="60"/>
      <c r="B120" s="60"/>
      <c r="C120" s="63" t="s">
        <v>248</v>
      </c>
      <c r="D120" s="63"/>
      <c r="E120" s="48" t="n">
        <v>0</v>
      </c>
    </row>
    <row r="121" customFormat="false" ht="13.5" hidden="false" customHeight="true" outlineLevel="0" collapsed="false">
      <c r="A121" s="60"/>
      <c r="B121" s="60"/>
      <c r="C121" s="63" t="s">
        <v>249</v>
      </c>
      <c r="D121" s="63"/>
      <c r="E121" s="48" t="n">
        <v>500</v>
      </c>
    </row>
    <row r="122" customFormat="false" ht="13.5" hidden="false" customHeight="true" outlineLevel="0" collapsed="false">
      <c r="A122" s="60"/>
      <c r="B122" s="60"/>
      <c r="C122" s="63" t="s">
        <v>250</v>
      </c>
      <c r="D122" s="63"/>
      <c r="E122" s="48" t="n">
        <v>85</v>
      </c>
    </row>
    <row r="123" customFormat="false" ht="13.5" hidden="false" customHeight="true" outlineLevel="0" collapsed="false">
      <c r="A123" s="60"/>
      <c r="B123" s="60"/>
      <c r="C123" s="63" t="s">
        <v>251</v>
      </c>
      <c r="D123" s="63"/>
      <c r="E123" s="48" t="n">
        <v>630</v>
      </c>
    </row>
    <row r="124" customFormat="false" ht="13.5" hidden="false" customHeight="true" outlineLevel="0" collapsed="false">
      <c r="A124" s="60"/>
      <c r="B124" s="60"/>
      <c r="C124" s="78" t="s">
        <v>252</v>
      </c>
      <c r="D124" s="78"/>
      <c r="E124" s="48" t="n">
        <v>464.47</v>
      </c>
    </row>
    <row r="125" customFormat="false" ht="13.5" hidden="false" customHeight="true" outlineLevel="0" collapsed="false">
      <c r="A125" s="60" t="s">
        <v>163</v>
      </c>
      <c r="B125" s="60"/>
      <c r="C125" s="61"/>
      <c r="D125" s="61"/>
      <c r="E125" s="48" t="n">
        <f aca="false">C96</f>
        <v>2028.5</v>
      </c>
    </row>
    <row r="126" customFormat="false" ht="13.5" hidden="false" customHeight="true" outlineLevel="0" collapsed="false">
      <c r="A126" s="57"/>
      <c r="B126" s="57"/>
      <c r="C126" s="65" t="s">
        <v>174</v>
      </c>
      <c r="D126" s="65"/>
      <c r="E126" s="9" t="n">
        <f aca="false">(E117+E26)-SUM(E118:E125)</f>
        <v>625.069999999999</v>
      </c>
    </row>
    <row r="127" customFormat="false" ht="13.5" hidden="false" customHeight="true" outlineLevel="0" collapsed="false">
      <c r="A127" s="66"/>
      <c r="B127" s="66"/>
      <c r="C127" s="66"/>
      <c r="D127" s="66"/>
      <c r="E127" s="66"/>
    </row>
    <row r="128" customFormat="false" ht="17.25" hidden="false" customHeight="true" outlineLevel="0" collapsed="false">
      <c r="A128" s="66"/>
      <c r="B128" s="66"/>
      <c r="C128" s="66"/>
      <c r="D128" s="66"/>
      <c r="E128" s="66"/>
    </row>
    <row r="129" customFormat="false" ht="15" hidden="false" customHeight="false" outlineLevel="0" collapsed="false">
      <c r="A129" s="58" t="s">
        <v>253</v>
      </c>
      <c r="B129" s="58"/>
      <c r="C129" s="58"/>
      <c r="D129" s="58"/>
      <c r="E129" s="58"/>
      <c r="G129" s="79" t="s">
        <v>254</v>
      </c>
      <c r="H129" s="48" t="n">
        <v>330.3</v>
      </c>
    </row>
    <row r="130" customFormat="false" ht="46.25" hidden="false" customHeight="false" outlineLevel="0" collapsed="false">
      <c r="A130" s="58" t="s">
        <v>162</v>
      </c>
      <c r="B130" s="58"/>
      <c r="C130" s="58" t="s">
        <v>44</v>
      </c>
      <c r="D130" s="58"/>
      <c r="E130" s="59" t="s">
        <v>45</v>
      </c>
      <c r="G130" s="80" t="s">
        <v>255</v>
      </c>
      <c r="H130" s="81" t="n">
        <f aca="false">330-H129</f>
        <v>-0.300000000000011</v>
      </c>
    </row>
    <row r="131" customFormat="false" ht="13.5" hidden="false" customHeight="true" outlineLevel="0" collapsed="false">
      <c r="A131" s="60" t="s">
        <v>256</v>
      </c>
      <c r="B131" s="60"/>
      <c r="C131" s="61"/>
      <c r="D131" s="61"/>
      <c r="E131" s="9" t="n">
        <f aca="false">E126</f>
        <v>625.069999999999</v>
      </c>
    </row>
    <row r="132" customFormat="false" ht="13.5" hidden="false" customHeight="true" outlineLevel="0" collapsed="false">
      <c r="A132" s="60" t="s">
        <v>143</v>
      </c>
      <c r="B132" s="60"/>
      <c r="C132" s="63" t="s">
        <v>257</v>
      </c>
      <c r="D132" s="63"/>
      <c r="E132" s="48" t="n">
        <v>130.84</v>
      </c>
    </row>
    <row r="133" customFormat="false" ht="13.5" hidden="false" customHeight="true" outlineLevel="0" collapsed="false">
      <c r="A133" s="60"/>
      <c r="B133" s="60"/>
      <c r="C133" s="63" t="s">
        <v>258</v>
      </c>
      <c r="D133" s="63"/>
      <c r="E133" s="48" t="n">
        <v>1150</v>
      </c>
    </row>
    <row r="134" customFormat="false" ht="13.5" hidden="false" customHeight="true" outlineLevel="0" collapsed="false">
      <c r="A134" s="60"/>
      <c r="B134" s="60"/>
      <c r="C134" s="63" t="s">
        <v>259</v>
      </c>
      <c r="D134" s="63"/>
      <c r="E134" s="48" t="n">
        <v>500</v>
      </c>
    </row>
    <row r="135" customFormat="false" ht="13.5" hidden="false" customHeight="true" outlineLevel="0" collapsed="false">
      <c r="A135" s="60"/>
      <c r="B135" s="60"/>
      <c r="C135" s="63" t="s">
        <v>260</v>
      </c>
      <c r="D135" s="63"/>
      <c r="E135" s="48" t="n">
        <v>30</v>
      </c>
    </row>
    <row r="136" customFormat="false" ht="13.5" hidden="false" customHeight="true" outlineLevel="0" collapsed="false">
      <c r="A136" s="60"/>
      <c r="B136" s="60"/>
      <c r="C136" s="63" t="s">
        <v>261</v>
      </c>
      <c r="D136" s="63"/>
      <c r="E136" s="48" t="n">
        <v>60</v>
      </c>
    </row>
    <row r="137" s="83" customFormat="true" ht="59.7" hidden="false" customHeight="true" outlineLevel="0" collapsed="false">
      <c r="A137" s="60"/>
      <c r="B137" s="60"/>
      <c r="C137" s="82" t="s">
        <v>262</v>
      </c>
      <c r="D137" s="82"/>
      <c r="E137" s="48" t="n">
        <v>919.52</v>
      </c>
      <c r="H137" s="84"/>
    </row>
    <row r="138" customFormat="false" ht="21" hidden="false" customHeight="true" outlineLevel="0" collapsed="false">
      <c r="A138" s="60"/>
      <c r="B138" s="60"/>
      <c r="C138" s="67" t="s">
        <v>239</v>
      </c>
      <c r="D138" s="67"/>
      <c r="E138" s="48" t="n">
        <v>600</v>
      </c>
    </row>
    <row r="139" customFormat="false" ht="18.75" hidden="false" customHeight="true" outlineLevel="0" collapsed="false">
      <c r="A139" s="60"/>
      <c r="B139" s="60"/>
      <c r="C139" s="85" t="s">
        <v>263</v>
      </c>
      <c r="D139" s="85"/>
      <c r="E139" s="48" t="n">
        <v>9.5</v>
      </c>
    </row>
    <row r="140" customFormat="false" ht="13.5" hidden="false" customHeight="true" outlineLevel="0" collapsed="false">
      <c r="A140" s="60" t="s">
        <v>163</v>
      </c>
      <c r="B140" s="60"/>
      <c r="C140" s="61"/>
      <c r="D140" s="61"/>
      <c r="E140" s="48" t="n">
        <f aca="false">C96</f>
        <v>2028.5</v>
      </c>
    </row>
    <row r="141" customFormat="false" ht="15" hidden="false" customHeight="false" outlineLevel="0" collapsed="false">
      <c r="A141" s="57"/>
      <c r="B141" s="57"/>
      <c r="C141" s="65" t="s">
        <v>174</v>
      </c>
      <c r="D141" s="65"/>
      <c r="E141" s="9" t="n">
        <f aca="false">(E39+E131)-SUM(E132:E140)</f>
        <v>502.709999999999</v>
      </c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32" customFormat="false" ht="13.5" hidden="false" customHeight="true" outlineLevel="0" collapsed="false">
      <c r="A1032" s="3"/>
      <c r="B1032" s="3"/>
    </row>
    <row r="1033" customFormat="false" ht="13.5" hidden="false" customHeight="true" outlineLevel="0" collapsed="false">
      <c r="A1033" s="3"/>
      <c r="B1033" s="3"/>
    </row>
    <row r="1034" customFormat="false" ht="13.5" hidden="false" customHeight="true" outlineLevel="0" collapsed="false">
      <c r="A1034" s="3"/>
      <c r="B1034" s="3"/>
    </row>
    <row r="1035" customFormat="false" ht="13.5" hidden="false" customHeight="true" outlineLevel="0" collapsed="false">
      <c r="A1035" s="3"/>
      <c r="B1035" s="3"/>
    </row>
    <row r="1036" customFormat="false" ht="13.5" hidden="false" customHeight="true" outlineLevel="0" collapsed="false">
      <c r="A1036" s="3"/>
      <c r="B1036" s="3"/>
    </row>
    <row r="1037" customFormat="false" ht="13.5" hidden="false" customHeight="true" outlineLevel="0" collapsed="false">
      <c r="A1037" s="3"/>
      <c r="B1037" s="3"/>
    </row>
    <row r="1038" customFormat="false" ht="13.5" hidden="false" customHeight="true" outlineLevel="0" collapsed="false">
      <c r="A1038" s="3"/>
      <c r="B1038" s="3"/>
    </row>
    <row r="1039" customFormat="false" ht="13.5" hidden="false" customHeight="true" outlineLevel="0" collapsed="false">
      <c r="A1039" s="3"/>
      <c r="B1039" s="3"/>
    </row>
    <row r="1040" customFormat="false" ht="13.5" hidden="false" customHeight="true" outlineLevel="0" collapsed="false">
      <c r="A1040" s="3"/>
      <c r="B1040" s="3"/>
    </row>
    <row r="1041" customFormat="false" ht="13.5" hidden="false" customHeight="true" outlineLevel="0" collapsed="false">
      <c r="A1041" s="3"/>
      <c r="B1041" s="3"/>
    </row>
    <row r="1042" customFormat="false" ht="13.5" hidden="false" customHeight="true" outlineLevel="0" collapsed="false">
      <c r="A1042" s="3"/>
      <c r="B1042" s="3"/>
    </row>
    <row r="1043" customFormat="false" ht="13.5" hidden="false" customHeight="true" outlineLevel="0" collapsed="false">
      <c r="A1043" s="3"/>
      <c r="B1043" s="3"/>
    </row>
    <row r="1044" customFormat="false" ht="13.5" hidden="false" customHeight="true" outlineLevel="0" collapsed="false">
      <c r="A1044" s="3"/>
      <c r="B1044" s="3"/>
    </row>
    <row r="1045" customFormat="false" ht="13.5" hidden="false" customHeight="true" outlineLevel="0" collapsed="false">
      <c r="A1045" s="3"/>
      <c r="B1045" s="3"/>
    </row>
    <row r="1046" customFormat="false" ht="13.5" hidden="false" customHeight="true" outlineLevel="0" collapsed="false">
      <c r="A1046" s="3"/>
      <c r="B1046" s="3"/>
    </row>
    <row r="1047" customFormat="false" ht="13.5" hidden="false" customHeight="true" outlineLevel="0" collapsed="false">
      <c r="A1047" s="3"/>
      <c r="B1047" s="3"/>
    </row>
    <row r="1048" customFormat="false" ht="13.5" hidden="false" customHeight="true" outlineLevel="0" collapsed="false">
      <c r="A1048" s="3"/>
      <c r="B1048" s="3"/>
    </row>
    <row r="1049" customFormat="false" ht="13.5" hidden="false" customHeight="true" outlineLevel="0" collapsed="false">
      <c r="A1049" s="3"/>
      <c r="B1049" s="3"/>
    </row>
    <row r="1050" customFormat="false" ht="13.5" hidden="false" customHeight="true" outlineLevel="0" collapsed="false">
      <c r="A1050" s="3"/>
      <c r="B1050" s="3"/>
    </row>
    <row r="1051" customFormat="false" ht="13.5" hidden="false" customHeight="true" outlineLevel="0" collapsed="false">
      <c r="A1051" s="3"/>
      <c r="B1051" s="3"/>
    </row>
    <row r="1052" customFormat="false" ht="13.5" hidden="false" customHeight="true" outlineLevel="0" collapsed="false">
      <c r="A1052" s="3"/>
      <c r="B1052" s="3"/>
    </row>
    <row r="1053" customFormat="false" ht="13.5" hidden="false" customHeight="true" outlineLevel="0" collapsed="false">
      <c r="A1053" s="3"/>
      <c r="B1053" s="3"/>
    </row>
    <row r="1054" customFormat="false" ht="13.5" hidden="false" customHeight="true" outlineLevel="0" collapsed="false">
      <c r="A1054" s="3"/>
      <c r="B1054" s="3"/>
    </row>
  </sheetData>
  <mergeCells count="100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95" activeCellId="0" sqref="C9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68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264</v>
      </c>
      <c r="B1" s="2"/>
      <c r="C1" s="2"/>
      <c r="D1" s="2"/>
      <c r="E1" s="2"/>
      <c r="F1" s="3"/>
      <c r="G1" s="3"/>
      <c r="H1" s="46"/>
      <c r="I1" s="3"/>
    </row>
    <row r="2" customFormat="false" ht="13.5" hidden="false" customHeight="true" outlineLevel="0" collapsed="false">
      <c r="A2" s="21"/>
      <c r="B2" s="21"/>
      <c r="C2" s="23"/>
      <c r="D2" s="23"/>
      <c r="E2" s="23"/>
    </row>
    <row r="3" customFormat="false" ht="35.05" hidden="false" customHeight="false" outlineLevel="0" collapsed="false">
      <c r="A3" s="7" t="s">
        <v>6</v>
      </c>
      <c r="B3" s="7" t="s">
        <v>191</v>
      </c>
      <c r="C3" s="9" t="n">
        <f aca="false">E119</f>
        <v>3148.31</v>
      </c>
      <c r="D3" s="13"/>
      <c r="E3" s="1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customFormat="false" ht="35.25" hidden="false" customHeight="true" outlineLevel="0" collapsed="false">
      <c r="A4" s="8" t="s">
        <v>23</v>
      </c>
      <c r="B4" s="8"/>
      <c r="C4" s="9" t="n">
        <f aca="false">SUM(C3:C3)</f>
        <v>3148.31</v>
      </c>
      <c r="D4" s="13"/>
      <c r="E4" s="1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customFormat="false" ht="13.5" hidden="false" customHeight="true" outlineLevel="0" collapsed="false">
      <c r="A5" s="69" t="s">
        <v>25</v>
      </c>
      <c r="B5" s="69"/>
      <c r="C5" s="9" t="n">
        <f aca="false">C88</f>
        <v>-7003</v>
      </c>
      <c r="D5" s="13"/>
      <c r="E5" s="1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customFormat="false" ht="13.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customFormat="false" ht="13.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customFormat="false" ht="13.5" hidden="false" customHeight="true" outlineLevel="0" collapsed="false">
      <c r="A8" s="70" t="s">
        <v>265</v>
      </c>
      <c r="B8" s="70"/>
      <c r="C8" s="70"/>
      <c r="D8" s="70"/>
      <c r="E8" s="7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customFormat="false" ht="13.5" hidden="false" customHeight="true" outlineLevel="0" collapsed="false">
      <c r="A9" s="18" t="s">
        <v>4</v>
      </c>
      <c r="B9" s="19" t="s">
        <v>43</v>
      </c>
      <c r="C9" s="20" t="s">
        <v>44</v>
      </c>
      <c r="D9" s="20"/>
      <c r="E9" s="20" t="s">
        <v>45</v>
      </c>
    </row>
    <row r="10" customFormat="false" ht="13.5" hidden="false" customHeight="true" outlineLevel="0" collapsed="false">
      <c r="A10" s="39" t="s">
        <v>266</v>
      </c>
      <c r="B10" s="21" t="s">
        <v>77</v>
      </c>
      <c r="C10" s="22" t="s">
        <v>212</v>
      </c>
      <c r="D10" s="22"/>
      <c r="E10" s="9" t="n">
        <v>0</v>
      </c>
    </row>
    <row r="11" customFormat="false" ht="17.25" hidden="false" customHeight="true" outlineLevel="0" collapsed="false">
      <c r="A11" s="39" t="s">
        <v>267</v>
      </c>
      <c r="B11" s="21" t="s">
        <v>268</v>
      </c>
      <c r="C11" s="60" t="s">
        <v>269</v>
      </c>
      <c r="D11" s="60"/>
      <c r="E11" s="9" t="n">
        <v>78</v>
      </c>
    </row>
    <row r="12" customFormat="false" ht="17.25" hidden="false" customHeight="true" outlineLevel="0" collapsed="false">
      <c r="A12" s="39" t="s">
        <v>270</v>
      </c>
      <c r="B12" s="21" t="s">
        <v>104</v>
      </c>
      <c r="C12" s="60" t="s">
        <v>271</v>
      </c>
      <c r="D12" s="60"/>
      <c r="E12" s="9" t="n">
        <v>174</v>
      </c>
    </row>
    <row r="13" customFormat="false" ht="18.75" hidden="false" customHeight="true" outlineLevel="0" collapsed="false">
      <c r="A13" s="39" t="s">
        <v>270</v>
      </c>
      <c r="B13" s="21" t="s">
        <v>272</v>
      </c>
      <c r="C13" s="36" t="s">
        <v>49</v>
      </c>
      <c r="D13" s="36"/>
      <c r="E13" s="9" t="n">
        <v>68</v>
      </c>
    </row>
    <row r="14" customFormat="false" ht="15.75" hidden="false" customHeight="true" outlineLevel="0" collapsed="false">
      <c r="A14" s="39" t="s">
        <v>273</v>
      </c>
      <c r="B14" s="21" t="s">
        <v>272</v>
      </c>
      <c r="C14" s="36" t="s">
        <v>49</v>
      </c>
      <c r="D14" s="36"/>
      <c r="E14" s="9" t="n">
        <v>68</v>
      </c>
    </row>
    <row r="15" customFormat="false" ht="12.75" hidden="false" customHeight="true" outlineLevel="0" collapsed="false">
      <c r="A15" s="39" t="s">
        <v>274</v>
      </c>
      <c r="B15" s="21" t="s">
        <v>48</v>
      </c>
      <c r="C15" s="22" t="s">
        <v>49</v>
      </c>
      <c r="D15" s="22"/>
      <c r="E15" s="9" t="n">
        <v>2405</v>
      </c>
    </row>
    <row r="16" customFormat="false" ht="13.5" hidden="false" customHeight="true" outlineLevel="0" collapsed="false">
      <c r="A16" s="23"/>
      <c r="B16" s="23"/>
      <c r="C16" s="72" t="s">
        <v>50</v>
      </c>
      <c r="D16" s="72"/>
      <c r="E16" s="9" t="n">
        <f aca="false">SUM(E10:E15)</f>
        <v>2793</v>
      </c>
    </row>
    <row r="17" customFormat="false" ht="13.5" hidden="false" customHeight="true" outlineLevel="0" collapsed="false">
      <c r="A17" s="3"/>
      <c r="B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3.5" hidden="false" customHeight="true" outlineLevel="0" collapsed="false">
      <c r="A18" s="70" t="s">
        <v>275</v>
      </c>
      <c r="B18" s="70"/>
      <c r="C18" s="70"/>
      <c r="D18" s="70"/>
      <c r="E18" s="7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18" t="s">
        <v>4</v>
      </c>
      <c r="B19" s="19" t="s">
        <v>43</v>
      </c>
      <c r="C19" s="20" t="s">
        <v>44</v>
      </c>
      <c r="D19" s="20"/>
      <c r="E19" s="20" t="s">
        <v>45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39" t="s">
        <v>276</v>
      </c>
      <c r="B20" s="21" t="s">
        <v>77</v>
      </c>
      <c r="C20" s="22" t="s">
        <v>212</v>
      </c>
      <c r="D20" s="22"/>
      <c r="E20" s="9" t="n"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7.25" hidden="false" customHeight="true" outlineLevel="0" collapsed="false">
      <c r="A21" s="39" t="s">
        <v>277</v>
      </c>
      <c r="B21" s="21" t="s">
        <v>272</v>
      </c>
      <c r="C21" s="36" t="s">
        <v>49</v>
      </c>
      <c r="D21" s="36"/>
      <c r="E21" s="9" t="n">
        <v>68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39" t="s">
        <v>278</v>
      </c>
      <c r="B22" s="21" t="s">
        <v>48</v>
      </c>
      <c r="C22" s="22" t="s">
        <v>49</v>
      </c>
      <c r="D22" s="22"/>
      <c r="E22" s="9" t="n">
        <v>2405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86" t="s">
        <v>279</v>
      </c>
      <c r="B23" s="21" t="s">
        <v>280</v>
      </c>
      <c r="C23" s="22" t="s">
        <v>49</v>
      </c>
      <c r="D23" s="22"/>
      <c r="E23" s="9" t="n">
        <v>900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23"/>
      <c r="B24" s="23"/>
      <c r="C24" s="72" t="s">
        <v>50</v>
      </c>
      <c r="D24" s="72"/>
      <c r="E24" s="9" t="n">
        <f aca="false">SUM(E20:E23)</f>
        <v>3373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3.5" hidden="false" customHeight="true" outlineLevel="0" collapsed="false">
      <c r="A25" s="3"/>
      <c r="B25" s="3"/>
      <c r="C25" s="3"/>
      <c r="D25" s="42"/>
      <c r="E25" s="4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3.5" hidden="false" customHeight="true" outlineLevel="0" collapsed="false">
      <c r="A26" s="70" t="s">
        <v>281</v>
      </c>
      <c r="B26" s="70"/>
      <c r="C26" s="70"/>
      <c r="D26" s="70"/>
      <c r="E26" s="70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18" t="s">
        <v>4</v>
      </c>
      <c r="B27" s="19" t="s">
        <v>43</v>
      </c>
      <c r="C27" s="20" t="s">
        <v>44</v>
      </c>
      <c r="D27" s="20"/>
      <c r="E27" s="20" t="s">
        <v>45</v>
      </c>
    </row>
    <row r="28" customFormat="false" ht="12.75" hidden="false" customHeight="true" outlineLevel="0" collapsed="false">
      <c r="A28" s="39" t="s">
        <v>282</v>
      </c>
      <c r="B28" s="21" t="s">
        <v>77</v>
      </c>
      <c r="C28" s="22" t="s">
        <v>212</v>
      </c>
      <c r="D28" s="22"/>
      <c r="E28" s="9" t="n">
        <v>0</v>
      </c>
    </row>
    <row r="29" customFormat="false" ht="12.75" hidden="false" customHeight="true" outlineLevel="0" collapsed="false">
      <c r="A29" s="39" t="s">
        <v>283</v>
      </c>
      <c r="B29" s="21" t="s">
        <v>272</v>
      </c>
      <c r="C29" s="22" t="s">
        <v>49</v>
      </c>
      <c r="D29" s="22"/>
      <c r="E29" s="9" t="n">
        <v>68</v>
      </c>
    </row>
    <row r="30" customFormat="false" ht="12.75" hidden="false" customHeight="true" outlineLevel="0" collapsed="false">
      <c r="A30" s="39" t="s">
        <v>284</v>
      </c>
      <c r="B30" s="21" t="s">
        <v>48</v>
      </c>
      <c r="C30" s="22" t="s">
        <v>49</v>
      </c>
      <c r="D30" s="22"/>
      <c r="E30" s="9" t="n">
        <v>2405</v>
      </c>
    </row>
    <row r="31" customFormat="false" ht="12.75" hidden="false" customHeight="true" outlineLevel="0" collapsed="false">
      <c r="A31" s="86" t="s">
        <v>285</v>
      </c>
      <c r="B31" s="21" t="s">
        <v>280</v>
      </c>
      <c r="C31" s="22" t="s">
        <v>49</v>
      </c>
      <c r="D31" s="22"/>
      <c r="E31" s="9" t="n">
        <v>900</v>
      </c>
    </row>
    <row r="32" customFormat="false" ht="12.75" hidden="false" customHeight="true" outlineLevel="0" collapsed="false">
      <c r="A32" s="23"/>
      <c r="B32" s="23"/>
      <c r="C32" s="72" t="s">
        <v>50</v>
      </c>
      <c r="D32" s="72"/>
      <c r="E32" s="9" t="n">
        <f aca="false">SUM(E28:E31)</f>
        <v>3373</v>
      </c>
    </row>
    <row r="33" customFormat="false" ht="13.5" hidden="false" customHeight="true" outlineLevel="0" collapsed="false">
      <c r="A33" s="3"/>
      <c r="B33" s="3"/>
      <c r="C33" s="3"/>
      <c r="D33" s="42"/>
      <c r="E33" s="43"/>
    </row>
    <row r="34" customFormat="false" ht="12.75" hidden="false" customHeight="true" outlineLevel="0" collapsed="false">
      <c r="A34" s="3"/>
      <c r="B34" s="3"/>
      <c r="C34" s="3"/>
      <c r="D34" s="42"/>
      <c r="E34" s="43"/>
    </row>
    <row r="35" customFormat="false" ht="13.5" hidden="false" customHeight="true" outlineLevel="0" collapsed="false">
      <c r="A35" s="3"/>
      <c r="B35" s="3"/>
      <c r="C35" s="3"/>
      <c r="D35" s="42"/>
      <c r="E35" s="43"/>
    </row>
    <row r="36" customFormat="false" ht="13.5" hidden="false" customHeight="true" outlineLevel="0" collapsed="false">
      <c r="A36" s="3"/>
      <c r="B36" s="3"/>
    </row>
    <row r="37" customFormat="false" ht="13.5" hidden="false" customHeight="true" outlineLevel="0" collapsed="false">
      <c r="A37" s="75" t="s">
        <v>286</v>
      </c>
      <c r="B37" s="75"/>
      <c r="C37" s="75"/>
    </row>
    <row r="38" customFormat="false" ht="13.5" hidden="false" customHeight="true" outlineLevel="0" collapsed="false">
      <c r="A38" s="44" t="s">
        <v>43</v>
      </c>
      <c r="B38" s="44" t="s">
        <v>44</v>
      </c>
      <c r="C38" s="45" t="s">
        <v>45</v>
      </c>
      <c r="D38" s="46"/>
    </row>
    <row r="39" customFormat="false" ht="13.5" hidden="false" customHeight="true" outlineLevel="0" collapsed="false">
      <c r="A39" s="47" t="s">
        <v>102</v>
      </c>
      <c r="B39" s="47"/>
      <c r="C39" s="47"/>
    </row>
    <row r="40" customFormat="false" ht="13.5" hidden="false" customHeight="true" outlineLevel="0" collapsed="false">
      <c r="A40" s="39" t="s">
        <v>268</v>
      </c>
      <c r="B40" s="21"/>
      <c r="C40" s="48" t="n">
        <v>0</v>
      </c>
    </row>
    <row r="41" customFormat="false" ht="13.5" hidden="false" customHeight="true" outlineLevel="0" collapsed="false">
      <c r="A41" s="39" t="s">
        <v>61</v>
      </c>
      <c r="B41" s="23"/>
      <c r="C41" s="48" t="n">
        <v>0</v>
      </c>
    </row>
    <row r="42" customFormat="false" ht="13.5" hidden="false" customHeight="true" outlineLevel="0" collapsed="false">
      <c r="A42" s="21" t="s">
        <v>104</v>
      </c>
      <c r="B42" s="21" t="s">
        <v>105</v>
      </c>
      <c r="C42" s="48" t="n">
        <v>149</v>
      </c>
    </row>
    <row r="43" customFormat="false" ht="13.5" hidden="false" customHeight="true" outlineLevel="0" collapsed="false">
      <c r="A43" s="49"/>
      <c r="B43" s="39" t="s">
        <v>106</v>
      </c>
      <c r="C43" s="48" t="n">
        <f aca="false">SUM(C40:C42)</f>
        <v>149</v>
      </c>
    </row>
    <row r="44" customFormat="false" ht="13.5" hidden="false" customHeight="true" outlineLevel="0" collapsed="false">
      <c r="A44" s="47" t="s">
        <v>287</v>
      </c>
      <c r="B44" s="47"/>
      <c r="C44" s="47"/>
    </row>
    <row r="45" customFormat="false" ht="13.5" hidden="false" customHeight="true" outlineLevel="0" collapsed="false">
      <c r="A45" s="47"/>
      <c r="B45" s="47"/>
      <c r="C45" s="47"/>
    </row>
    <row r="46" customFormat="false" ht="13.5" hidden="false" customHeight="true" outlineLevel="0" collapsed="false">
      <c r="A46" s="21" t="s">
        <v>108</v>
      </c>
      <c r="B46" s="21"/>
      <c r="C46" s="48" t="n">
        <v>0</v>
      </c>
    </row>
    <row r="47" customFormat="false" ht="13.5" hidden="false" customHeight="true" outlineLevel="0" collapsed="false">
      <c r="A47" s="21" t="s">
        <v>109</v>
      </c>
      <c r="B47" s="21"/>
      <c r="C47" s="48" t="n">
        <v>0</v>
      </c>
    </row>
    <row r="48" customFormat="false" ht="13.5" hidden="false" customHeight="true" outlineLevel="0" collapsed="false">
      <c r="A48" s="21" t="s">
        <v>110</v>
      </c>
      <c r="B48" s="21"/>
      <c r="C48" s="48" t="n">
        <v>0</v>
      </c>
    </row>
    <row r="49" customFormat="false" ht="13.5" hidden="false" customHeight="true" outlineLevel="0" collapsed="false">
      <c r="A49" s="21" t="s">
        <v>111</v>
      </c>
      <c r="B49" s="21"/>
      <c r="C49" s="48" t="n">
        <v>0</v>
      </c>
    </row>
    <row r="50" customFormat="false" ht="13.5" hidden="false" customHeight="true" outlineLevel="0" collapsed="false">
      <c r="A50" s="21" t="s">
        <v>229</v>
      </c>
      <c r="B50" s="21"/>
      <c r="C50" s="48" t="n">
        <v>0</v>
      </c>
    </row>
    <row r="51" customFormat="false" ht="13.5" hidden="false" customHeight="true" outlineLevel="0" collapsed="false">
      <c r="A51" s="21"/>
      <c r="B51" s="21" t="s">
        <v>112</v>
      </c>
      <c r="C51" s="48" t="n">
        <f aca="false">SUM(C46:C50)</f>
        <v>0</v>
      </c>
    </row>
    <row r="52" customFormat="false" ht="13.5" hidden="false" customHeight="true" outlineLevel="0" collapsed="false">
      <c r="A52" s="47" t="s">
        <v>113</v>
      </c>
      <c r="B52" s="47"/>
      <c r="C52" s="47"/>
    </row>
    <row r="53" customFormat="false" ht="13.5" hidden="false" customHeight="true" outlineLevel="0" collapsed="false">
      <c r="A53" s="21" t="s">
        <v>114</v>
      </c>
      <c r="B53" s="21" t="s">
        <v>115</v>
      </c>
      <c r="C53" s="48" t="n">
        <v>0</v>
      </c>
    </row>
    <row r="54" customFormat="false" ht="13.5" hidden="false" customHeight="true" outlineLevel="0" collapsed="false">
      <c r="A54" s="21" t="s">
        <v>116</v>
      </c>
      <c r="B54" s="21" t="s">
        <v>117</v>
      </c>
      <c r="C54" s="48" t="n">
        <v>0</v>
      </c>
    </row>
    <row r="55" customFormat="false" ht="13.5" hidden="false" customHeight="true" outlineLevel="0" collapsed="false">
      <c r="A55" s="21"/>
      <c r="B55" s="39" t="s">
        <v>118</v>
      </c>
      <c r="C55" s="48" t="n">
        <f aca="false">SUM(C53:C54)</f>
        <v>0</v>
      </c>
    </row>
    <row r="56" customFormat="false" ht="13.5" hidden="false" customHeight="true" outlineLevel="0" collapsed="false">
      <c r="A56" s="47" t="s">
        <v>119</v>
      </c>
      <c r="B56" s="47"/>
      <c r="C56" s="47"/>
    </row>
    <row r="57" customFormat="false" ht="13.5" hidden="false" customHeight="true" outlineLevel="0" collapsed="false">
      <c r="A57" s="21" t="s">
        <v>120</v>
      </c>
      <c r="B57" s="21" t="s">
        <v>121</v>
      </c>
      <c r="C57" s="48" t="n">
        <v>0</v>
      </c>
    </row>
    <row r="58" customFormat="false" ht="13.5" hidden="false" customHeight="true" outlineLevel="0" collapsed="false">
      <c r="A58" s="23"/>
      <c r="B58" s="39" t="s">
        <v>122</v>
      </c>
      <c r="C58" s="48" t="n">
        <v>0</v>
      </c>
    </row>
    <row r="59" customFormat="false" ht="13.5" hidden="false" customHeight="true" outlineLevel="0" collapsed="false">
      <c r="A59" s="23"/>
      <c r="B59" s="21" t="s">
        <v>123</v>
      </c>
      <c r="C59" s="48" t="n">
        <v>0</v>
      </c>
    </row>
    <row r="60" customFormat="false" ht="13.5" hidden="false" customHeight="true" outlineLevel="0" collapsed="false">
      <c r="A60" s="23"/>
      <c r="B60" s="39" t="s">
        <v>124</v>
      </c>
      <c r="C60" s="48" t="n">
        <f aca="false">SUM(C57:C59)</f>
        <v>0</v>
      </c>
    </row>
    <row r="61" customFormat="false" ht="13.5" hidden="false" customHeight="true" outlineLevel="0" collapsed="false">
      <c r="A61" s="47" t="s">
        <v>125</v>
      </c>
      <c r="B61" s="47"/>
      <c r="C61" s="47"/>
    </row>
    <row r="62" customFormat="false" ht="13.5" hidden="false" customHeight="true" outlineLevel="0" collapsed="false">
      <c r="A62" s="21" t="s">
        <v>126</v>
      </c>
      <c r="B62" s="21" t="s">
        <v>127</v>
      </c>
      <c r="C62" s="48" t="n">
        <v>0</v>
      </c>
    </row>
    <row r="63" customFormat="false" ht="13.5" hidden="false" customHeight="true" outlineLevel="0" collapsed="false">
      <c r="A63" s="23"/>
      <c r="B63" s="39" t="s">
        <v>128</v>
      </c>
      <c r="C63" s="48" t="n">
        <f aca="false">SUM(C62)</f>
        <v>0</v>
      </c>
    </row>
    <row r="64" customFormat="false" ht="13.5" hidden="false" customHeight="true" outlineLevel="0" collapsed="false">
      <c r="A64" s="50" t="s">
        <v>129</v>
      </c>
      <c r="B64" s="50"/>
      <c r="C64" s="50"/>
    </row>
    <row r="65" customFormat="false" ht="33" hidden="false" customHeight="true" outlineLevel="0" collapsed="false">
      <c r="A65" s="21" t="s">
        <v>130</v>
      </c>
      <c r="B65" s="39" t="s">
        <v>131</v>
      </c>
      <c r="C65" s="48" t="n">
        <v>0</v>
      </c>
    </row>
    <row r="66" customFormat="false" ht="33" hidden="false" customHeight="true" outlineLevel="0" collapsed="false">
      <c r="A66" s="21" t="s">
        <v>132</v>
      </c>
      <c r="B66" s="39" t="s">
        <v>133</v>
      </c>
      <c r="C66" s="48" t="n">
        <v>0</v>
      </c>
    </row>
    <row r="67" customFormat="false" ht="23.85" hidden="false" customHeight="false" outlineLevel="0" collapsed="false">
      <c r="A67" s="21" t="s">
        <v>134</v>
      </c>
      <c r="B67" s="39" t="s">
        <v>135</v>
      </c>
      <c r="C67" s="48" t="n">
        <v>0</v>
      </c>
    </row>
    <row r="68" customFormat="false" ht="33" hidden="false" customHeight="true" outlineLevel="0" collapsed="false">
      <c r="A68" s="21" t="s">
        <v>136</v>
      </c>
      <c r="B68" s="39" t="s">
        <v>136</v>
      </c>
      <c r="C68" s="48" t="n">
        <v>0</v>
      </c>
    </row>
    <row r="69" customFormat="false" ht="19.5" hidden="false" customHeight="true" outlineLevel="0" collapsed="false">
      <c r="A69" s="21"/>
      <c r="B69" s="39" t="s">
        <v>23</v>
      </c>
      <c r="C69" s="48" t="n">
        <f aca="false">SUM(C65:C68)</f>
        <v>0</v>
      </c>
    </row>
    <row r="70" customFormat="false" ht="13.5" hidden="false" customHeight="true" outlineLevel="0" collapsed="false">
      <c r="A70" s="50" t="s">
        <v>137</v>
      </c>
      <c r="B70" s="50"/>
      <c r="C70" s="50"/>
    </row>
    <row r="71" customFormat="false" ht="13.5" hidden="false" customHeight="true" outlineLevel="0" collapsed="false">
      <c r="A71" s="21" t="s">
        <v>138</v>
      </c>
      <c r="B71" s="23"/>
      <c r="C71" s="48" t="n">
        <v>0</v>
      </c>
    </row>
    <row r="72" customFormat="false" ht="15" hidden="false" customHeight="true" outlineLevel="0" collapsed="false">
      <c r="A72" s="49" t="s">
        <v>139</v>
      </c>
      <c r="B72" s="49" t="s">
        <v>140</v>
      </c>
      <c r="C72" s="48" t="n">
        <v>0</v>
      </c>
    </row>
    <row r="73" customFormat="false" ht="13.5" hidden="false" customHeight="true" outlineLevel="0" collapsed="false">
      <c r="A73" s="21" t="s">
        <v>77</v>
      </c>
      <c r="B73" s="21" t="s">
        <v>141</v>
      </c>
      <c r="C73" s="48" t="n">
        <v>0</v>
      </c>
    </row>
    <row r="74" customFormat="false" ht="13.5" hidden="false" customHeight="true" outlineLevel="0" collapsed="false">
      <c r="A74" s="21"/>
      <c r="B74" s="39" t="s">
        <v>142</v>
      </c>
      <c r="C74" s="48" t="n">
        <f aca="false">SUM(C71:C73)</f>
        <v>0</v>
      </c>
    </row>
    <row r="75" customFormat="false" ht="13.5" hidden="false" customHeight="true" outlineLevel="0" collapsed="false">
      <c r="A75" s="51" t="s">
        <v>143</v>
      </c>
      <c r="B75" s="51"/>
      <c r="C75" s="51"/>
    </row>
    <row r="76" customFormat="false" ht="13.5" hidden="false" customHeight="true" outlineLevel="0" collapsed="false">
      <c r="A76" s="39" t="s">
        <v>144</v>
      </c>
      <c r="B76" s="52" t="s">
        <v>145</v>
      </c>
      <c r="C76" s="48" t="n">
        <v>200</v>
      </c>
    </row>
    <row r="77" customFormat="false" ht="13.5" hidden="false" customHeight="true" outlineLevel="0" collapsed="false">
      <c r="A77" s="76" t="s">
        <v>146</v>
      </c>
      <c r="B77" s="77" t="s">
        <v>147</v>
      </c>
      <c r="C77" s="48" t="n">
        <v>68</v>
      </c>
    </row>
    <row r="78" customFormat="false" ht="15" hidden="false" customHeight="false" outlineLevel="0" collapsed="false">
      <c r="A78" s="39" t="s">
        <v>148</v>
      </c>
      <c r="B78" s="39" t="s">
        <v>288</v>
      </c>
      <c r="C78" s="48" t="n">
        <v>52</v>
      </c>
    </row>
    <row r="79" customFormat="false" ht="13.5" hidden="false" customHeight="true" outlineLevel="0" collapsed="false">
      <c r="A79" s="39" t="s">
        <v>150</v>
      </c>
      <c r="B79" s="21" t="s">
        <v>231</v>
      </c>
      <c r="C79" s="48" t="n">
        <v>900</v>
      </c>
    </row>
    <row r="80" customFormat="false" ht="13.5" hidden="false" customHeight="true" outlineLevel="0" collapsed="false">
      <c r="A80" s="49"/>
      <c r="B80" s="52" t="s">
        <v>152</v>
      </c>
      <c r="C80" s="48" t="n">
        <f aca="false">SUM(C76:C79)</f>
        <v>1220</v>
      </c>
    </row>
    <row r="81" customFormat="false" ht="13.5" hidden="false" customHeight="true" outlineLevel="0" collapsed="false">
      <c r="A81" s="49"/>
      <c r="B81" s="53" t="s">
        <v>23</v>
      </c>
      <c r="C81" s="48" t="n">
        <f aca="false">C43+C51+C55+C60+C63+C69+C74+C80</f>
        <v>1369</v>
      </c>
    </row>
    <row r="82" customFormat="false" ht="13.5" hidden="false" customHeight="true" outlineLevel="0" collapsed="false">
      <c r="A82" s="51" t="s">
        <v>153</v>
      </c>
      <c r="B82" s="51"/>
      <c r="C82" s="51"/>
    </row>
    <row r="83" customFormat="false" ht="13.5" hidden="false" customHeight="true" outlineLevel="0" collapsed="false">
      <c r="A83" s="52" t="s">
        <v>154</v>
      </c>
      <c r="B83" s="52"/>
      <c r="C83" s="9" t="n">
        <f aca="false">IF(('July 2024 - September 2024'!C90)+SUM(E97+E105+E115)  &lt; 0,(('July 2024 - September 2024'!C90))+SUM(E97+E105+E115), TEXT((('July 2024 - September 2024'!C90))+SUM(E97+E105+E115),"+$0.00"))</f>
        <v>-7003</v>
      </c>
    </row>
    <row r="84" customFormat="false" ht="13.5" hidden="false" customHeight="true" outlineLevel="0" collapsed="false">
      <c r="A84" s="52" t="s">
        <v>155</v>
      </c>
      <c r="B84" s="52"/>
      <c r="C84" s="9" t="n">
        <v>0</v>
      </c>
    </row>
    <row r="85" customFormat="false" ht="13.5" hidden="false" customHeight="true" outlineLevel="0" collapsed="false">
      <c r="A85" s="52" t="s">
        <v>156</v>
      </c>
      <c r="B85" s="52"/>
      <c r="C85" s="9" t="str">
        <f aca="false">IF(('July 2024 - September 2024'!C92)+SUM(E96+E106+E116) &lt; 0,(('July 2024 - September 2024'!C92))+SUM(E96+E106+E116), TEXT((('July 2024 - September 2024'!C92))+SUM(E96+E106+E116),"+$0.00"))</f>
        <v>+$0.00</v>
      </c>
    </row>
    <row r="86" customFormat="false" ht="23.85" hidden="false" customHeight="false" outlineLevel="0" collapsed="false">
      <c r="A86" s="39" t="s">
        <v>157</v>
      </c>
      <c r="B86" s="54"/>
      <c r="C86" s="9" t="n">
        <v>0</v>
      </c>
    </row>
    <row r="87" customFormat="false" ht="23.85" hidden="false" customHeight="false" outlineLevel="0" collapsed="false">
      <c r="A87" s="39" t="s">
        <v>158</v>
      </c>
      <c r="B87" s="54"/>
      <c r="C87" s="9" t="n">
        <v>0</v>
      </c>
    </row>
    <row r="88" customFormat="false" ht="13.5" hidden="false" customHeight="true" outlineLevel="0" collapsed="false">
      <c r="A88" s="49"/>
      <c r="B88" s="55" t="s">
        <v>159</v>
      </c>
      <c r="C88" s="9" t="n">
        <f aca="false">C83+C84+C85+C86+C87</f>
        <v>-7003</v>
      </c>
    </row>
    <row r="89" customFormat="false" ht="13.5" hidden="false" customHeight="true" outlineLevel="0" collapsed="false">
      <c r="A89" s="21"/>
      <c r="B89" s="24" t="s">
        <v>160</v>
      </c>
      <c r="C89" s="48" t="n">
        <f aca="false">C81</f>
        <v>1369</v>
      </c>
      <c r="H89" s="87"/>
    </row>
    <row r="90" customFormat="false" ht="13.5" hidden="false" customHeight="true" outlineLevel="0" collapsed="false">
      <c r="A90" s="3"/>
      <c r="B90" s="3"/>
    </row>
    <row r="91" customFormat="false" ht="13.5" hidden="false" customHeight="true" outlineLevel="0" collapsed="false">
      <c r="A91" s="3"/>
      <c r="B91" s="3"/>
    </row>
    <row r="92" customFormat="false" ht="15" hidden="false" customHeight="false" outlineLevel="0" collapsed="false">
      <c r="A92" s="58" t="s">
        <v>289</v>
      </c>
      <c r="B92" s="58"/>
      <c r="C92" s="58"/>
      <c r="D92" s="58"/>
      <c r="E92" s="58"/>
      <c r="G92" s="79" t="s">
        <v>254</v>
      </c>
      <c r="H92" s="48" t="n">
        <v>278.4</v>
      </c>
    </row>
    <row r="93" customFormat="false" ht="46.25" hidden="false" customHeight="false" outlineLevel="0" collapsed="false">
      <c r="A93" s="58" t="s">
        <v>162</v>
      </c>
      <c r="B93" s="58"/>
      <c r="C93" s="58" t="s">
        <v>44</v>
      </c>
      <c r="D93" s="58"/>
      <c r="E93" s="59" t="s">
        <v>45</v>
      </c>
      <c r="G93" s="80" t="s">
        <v>290</v>
      </c>
      <c r="H93" s="88" t="n">
        <f aca="false">C76-H92</f>
        <v>-78.4</v>
      </c>
    </row>
    <row r="94" customFormat="false" ht="13.5" hidden="false" customHeight="true" outlineLevel="0" collapsed="false">
      <c r="A94" s="60" t="s">
        <v>291</v>
      </c>
      <c r="B94" s="60"/>
      <c r="C94" s="61"/>
      <c r="D94" s="61"/>
      <c r="E94" s="9" t="n">
        <f aca="false">'July 2024 - September 2024'!E141</f>
        <v>502.709999999999</v>
      </c>
    </row>
    <row r="95" customFormat="false" ht="53.25" hidden="false" customHeight="true" outlineLevel="0" collapsed="false">
      <c r="A95" s="60" t="s">
        <v>143</v>
      </c>
      <c r="B95" s="60"/>
      <c r="C95" s="67" t="s">
        <v>292</v>
      </c>
      <c r="D95" s="67"/>
      <c r="E95" s="48" t="n">
        <v>278.4</v>
      </c>
    </row>
    <row r="96" customFormat="false" ht="13.5" hidden="false" customHeight="true" outlineLevel="0" collapsed="false">
      <c r="A96" s="60"/>
      <c r="B96" s="60"/>
      <c r="C96" s="63" t="s">
        <v>293</v>
      </c>
      <c r="D96" s="63"/>
      <c r="E96" s="48" t="n">
        <v>200</v>
      </c>
    </row>
    <row r="97" customFormat="false" ht="13.5" hidden="false" customHeight="true" outlineLevel="0" collapsed="false">
      <c r="A97" s="60"/>
      <c r="B97" s="60"/>
      <c r="C97" s="63" t="s">
        <v>248</v>
      </c>
      <c r="D97" s="63"/>
      <c r="E97" s="48" t="n">
        <v>0</v>
      </c>
    </row>
    <row r="98" customFormat="false" ht="13.5" hidden="false" customHeight="true" outlineLevel="0" collapsed="false">
      <c r="A98" s="60"/>
      <c r="B98" s="60"/>
      <c r="C98" s="63" t="s">
        <v>294</v>
      </c>
      <c r="D98" s="63"/>
      <c r="E98" s="48" t="n">
        <v>58</v>
      </c>
    </row>
    <row r="99" customFormat="false" ht="13.5" hidden="false" customHeight="true" outlineLevel="0" collapsed="false">
      <c r="A99" s="60" t="s">
        <v>163</v>
      </c>
      <c r="B99" s="60"/>
      <c r="C99" s="61"/>
      <c r="D99" s="61"/>
      <c r="E99" s="48" t="n">
        <f aca="false">C89</f>
        <v>1369</v>
      </c>
    </row>
    <row r="100" customFormat="false" ht="13.5" hidden="false" customHeight="true" outlineLevel="0" collapsed="false">
      <c r="A100" s="57"/>
      <c r="B100" s="57"/>
      <c r="C100" s="62" t="s">
        <v>164</v>
      </c>
      <c r="D100" s="62"/>
      <c r="E100" s="9" t="n">
        <f aca="false">('July 2024 - September 2024'!E141+E16)-SUM(E95:E99)</f>
        <v>1390.31</v>
      </c>
    </row>
    <row r="101" customFormat="false" ht="13.5" hidden="false" customHeight="true" outlineLevel="0" collapsed="false"/>
    <row r="102" customFormat="false" ht="13.5" hidden="false" customHeight="true" outlineLevel="0" collapsed="false">
      <c r="A102" s="58" t="s">
        <v>295</v>
      </c>
      <c r="B102" s="58"/>
      <c r="C102" s="58"/>
      <c r="D102" s="58"/>
      <c r="E102" s="58"/>
      <c r="G102" s="79" t="s">
        <v>254</v>
      </c>
      <c r="H102" s="48" t="n">
        <v>0</v>
      </c>
    </row>
    <row r="103" customFormat="false" ht="46.25" hidden="false" customHeight="false" outlineLevel="0" collapsed="false">
      <c r="A103" s="58" t="s">
        <v>162</v>
      </c>
      <c r="B103" s="58"/>
      <c r="C103" s="58" t="s">
        <v>44</v>
      </c>
      <c r="D103" s="58"/>
      <c r="E103" s="59" t="s">
        <v>45</v>
      </c>
      <c r="G103" s="80" t="s">
        <v>290</v>
      </c>
      <c r="H103" s="88" t="n">
        <f aca="false">C76-H102</f>
        <v>200</v>
      </c>
    </row>
    <row r="104" customFormat="false" ht="13.5" hidden="false" customHeight="true" outlineLevel="0" collapsed="false">
      <c r="A104" s="60" t="s">
        <v>296</v>
      </c>
      <c r="B104" s="60"/>
      <c r="C104" s="64"/>
      <c r="D104" s="64"/>
      <c r="E104" s="9" t="n">
        <f aca="false">E100</f>
        <v>1390.31</v>
      </c>
    </row>
    <row r="105" customFormat="false" ht="13.5" hidden="false" customHeight="true" outlineLevel="0" collapsed="false">
      <c r="A105" s="60" t="s">
        <v>143</v>
      </c>
      <c r="B105" s="60"/>
      <c r="C105" s="63" t="s">
        <v>167</v>
      </c>
      <c r="D105" s="63"/>
      <c r="E105" s="48" t="n">
        <v>0</v>
      </c>
    </row>
    <row r="106" customFormat="false" ht="13.5" hidden="false" customHeight="true" outlineLevel="0" collapsed="false">
      <c r="A106" s="60"/>
      <c r="B106" s="60"/>
      <c r="C106" s="63" t="s">
        <v>293</v>
      </c>
      <c r="D106" s="63"/>
      <c r="E106" s="48" t="n">
        <v>200</v>
      </c>
    </row>
    <row r="107" customFormat="false" ht="31.3" hidden="false" customHeight="true" outlineLevel="0" collapsed="false">
      <c r="A107" s="60"/>
      <c r="B107" s="60"/>
      <c r="C107" s="67" t="s">
        <v>297</v>
      </c>
      <c r="D107" s="67"/>
      <c r="E107" s="48" t="n">
        <v>900</v>
      </c>
    </row>
    <row r="108" customFormat="false" ht="17.15" hidden="false" customHeight="true" outlineLevel="0" collapsed="false">
      <c r="A108" s="60" t="s">
        <v>163</v>
      </c>
      <c r="B108" s="60"/>
      <c r="C108" s="61"/>
      <c r="D108" s="61"/>
      <c r="E108" s="48" t="n">
        <f aca="false">C89</f>
        <v>1369</v>
      </c>
    </row>
    <row r="109" customFormat="false" ht="13.5" hidden="false" customHeight="true" outlineLevel="0" collapsed="false">
      <c r="A109" s="57"/>
      <c r="B109" s="57"/>
      <c r="C109" s="65" t="s">
        <v>174</v>
      </c>
      <c r="D109" s="65"/>
      <c r="E109" s="9" t="n">
        <f aca="false">(E24+E104)-SUM(E105:E108)</f>
        <v>2294.31</v>
      </c>
    </row>
    <row r="110" customFormat="false" ht="13.5" hidden="false" customHeight="true" outlineLevel="0" collapsed="false">
      <c r="A110" s="66"/>
      <c r="B110" s="66"/>
      <c r="C110" s="66"/>
      <c r="D110" s="66"/>
      <c r="E110" s="66"/>
    </row>
    <row r="111" customFormat="false" ht="17.25" hidden="false" customHeight="true" outlineLevel="0" collapsed="false">
      <c r="A111" s="66"/>
      <c r="B111" s="66"/>
      <c r="C111" s="66"/>
      <c r="D111" s="66"/>
      <c r="E111" s="66"/>
    </row>
    <row r="112" customFormat="false" ht="13.5" hidden="false" customHeight="true" outlineLevel="0" collapsed="false">
      <c r="A112" s="58" t="s">
        <v>298</v>
      </c>
      <c r="B112" s="58"/>
      <c r="C112" s="58"/>
      <c r="D112" s="58"/>
      <c r="E112" s="58"/>
      <c r="G112" s="79" t="s">
        <v>254</v>
      </c>
      <c r="H112" s="48" t="n">
        <v>0</v>
      </c>
    </row>
    <row r="113" customFormat="false" ht="46.25" hidden="false" customHeight="false" outlineLevel="0" collapsed="false">
      <c r="A113" s="58" t="s">
        <v>162</v>
      </c>
      <c r="B113" s="58"/>
      <c r="C113" s="58" t="s">
        <v>44</v>
      </c>
      <c r="D113" s="58"/>
      <c r="E113" s="59" t="s">
        <v>45</v>
      </c>
      <c r="G113" s="89" t="s">
        <v>299</v>
      </c>
      <c r="H113" s="88" t="n">
        <f aca="false">C76-H112</f>
        <v>200</v>
      </c>
    </row>
    <row r="114" customFormat="false" ht="13.5" hidden="false" customHeight="true" outlineLevel="0" collapsed="false">
      <c r="A114" s="60" t="s">
        <v>300</v>
      </c>
      <c r="B114" s="60"/>
      <c r="C114" s="61"/>
      <c r="D114" s="61"/>
      <c r="E114" s="9" t="n">
        <f aca="false">E109</f>
        <v>2294.31</v>
      </c>
    </row>
    <row r="115" customFormat="false" ht="13.5" hidden="false" customHeight="true" outlineLevel="0" collapsed="false">
      <c r="A115" s="60" t="s">
        <v>143</v>
      </c>
      <c r="B115" s="60"/>
      <c r="C115" s="64" t="s">
        <v>301</v>
      </c>
      <c r="D115" s="64"/>
      <c r="E115" s="48" t="n">
        <v>900</v>
      </c>
    </row>
    <row r="116" customFormat="false" ht="13.5" hidden="false" customHeight="true" outlineLevel="0" collapsed="false">
      <c r="A116" s="60"/>
      <c r="B116" s="60"/>
      <c r="C116" s="63" t="s">
        <v>302</v>
      </c>
      <c r="D116" s="63"/>
      <c r="E116" s="48" t="n">
        <v>100</v>
      </c>
    </row>
    <row r="117" customFormat="false" ht="38.25" hidden="false" customHeight="true" outlineLevel="0" collapsed="false">
      <c r="A117" s="60"/>
      <c r="B117" s="60"/>
      <c r="C117" s="67" t="s">
        <v>303</v>
      </c>
      <c r="D117" s="67"/>
      <c r="E117" s="48" t="n">
        <v>150</v>
      </c>
    </row>
    <row r="118" customFormat="false" ht="13.5" hidden="false" customHeight="true" outlineLevel="0" collapsed="false">
      <c r="A118" s="60" t="s">
        <v>163</v>
      </c>
      <c r="B118" s="60"/>
      <c r="C118" s="61"/>
      <c r="D118" s="61"/>
      <c r="E118" s="48" t="n">
        <f aca="false">C89</f>
        <v>1369</v>
      </c>
    </row>
    <row r="119" customFormat="false" ht="13.5" hidden="false" customHeight="true" outlineLevel="0" collapsed="false">
      <c r="A119" s="57"/>
      <c r="B119" s="57"/>
      <c r="C119" s="65" t="s">
        <v>174</v>
      </c>
      <c r="D119" s="65"/>
      <c r="E119" s="9" t="n">
        <f aca="false">(E32+E114)-SUM(E115:E118)</f>
        <v>3148.31</v>
      </c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32" customFormat="false" ht="13.5" hidden="false" customHeight="true" outlineLevel="0" collapsed="false">
      <c r="A1032" s="3"/>
      <c r="B1032" s="3"/>
    </row>
  </sheetData>
  <mergeCells count="79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C31:D31"/>
    <mergeCell ref="A32:B32"/>
    <mergeCell ref="C32:D32"/>
    <mergeCell ref="A37:C37"/>
    <mergeCell ref="A39:C39"/>
    <mergeCell ref="A44:C45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8"/>
    <mergeCell ref="C95:D95"/>
    <mergeCell ref="C96:D96"/>
    <mergeCell ref="C97:D97"/>
    <mergeCell ref="C98:D98"/>
    <mergeCell ref="A99:B99"/>
    <mergeCell ref="C99:D99"/>
    <mergeCell ref="A100:B100"/>
    <mergeCell ref="C100:D100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  <mergeCell ref="A112:E112"/>
    <mergeCell ref="A113:B113"/>
    <mergeCell ref="C113:D113"/>
    <mergeCell ref="A114:B114"/>
    <mergeCell ref="C114:D114"/>
    <mergeCell ref="A115:B117"/>
    <mergeCell ref="C115:D115"/>
    <mergeCell ref="C116:D116"/>
    <mergeCell ref="C117:D117"/>
    <mergeCell ref="A118:B118"/>
    <mergeCell ref="C118:D118"/>
    <mergeCell ref="A119:B119"/>
    <mergeCell ref="C119:D119"/>
  </mergeCells>
  <conditionalFormatting sqref="C40:C43 C46:C51 C53:C55 C57:C60 C62:C63 C65:C69 C71:C74 C76:C81 C89 E95:E99 E105:E108 E115:E118 H92 H102 H112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85" colorId="64" zoomScale="90" zoomScaleNormal="90" zoomScalePageLayoutView="100" workbookViewId="0">
      <selection pane="topLeft" activeCell="I98" activeCellId="0" sqref="I9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68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304</v>
      </c>
      <c r="B1" s="2"/>
      <c r="C1" s="2"/>
      <c r="D1" s="2"/>
      <c r="E1" s="2"/>
      <c r="F1" s="3"/>
      <c r="G1" s="3"/>
      <c r="H1" s="46"/>
      <c r="I1" s="3"/>
    </row>
    <row r="2" customFormat="false" ht="13.5" hidden="false" customHeight="true" outlineLevel="0" collapsed="false">
      <c r="A2" s="21"/>
      <c r="B2" s="21"/>
      <c r="C2" s="23"/>
      <c r="D2" s="23"/>
      <c r="E2" s="23"/>
    </row>
    <row r="3" customFormat="false" ht="35.05" hidden="false" customHeight="false" outlineLevel="0" collapsed="false">
      <c r="A3" s="7" t="s">
        <v>6</v>
      </c>
      <c r="B3" s="7" t="s">
        <v>191</v>
      </c>
      <c r="C3" s="9" t="n">
        <f aca="false">E109</f>
        <v>1321.47</v>
      </c>
      <c r="D3" s="13"/>
      <c r="E3" s="1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customFormat="false" ht="35.25" hidden="false" customHeight="true" outlineLevel="0" collapsed="false">
      <c r="A4" s="8" t="s">
        <v>23</v>
      </c>
      <c r="B4" s="8"/>
      <c r="C4" s="9" t="n">
        <f aca="false">SUM(C3:C3)</f>
        <v>1321.47</v>
      </c>
      <c r="D4" s="13"/>
      <c r="E4" s="1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customFormat="false" ht="13.5" hidden="false" customHeight="true" outlineLevel="0" collapsed="false">
      <c r="A5" s="69" t="s">
        <v>25</v>
      </c>
      <c r="B5" s="69"/>
      <c r="C5" s="9" t="n">
        <f aca="false">C82</f>
        <v>-3000</v>
      </c>
      <c r="D5" s="13"/>
      <c r="E5" s="1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customFormat="false" ht="13.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customFormat="false" ht="13.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customFormat="false" ht="13.5" hidden="false" customHeight="true" outlineLevel="0" collapsed="false">
      <c r="A8" s="70" t="s">
        <v>305</v>
      </c>
      <c r="B8" s="70"/>
      <c r="C8" s="70"/>
      <c r="D8" s="70"/>
      <c r="E8" s="7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customFormat="false" ht="13.5" hidden="false" customHeight="true" outlineLevel="0" collapsed="false">
      <c r="A9" s="18" t="s">
        <v>4</v>
      </c>
      <c r="B9" s="19" t="s">
        <v>43</v>
      </c>
      <c r="C9" s="20" t="s">
        <v>44</v>
      </c>
      <c r="D9" s="20"/>
      <c r="E9" s="20" t="s">
        <v>45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customFormat="false" ht="13.5" hidden="false" customHeight="true" outlineLevel="0" collapsed="false">
      <c r="A10" s="39" t="s">
        <v>306</v>
      </c>
      <c r="B10" s="21" t="s">
        <v>48</v>
      </c>
      <c r="C10" s="22" t="s">
        <v>49</v>
      </c>
      <c r="D10" s="22"/>
      <c r="E10" s="9" t="n">
        <v>2405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customFormat="false" ht="17.25" hidden="false" customHeight="true" outlineLevel="0" collapsed="false">
      <c r="A11" s="39" t="s">
        <v>307</v>
      </c>
      <c r="B11" s="21" t="s">
        <v>272</v>
      </c>
      <c r="C11" s="36" t="s">
        <v>49</v>
      </c>
      <c r="D11" s="36"/>
      <c r="E11" s="9" t="n">
        <v>68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customFormat="false" ht="13.5" hidden="false" customHeight="true" outlineLevel="0" collapsed="false">
      <c r="A12" s="39" t="s">
        <v>308</v>
      </c>
      <c r="B12" s="21" t="s">
        <v>77</v>
      </c>
      <c r="C12" s="22" t="s">
        <v>212</v>
      </c>
      <c r="D12" s="22"/>
      <c r="E12" s="9" t="n">
        <v>0</v>
      </c>
    </row>
    <row r="13" customFormat="false" ht="13.5" hidden="false" customHeight="true" outlineLevel="0" collapsed="false">
      <c r="A13" s="23"/>
      <c r="B13" s="23"/>
      <c r="C13" s="72" t="s">
        <v>50</v>
      </c>
      <c r="D13" s="72"/>
      <c r="E13" s="9" t="n">
        <f aca="false">SUM(E10:E12)</f>
        <v>2473</v>
      </c>
    </row>
    <row r="14" customFormat="false" ht="13.5" hidden="false" customHeight="true" outlineLevel="0" collapsed="false">
      <c r="A14" s="3"/>
      <c r="B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3.5" hidden="false" customHeight="true" outlineLevel="0" collapsed="false">
      <c r="A15" s="70" t="s">
        <v>309</v>
      </c>
      <c r="B15" s="70"/>
      <c r="C15" s="70"/>
      <c r="D15" s="70"/>
      <c r="E15" s="7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75" hidden="false" customHeight="true" outlineLevel="0" collapsed="false">
      <c r="A16" s="18" t="s">
        <v>4</v>
      </c>
      <c r="B16" s="19" t="s">
        <v>43</v>
      </c>
      <c r="C16" s="20" t="s">
        <v>44</v>
      </c>
      <c r="D16" s="20"/>
      <c r="E16" s="20" t="s">
        <v>45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3.5" hidden="false" customHeight="true" outlineLevel="0" collapsed="false">
      <c r="A17" s="39" t="s">
        <v>310</v>
      </c>
      <c r="B17" s="21" t="s">
        <v>48</v>
      </c>
      <c r="C17" s="22" t="s">
        <v>49</v>
      </c>
      <c r="D17" s="22"/>
      <c r="E17" s="9" t="n">
        <v>2405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7.25" hidden="false" customHeight="true" outlineLevel="0" collapsed="false">
      <c r="A18" s="39" t="s">
        <v>311</v>
      </c>
      <c r="B18" s="21" t="s">
        <v>272</v>
      </c>
      <c r="C18" s="36" t="s">
        <v>49</v>
      </c>
      <c r="D18" s="36"/>
      <c r="E18" s="9" t="n">
        <v>68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39" t="s">
        <v>312</v>
      </c>
      <c r="B19" s="21" t="s">
        <v>77</v>
      </c>
      <c r="C19" s="22" t="s">
        <v>212</v>
      </c>
      <c r="D19" s="22"/>
      <c r="E19" s="9" t="n">
        <v>0</v>
      </c>
    </row>
    <row r="20" customFormat="false" ht="12.75" hidden="false" customHeight="true" outlineLevel="0" collapsed="false">
      <c r="A20" s="23"/>
      <c r="B20" s="23"/>
      <c r="C20" s="72" t="s">
        <v>50</v>
      </c>
      <c r="D20" s="72"/>
      <c r="E20" s="9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42"/>
      <c r="E21" s="4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customFormat="false" ht="13.5" hidden="false" customHeight="true" outlineLevel="0" collapsed="false">
      <c r="A22" s="70" t="s">
        <v>313</v>
      </c>
      <c r="B22" s="70"/>
      <c r="C22" s="70"/>
      <c r="D22" s="70"/>
      <c r="E22" s="7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4"/>
    </row>
    <row r="23" customFormat="false" ht="12.75" hidden="false" customHeight="true" outlineLevel="0" collapsed="false">
      <c r="A23" s="18" t="s">
        <v>4</v>
      </c>
      <c r="B23" s="19" t="s">
        <v>43</v>
      </c>
      <c r="C23" s="20" t="s">
        <v>44</v>
      </c>
      <c r="D23" s="20"/>
      <c r="E23" s="20" t="s">
        <v>45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customFormat="false" ht="13.5" hidden="false" customHeight="true" outlineLevel="0" collapsed="false">
      <c r="A24" s="39" t="s">
        <v>314</v>
      </c>
      <c r="B24" s="21" t="s">
        <v>48</v>
      </c>
      <c r="C24" s="22" t="s">
        <v>49</v>
      </c>
      <c r="D24" s="22"/>
      <c r="E24" s="9" t="n">
        <v>2405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customFormat="false" ht="12.75" hidden="false" customHeight="true" outlineLevel="0" collapsed="false">
      <c r="A25" s="39" t="s">
        <v>315</v>
      </c>
      <c r="B25" s="21" t="s">
        <v>77</v>
      </c>
      <c r="C25" s="22" t="s">
        <v>212</v>
      </c>
      <c r="D25" s="22"/>
      <c r="E25" s="9" t="n">
        <v>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customFormat="false" ht="12.75" hidden="false" customHeight="true" outlineLevel="0" collapsed="false">
      <c r="A26" s="23"/>
      <c r="B26" s="23"/>
      <c r="C26" s="72" t="s">
        <v>50</v>
      </c>
      <c r="D26" s="72"/>
      <c r="E26" s="9" t="n">
        <f aca="false">SUM(E24:E25)</f>
        <v>2405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customFormat="false" ht="13.5" hidden="false" customHeight="true" outlineLevel="0" collapsed="false">
      <c r="A27" s="3"/>
      <c r="B27" s="3"/>
      <c r="C27" s="3"/>
      <c r="D27" s="42"/>
      <c r="E27" s="43"/>
    </row>
    <row r="28" customFormat="false" ht="12.75" hidden="false" customHeight="true" outlineLevel="0" collapsed="false">
      <c r="A28" s="3"/>
      <c r="B28" s="3"/>
      <c r="C28" s="3"/>
      <c r="D28" s="42"/>
      <c r="E28" s="43"/>
    </row>
    <row r="29" customFormat="false" ht="13.5" hidden="false" customHeight="true" outlineLevel="0" collapsed="false">
      <c r="A29" s="3"/>
      <c r="B29" s="3"/>
      <c r="C29" s="3"/>
      <c r="D29" s="42"/>
      <c r="E29" s="43"/>
    </row>
    <row r="30" customFormat="false" ht="13.5" hidden="false" customHeight="true" outlineLevel="0" collapsed="false">
      <c r="A30" s="3"/>
      <c r="B30" s="3"/>
    </row>
    <row r="31" customFormat="false" ht="13.5" hidden="false" customHeight="true" outlineLevel="0" collapsed="false">
      <c r="A31" s="75" t="s">
        <v>316</v>
      </c>
      <c r="B31" s="75"/>
      <c r="C31" s="75"/>
    </row>
    <row r="32" customFormat="false" ht="13.5" hidden="false" customHeight="true" outlineLevel="0" collapsed="false">
      <c r="A32" s="44" t="s">
        <v>43</v>
      </c>
      <c r="B32" s="44" t="s">
        <v>44</v>
      </c>
      <c r="C32" s="45" t="s">
        <v>45</v>
      </c>
      <c r="D32" s="56"/>
    </row>
    <row r="33" customFormat="false" ht="13.5" hidden="false" customHeight="true" outlineLevel="0" collapsed="false">
      <c r="A33" s="47" t="s">
        <v>102</v>
      </c>
      <c r="B33" s="47"/>
      <c r="C33" s="47"/>
      <c r="D33" s="56"/>
    </row>
    <row r="34" customFormat="false" ht="13.5" hidden="false" customHeight="true" outlineLevel="0" collapsed="false">
      <c r="A34" s="39" t="s">
        <v>268</v>
      </c>
      <c r="B34" s="21"/>
      <c r="C34" s="90" t="n">
        <v>0</v>
      </c>
    </row>
    <row r="35" customFormat="false" ht="13.5" hidden="false" customHeight="true" outlineLevel="0" collapsed="false">
      <c r="A35" s="39" t="s">
        <v>61</v>
      </c>
      <c r="B35" s="23"/>
      <c r="C35" s="90" t="n">
        <v>0</v>
      </c>
    </row>
    <row r="36" customFormat="false" ht="13.5" hidden="false" customHeight="true" outlineLevel="0" collapsed="false">
      <c r="A36" s="21" t="s">
        <v>104</v>
      </c>
      <c r="B36" s="21" t="s">
        <v>105</v>
      </c>
      <c r="C36" s="90" t="n">
        <v>149</v>
      </c>
    </row>
    <row r="37" customFormat="false" ht="13.5" hidden="false" customHeight="true" outlineLevel="0" collapsed="false">
      <c r="A37" s="49"/>
      <c r="B37" s="39" t="s">
        <v>106</v>
      </c>
      <c r="C37" s="90" t="n">
        <f aca="false">SUM(C34:C36)</f>
        <v>149</v>
      </c>
    </row>
    <row r="38" customFormat="false" ht="13.5" hidden="false" customHeight="true" outlineLevel="0" collapsed="false">
      <c r="A38" s="47" t="s">
        <v>287</v>
      </c>
      <c r="B38" s="47"/>
      <c r="C38" s="47"/>
    </row>
    <row r="39" customFormat="false" ht="13.5" hidden="false" customHeight="true" outlineLevel="0" collapsed="false">
      <c r="A39" s="47"/>
      <c r="B39" s="47"/>
      <c r="C39" s="47"/>
    </row>
    <row r="40" customFormat="false" ht="13.5" hidden="false" customHeight="true" outlineLevel="0" collapsed="false">
      <c r="A40" s="21" t="s">
        <v>108</v>
      </c>
      <c r="B40" s="21"/>
      <c r="C40" s="90" t="n">
        <v>0</v>
      </c>
    </row>
    <row r="41" customFormat="false" ht="13.5" hidden="false" customHeight="true" outlineLevel="0" collapsed="false">
      <c r="A41" s="21" t="s">
        <v>109</v>
      </c>
      <c r="B41" s="21"/>
      <c r="C41" s="90" t="n">
        <v>0</v>
      </c>
    </row>
    <row r="42" customFormat="false" ht="13.5" hidden="false" customHeight="true" outlineLevel="0" collapsed="false">
      <c r="A42" s="21" t="s">
        <v>110</v>
      </c>
      <c r="B42" s="21"/>
      <c r="C42" s="90" t="n">
        <v>0</v>
      </c>
    </row>
    <row r="43" customFormat="false" ht="13.5" hidden="false" customHeight="true" outlineLevel="0" collapsed="false">
      <c r="A43" s="21" t="s">
        <v>111</v>
      </c>
      <c r="B43" s="21"/>
      <c r="C43" s="90" t="n">
        <v>0</v>
      </c>
    </row>
    <row r="44" customFormat="false" ht="13.5" hidden="false" customHeight="true" outlineLevel="0" collapsed="false">
      <c r="A44" s="21" t="s">
        <v>229</v>
      </c>
      <c r="B44" s="21"/>
      <c r="C44" s="90" t="n">
        <v>0</v>
      </c>
    </row>
    <row r="45" customFormat="false" ht="13.5" hidden="false" customHeight="true" outlineLevel="0" collapsed="false">
      <c r="A45" s="21"/>
      <c r="B45" s="21" t="s">
        <v>112</v>
      </c>
      <c r="C45" s="90" t="n">
        <f aca="false">SUM(C40:C44)</f>
        <v>0</v>
      </c>
    </row>
    <row r="46" customFormat="false" ht="13.5" hidden="false" customHeight="true" outlineLevel="0" collapsed="false">
      <c r="A46" s="47" t="s">
        <v>113</v>
      </c>
      <c r="B46" s="47"/>
      <c r="C46" s="47"/>
    </row>
    <row r="47" customFormat="false" ht="13.5" hidden="false" customHeight="true" outlineLevel="0" collapsed="false">
      <c r="A47" s="21" t="s">
        <v>114</v>
      </c>
      <c r="B47" s="21" t="s">
        <v>115</v>
      </c>
      <c r="C47" s="90" t="n">
        <v>0</v>
      </c>
    </row>
    <row r="48" customFormat="false" ht="13.5" hidden="false" customHeight="true" outlineLevel="0" collapsed="false">
      <c r="A48" s="21" t="s">
        <v>116</v>
      </c>
      <c r="B48" s="21" t="s">
        <v>117</v>
      </c>
      <c r="C48" s="90" t="n">
        <v>0</v>
      </c>
    </row>
    <row r="49" customFormat="false" ht="13.5" hidden="false" customHeight="true" outlineLevel="0" collapsed="false">
      <c r="A49" s="21"/>
      <c r="B49" s="39" t="s">
        <v>118</v>
      </c>
      <c r="C49" s="90" t="n">
        <f aca="false">SUM(C47:C48)</f>
        <v>0</v>
      </c>
    </row>
    <row r="50" customFormat="false" ht="13.5" hidden="false" customHeight="true" outlineLevel="0" collapsed="false">
      <c r="A50" s="47" t="s">
        <v>119</v>
      </c>
      <c r="B50" s="47"/>
      <c r="C50" s="47"/>
    </row>
    <row r="51" customFormat="false" ht="13.5" hidden="false" customHeight="true" outlineLevel="0" collapsed="false">
      <c r="A51" s="21" t="s">
        <v>120</v>
      </c>
      <c r="B51" s="21" t="s">
        <v>121</v>
      </c>
      <c r="C51" s="90" t="n">
        <v>0</v>
      </c>
    </row>
    <row r="52" customFormat="false" ht="13.5" hidden="false" customHeight="true" outlineLevel="0" collapsed="false">
      <c r="A52" s="23"/>
      <c r="B52" s="39" t="s">
        <v>122</v>
      </c>
      <c r="C52" s="90" t="n">
        <v>0</v>
      </c>
    </row>
    <row r="53" customFormat="false" ht="13.5" hidden="false" customHeight="true" outlineLevel="0" collapsed="false">
      <c r="A53" s="23"/>
      <c r="B53" s="21" t="s">
        <v>123</v>
      </c>
      <c r="C53" s="90" t="n">
        <v>0</v>
      </c>
    </row>
    <row r="54" customFormat="false" ht="13.5" hidden="false" customHeight="true" outlineLevel="0" collapsed="false">
      <c r="A54" s="23"/>
      <c r="B54" s="39" t="s">
        <v>124</v>
      </c>
      <c r="C54" s="90" t="n">
        <f aca="false">SUM(C51:C53)</f>
        <v>0</v>
      </c>
    </row>
    <row r="55" customFormat="false" ht="13.5" hidden="false" customHeight="true" outlineLevel="0" collapsed="false">
      <c r="A55" s="47" t="s">
        <v>125</v>
      </c>
      <c r="B55" s="47"/>
      <c r="C55" s="47"/>
    </row>
    <row r="56" customFormat="false" ht="13.5" hidden="false" customHeight="true" outlineLevel="0" collapsed="false">
      <c r="A56" s="21" t="s">
        <v>126</v>
      </c>
      <c r="B56" s="21" t="s">
        <v>127</v>
      </c>
      <c r="C56" s="90" t="n">
        <v>0</v>
      </c>
    </row>
    <row r="57" customFormat="false" ht="13.5" hidden="false" customHeight="true" outlineLevel="0" collapsed="false">
      <c r="A57" s="23"/>
      <c r="B57" s="39" t="s">
        <v>128</v>
      </c>
      <c r="C57" s="90" t="n">
        <f aca="false">SUM(C56)</f>
        <v>0</v>
      </c>
    </row>
    <row r="58" customFormat="false" ht="13.5" hidden="false" customHeight="true" outlineLevel="0" collapsed="false">
      <c r="A58" s="50" t="s">
        <v>129</v>
      </c>
      <c r="B58" s="50"/>
      <c r="C58" s="50"/>
    </row>
    <row r="59" customFormat="false" ht="33" hidden="false" customHeight="true" outlineLevel="0" collapsed="false">
      <c r="A59" s="21" t="s">
        <v>130</v>
      </c>
      <c r="B59" s="39" t="s">
        <v>131</v>
      </c>
      <c r="C59" s="90" t="n">
        <v>0</v>
      </c>
    </row>
    <row r="60" customFormat="false" ht="33" hidden="false" customHeight="true" outlineLevel="0" collapsed="false">
      <c r="A60" s="21" t="s">
        <v>132</v>
      </c>
      <c r="B60" s="39" t="s">
        <v>133</v>
      </c>
      <c r="C60" s="90" t="n">
        <v>0</v>
      </c>
    </row>
    <row r="61" customFormat="false" ht="23.85" hidden="false" customHeight="false" outlineLevel="0" collapsed="false">
      <c r="A61" s="21" t="s">
        <v>134</v>
      </c>
      <c r="B61" s="39" t="s">
        <v>135</v>
      </c>
      <c r="C61" s="90" t="n">
        <v>0</v>
      </c>
    </row>
    <row r="62" customFormat="false" ht="33" hidden="false" customHeight="true" outlineLevel="0" collapsed="false">
      <c r="A62" s="21" t="s">
        <v>136</v>
      </c>
      <c r="B62" s="39" t="s">
        <v>136</v>
      </c>
      <c r="C62" s="90" t="n">
        <v>0</v>
      </c>
    </row>
    <row r="63" customFormat="false" ht="19.5" hidden="false" customHeight="true" outlineLevel="0" collapsed="false">
      <c r="A63" s="21"/>
      <c r="B63" s="39" t="s">
        <v>23</v>
      </c>
      <c r="C63" s="90" t="n">
        <f aca="false">SUM(C59:C62)</f>
        <v>0</v>
      </c>
    </row>
    <row r="64" customFormat="false" ht="13.5" hidden="false" customHeight="true" outlineLevel="0" collapsed="false">
      <c r="A64" s="50" t="s">
        <v>137</v>
      </c>
      <c r="B64" s="50"/>
      <c r="C64" s="50"/>
    </row>
    <row r="65" customFormat="false" ht="13.5" hidden="false" customHeight="true" outlineLevel="0" collapsed="false">
      <c r="A65" s="21" t="s">
        <v>138</v>
      </c>
      <c r="B65" s="23"/>
      <c r="C65" s="90" t="n">
        <v>0</v>
      </c>
    </row>
    <row r="66" customFormat="false" ht="15" hidden="false" customHeight="true" outlineLevel="0" collapsed="false">
      <c r="A66" s="49" t="s">
        <v>139</v>
      </c>
      <c r="B66" s="49" t="s">
        <v>140</v>
      </c>
      <c r="C66" s="90" t="n">
        <v>0</v>
      </c>
    </row>
    <row r="67" customFormat="false" ht="13.5" hidden="false" customHeight="true" outlineLevel="0" collapsed="false">
      <c r="A67" s="21" t="s">
        <v>77</v>
      </c>
      <c r="B67" s="21" t="s">
        <v>141</v>
      </c>
      <c r="C67" s="90" t="n">
        <v>0</v>
      </c>
    </row>
    <row r="68" customFormat="false" ht="13.5" hidden="false" customHeight="true" outlineLevel="0" collapsed="false">
      <c r="A68" s="21"/>
      <c r="B68" s="39" t="s">
        <v>142</v>
      </c>
      <c r="C68" s="90" t="n">
        <f aca="false">SUM(C65:C67)</f>
        <v>0</v>
      </c>
    </row>
    <row r="69" customFormat="false" ht="13.5" hidden="false" customHeight="true" outlineLevel="0" collapsed="false">
      <c r="A69" s="51" t="s">
        <v>143</v>
      </c>
      <c r="B69" s="51"/>
      <c r="C69" s="51"/>
    </row>
    <row r="70" customFormat="false" ht="13.5" hidden="false" customHeight="true" outlineLevel="0" collapsed="false">
      <c r="A70" s="39" t="s">
        <v>144</v>
      </c>
      <c r="B70" s="52" t="s">
        <v>145</v>
      </c>
      <c r="C70" s="90" t="n">
        <v>200</v>
      </c>
    </row>
    <row r="71" customFormat="false" ht="13.5" hidden="false" customHeight="true" outlineLevel="0" collapsed="false">
      <c r="A71" s="76" t="s">
        <v>146</v>
      </c>
      <c r="B71" s="77" t="s">
        <v>147</v>
      </c>
      <c r="C71" s="90" t="n">
        <v>68</v>
      </c>
    </row>
    <row r="72" customFormat="false" ht="15" hidden="false" customHeight="false" outlineLevel="0" collapsed="false">
      <c r="A72" s="39" t="s">
        <v>148</v>
      </c>
      <c r="B72" s="39" t="s">
        <v>317</v>
      </c>
      <c r="C72" s="90" t="n">
        <v>52</v>
      </c>
    </row>
    <row r="73" customFormat="false" ht="13.5" hidden="false" customHeight="true" outlineLevel="0" collapsed="false">
      <c r="A73" s="39" t="s">
        <v>150</v>
      </c>
      <c r="B73" s="21" t="s">
        <v>231</v>
      </c>
      <c r="C73" s="90" t="n">
        <v>0</v>
      </c>
    </row>
    <row r="74" customFormat="false" ht="13.5" hidden="false" customHeight="true" outlineLevel="0" collapsed="false">
      <c r="A74" s="49"/>
      <c r="B74" s="52" t="s">
        <v>152</v>
      </c>
      <c r="C74" s="90" t="n">
        <f aca="false">SUM(C70:C73)</f>
        <v>320</v>
      </c>
    </row>
    <row r="75" customFormat="false" ht="13.5" hidden="false" customHeight="true" outlineLevel="0" collapsed="false">
      <c r="A75" s="49"/>
      <c r="B75" s="53" t="s">
        <v>23</v>
      </c>
      <c r="C75" s="90" t="n">
        <f aca="false">C37+C45+C49+C54+C57+C63+C68+C74</f>
        <v>469</v>
      </c>
    </row>
    <row r="76" customFormat="false" ht="13.5" hidden="false" customHeight="true" outlineLevel="0" collapsed="false">
      <c r="A76" s="51" t="s">
        <v>153</v>
      </c>
      <c r="B76" s="51"/>
      <c r="C76" s="51"/>
    </row>
    <row r="77" customFormat="false" ht="13.5" hidden="false" customHeight="true" outlineLevel="0" collapsed="false">
      <c r="A77" s="52" t="s">
        <v>154</v>
      </c>
      <c r="B77" s="52"/>
      <c r="C77" s="9" t="n">
        <f aca="false">IF(('October 2024 - December 2024'!C83)+SUM(E88+E89+E98+E106)  &lt; 0,(('October 2024 - December 2024'!C83))+SUM(E88+E89+E98+E106), TEXT((('October 2024 - December 2024'!C83))+SUM(E88+E89+E98+E106),"+$0.00"))</f>
        <v>-3000</v>
      </c>
    </row>
    <row r="78" customFormat="false" ht="13.5" hidden="false" customHeight="true" outlineLevel="0" collapsed="false">
      <c r="A78" s="52" t="s">
        <v>155</v>
      </c>
      <c r="B78" s="52"/>
      <c r="C78" s="9" t="n">
        <v>0</v>
      </c>
    </row>
    <row r="79" customFormat="false" ht="13.5" hidden="false" customHeight="true" outlineLevel="0" collapsed="false">
      <c r="A79" s="52" t="s">
        <v>156</v>
      </c>
      <c r="B79" s="52"/>
      <c r="C79" s="9" t="str">
        <f aca="false">IF(('October 2024 - December 2024'!C85)+SUM(0) &lt; 0,(('October 2024 - December 2024'!C85))+SUM(0), TEXT((('October 2024 - December 2024'!C85))+SUM(0),"+$0.00"))</f>
        <v>+$0.00</v>
      </c>
    </row>
    <row r="80" customFormat="false" ht="23.85" hidden="false" customHeight="false" outlineLevel="0" collapsed="false">
      <c r="A80" s="39" t="s">
        <v>157</v>
      </c>
      <c r="B80" s="54"/>
      <c r="C80" s="9" t="n">
        <v>0</v>
      </c>
    </row>
    <row r="81" customFormat="false" ht="23.85" hidden="false" customHeight="false" outlineLevel="0" collapsed="false">
      <c r="A81" s="39" t="s">
        <v>158</v>
      </c>
      <c r="B81" s="54"/>
      <c r="C81" s="9" t="n">
        <v>0</v>
      </c>
    </row>
    <row r="82" customFormat="false" ht="13.5" hidden="false" customHeight="true" outlineLevel="0" collapsed="false">
      <c r="A82" s="49"/>
      <c r="B82" s="55" t="s">
        <v>159</v>
      </c>
      <c r="C82" s="9" t="n">
        <f aca="false">C77+C78+C79+C80+C81</f>
        <v>-3000</v>
      </c>
    </row>
    <row r="83" customFormat="false" ht="13.5" hidden="false" customHeight="true" outlineLevel="0" collapsed="false">
      <c r="A83" s="21"/>
      <c r="B83" s="24" t="s">
        <v>160</v>
      </c>
      <c r="C83" s="90" t="n">
        <f aca="false">C75</f>
        <v>469</v>
      </c>
      <c r="H83" s="87"/>
    </row>
    <row r="84" customFormat="false" ht="13.5" hidden="false" customHeight="true" outlineLevel="0" collapsed="false">
      <c r="A84" s="3"/>
      <c r="B84" s="3"/>
    </row>
    <row r="85" customFormat="false" ht="13.5" hidden="false" customHeight="true" outlineLevel="0" collapsed="false">
      <c r="A85" s="3"/>
      <c r="B85" s="3"/>
    </row>
    <row r="86" customFormat="false" ht="15" hidden="false" customHeight="false" outlineLevel="0" collapsed="false">
      <c r="A86" s="58" t="s">
        <v>318</v>
      </c>
      <c r="B86" s="58"/>
      <c r="C86" s="58"/>
      <c r="D86" s="58"/>
      <c r="E86" s="58"/>
      <c r="G86" s="79" t="s">
        <v>254</v>
      </c>
      <c r="H86" s="90" t="n">
        <v>0</v>
      </c>
    </row>
    <row r="87" s="91" customFormat="true" ht="48.5" hidden="false" customHeight="true" outlineLevel="0" collapsed="false">
      <c r="A87" s="58" t="s">
        <v>162</v>
      </c>
      <c r="B87" s="58"/>
      <c r="C87" s="58" t="s">
        <v>44</v>
      </c>
      <c r="D87" s="58"/>
      <c r="E87" s="59" t="s">
        <v>45</v>
      </c>
      <c r="G87" s="92" t="s">
        <v>319</v>
      </c>
      <c r="H87" s="88" t="n">
        <f aca="false">C70-H86</f>
        <v>200</v>
      </c>
    </row>
    <row r="88" customFormat="false" ht="13.5" hidden="false" customHeight="true" outlineLevel="0" collapsed="false">
      <c r="A88" s="60" t="s">
        <v>143</v>
      </c>
      <c r="B88" s="60"/>
      <c r="C88" s="63" t="s">
        <v>233</v>
      </c>
      <c r="D88" s="63"/>
      <c r="E88" s="90" t="n">
        <v>1000</v>
      </c>
    </row>
    <row r="89" customFormat="false" ht="19.5" hidden="false" customHeight="true" outlineLevel="0" collapsed="false">
      <c r="A89" s="60"/>
      <c r="B89" s="60"/>
      <c r="C89" s="67" t="s">
        <v>320</v>
      </c>
      <c r="D89" s="67"/>
      <c r="E89" s="90" t="n">
        <v>1003</v>
      </c>
    </row>
    <row r="90" customFormat="false" ht="14.25" hidden="false" customHeight="true" outlineLevel="0" collapsed="false">
      <c r="A90" s="60"/>
      <c r="B90" s="60"/>
      <c r="C90" s="67" t="s">
        <v>321</v>
      </c>
      <c r="D90" s="67"/>
      <c r="E90" s="90" t="n">
        <v>0</v>
      </c>
    </row>
    <row r="91" customFormat="false" ht="13.5" hidden="false" customHeight="true" outlineLevel="0" collapsed="false">
      <c r="A91" s="60" t="s">
        <v>163</v>
      </c>
      <c r="B91" s="60"/>
      <c r="C91" s="61"/>
      <c r="D91" s="61"/>
      <c r="E91" s="90" t="n">
        <f aca="false">C83</f>
        <v>469</v>
      </c>
    </row>
    <row r="92" customFormat="false" ht="13.5" hidden="false" customHeight="true" outlineLevel="0" collapsed="false">
      <c r="A92" s="57"/>
      <c r="B92" s="57"/>
      <c r="C92" s="62" t="s">
        <v>164</v>
      </c>
      <c r="D92" s="62"/>
      <c r="E92" s="9" t="n">
        <f aca="false">('October 2024 - December 2024'!E119+E13)-SUM(E88:E91)</f>
        <v>3149.31</v>
      </c>
    </row>
    <row r="93" customFormat="false" ht="13.5" hidden="false" customHeight="true" outlineLevel="0" collapsed="false"/>
    <row r="94" customFormat="false" ht="15" hidden="false" customHeight="false" outlineLevel="0" collapsed="false">
      <c r="A94" s="58" t="s">
        <v>322</v>
      </c>
      <c r="B94" s="58"/>
      <c r="C94" s="58"/>
      <c r="D94" s="58"/>
      <c r="E94" s="58"/>
      <c r="G94" s="79" t="s">
        <v>254</v>
      </c>
      <c r="H94" s="90" t="n">
        <v>0</v>
      </c>
    </row>
    <row r="95" s="91" customFormat="true" ht="57.45" hidden="false" customHeight="false" outlineLevel="0" collapsed="false">
      <c r="A95" s="58" t="s">
        <v>162</v>
      </c>
      <c r="B95" s="58"/>
      <c r="C95" s="58" t="s">
        <v>44</v>
      </c>
      <c r="D95" s="58"/>
      <c r="E95" s="59" t="s">
        <v>45</v>
      </c>
      <c r="G95" s="80" t="s">
        <v>323</v>
      </c>
      <c r="H95" s="88" t="n">
        <f aca="false">C70-H94</f>
        <v>200</v>
      </c>
    </row>
    <row r="96" customFormat="false" ht="13.5" hidden="false" customHeight="true" outlineLevel="0" collapsed="false">
      <c r="A96" s="60" t="s">
        <v>324</v>
      </c>
      <c r="B96" s="60"/>
      <c r="C96" s="64"/>
      <c r="D96" s="64"/>
      <c r="E96" s="9" t="n">
        <f aca="false">E92</f>
        <v>3149.31</v>
      </c>
    </row>
    <row r="97" customFormat="false" ht="88.5" hidden="false" customHeight="true" outlineLevel="0" collapsed="false">
      <c r="A97" s="60" t="s">
        <v>143</v>
      </c>
      <c r="B97" s="60"/>
      <c r="C97" s="67" t="s">
        <v>325</v>
      </c>
      <c r="D97" s="67"/>
      <c r="E97" s="90" t="n">
        <v>3767.84</v>
      </c>
    </row>
    <row r="98" customFormat="false" ht="13.5" hidden="false" customHeight="true" outlineLevel="0" collapsed="false">
      <c r="A98" s="60"/>
      <c r="B98" s="60"/>
      <c r="C98" s="63" t="s">
        <v>326</v>
      </c>
      <c r="D98" s="63"/>
      <c r="E98" s="90" t="n">
        <v>0</v>
      </c>
    </row>
    <row r="99" customFormat="false" ht="13.5" hidden="false" customHeight="true" outlineLevel="0" collapsed="false">
      <c r="A99" s="60" t="s">
        <v>163</v>
      </c>
      <c r="B99" s="60"/>
      <c r="C99" s="93"/>
      <c r="D99" s="93"/>
      <c r="E99" s="90" t="n">
        <f aca="false">C83</f>
        <v>469</v>
      </c>
    </row>
    <row r="100" customFormat="false" ht="13.5" hidden="false" customHeight="true" outlineLevel="0" collapsed="false">
      <c r="A100" s="57"/>
      <c r="B100" s="57"/>
      <c r="C100" s="65" t="s">
        <v>174</v>
      </c>
      <c r="D100" s="65"/>
      <c r="E100" s="9" t="n">
        <f aca="false">(E20+E96)-SUM(E97:E99)</f>
        <v>1385.47</v>
      </c>
    </row>
    <row r="101" customFormat="false" ht="13.5" hidden="false" customHeight="true" outlineLevel="0" collapsed="false">
      <c r="A101" s="66"/>
      <c r="B101" s="66"/>
      <c r="C101" s="66"/>
      <c r="D101" s="66"/>
      <c r="E101" s="66"/>
    </row>
    <row r="102" customFormat="false" ht="17.25" hidden="false" customHeight="true" outlineLevel="0" collapsed="false">
      <c r="A102" s="66"/>
      <c r="B102" s="66"/>
      <c r="C102" s="66"/>
      <c r="D102" s="66"/>
      <c r="E102" s="66"/>
    </row>
    <row r="103" customFormat="false" ht="13.5" hidden="false" customHeight="true" outlineLevel="0" collapsed="false">
      <c r="A103" s="58" t="s">
        <v>327</v>
      </c>
      <c r="B103" s="58"/>
      <c r="C103" s="58"/>
      <c r="D103" s="58"/>
      <c r="E103" s="58"/>
      <c r="G103" s="79" t="s">
        <v>254</v>
      </c>
      <c r="H103" s="90" t="n">
        <v>0</v>
      </c>
    </row>
    <row r="104" s="91" customFormat="true" ht="57.45" hidden="false" customHeight="false" outlineLevel="0" collapsed="false">
      <c r="A104" s="58" t="s">
        <v>162</v>
      </c>
      <c r="B104" s="58"/>
      <c r="C104" s="58" t="s">
        <v>44</v>
      </c>
      <c r="D104" s="58"/>
      <c r="E104" s="59" t="s">
        <v>45</v>
      </c>
      <c r="G104" s="80" t="s">
        <v>328</v>
      </c>
      <c r="H104" s="88" t="n">
        <f aca="false">C70-H103</f>
        <v>200</v>
      </c>
    </row>
    <row r="105" customFormat="false" ht="13.5" hidden="false" customHeight="true" outlineLevel="0" collapsed="false">
      <c r="A105" s="60" t="s">
        <v>329</v>
      </c>
      <c r="B105" s="60"/>
      <c r="C105" s="61"/>
      <c r="D105" s="61"/>
      <c r="E105" s="9" t="n">
        <f aca="false">E100</f>
        <v>1385.47</v>
      </c>
    </row>
    <row r="106" customFormat="false" ht="13.5" hidden="false" customHeight="true" outlineLevel="0" collapsed="false">
      <c r="A106" s="60" t="s">
        <v>143</v>
      </c>
      <c r="B106" s="60"/>
      <c r="C106" s="63" t="s">
        <v>330</v>
      </c>
      <c r="D106" s="63"/>
      <c r="E106" s="90" t="n">
        <v>2000</v>
      </c>
    </row>
    <row r="107" customFormat="false" ht="13.5" hidden="false" customHeight="true" outlineLevel="0" collapsed="false">
      <c r="A107" s="60"/>
      <c r="B107" s="60"/>
      <c r="C107" s="63" t="s">
        <v>331</v>
      </c>
      <c r="D107" s="63"/>
      <c r="E107" s="90" t="n">
        <v>0</v>
      </c>
    </row>
    <row r="108" customFormat="false" ht="13.5" hidden="false" customHeight="true" outlineLevel="0" collapsed="false">
      <c r="A108" s="60" t="s">
        <v>163</v>
      </c>
      <c r="B108" s="60"/>
      <c r="C108" s="63"/>
      <c r="D108" s="63"/>
      <c r="E108" s="90" t="n">
        <f aca="false">C83</f>
        <v>469</v>
      </c>
    </row>
    <row r="109" customFormat="false" ht="13.5" hidden="false" customHeight="true" outlineLevel="0" collapsed="false">
      <c r="A109" s="57"/>
      <c r="B109" s="57"/>
      <c r="C109" s="65" t="s">
        <v>174</v>
      </c>
      <c r="D109" s="65"/>
      <c r="E109" s="9" t="n">
        <f aca="false">(E26+E105)-SUM(E106:E108)</f>
        <v>1321.47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34:C37 C40:C45 C47:C49 C51:C54 C56:C57 C59:C63 C65:C68 C70:C75 C83 E88:E91 E97:E99 E106:E108 H86 H94 H103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91" colorId="64" zoomScale="90" zoomScaleNormal="90" zoomScalePageLayoutView="100" workbookViewId="0">
      <selection pane="topLeft" activeCell="A97" activeCellId="0" sqref="A9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68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332</v>
      </c>
      <c r="B1" s="2"/>
      <c r="C1" s="2"/>
      <c r="D1" s="2"/>
      <c r="E1" s="2"/>
      <c r="F1" s="3"/>
      <c r="G1" s="3"/>
      <c r="H1" s="46"/>
      <c r="I1" s="3"/>
    </row>
    <row r="2" customFormat="false" ht="13.5" hidden="false" customHeight="true" outlineLevel="0" collapsed="false">
      <c r="A2" s="21"/>
      <c r="B2" s="21"/>
      <c r="C2" s="23"/>
      <c r="D2" s="23"/>
      <c r="E2" s="23"/>
    </row>
    <row r="3" customFormat="false" ht="35.05" hidden="false" customHeight="false" outlineLevel="0" collapsed="false">
      <c r="A3" s="7" t="s">
        <v>6</v>
      </c>
      <c r="B3" s="7" t="s">
        <v>191</v>
      </c>
      <c r="C3" s="9" t="n">
        <f aca="false">E109</f>
        <v>3949.47</v>
      </c>
      <c r="D3" s="13"/>
      <c r="E3" s="13"/>
      <c r="F3" s="10"/>
      <c r="G3" s="10"/>
      <c r="H3" s="94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customFormat="false" ht="35.25" hidden="false" customHeight="true" outlineLevel="0" collapsed="false">
      <c r="A4" s="8" t="s">
        <v>23</v>
      </c>
      <c r="B4" s="8"/>
      <c r="C4" s="9" t="n">
        <f aca="false">SUM(C3:C3)</f>
        <v>3949.47</v>
      </c>
      <c r="D4" s="13"/>
      <c r="E4" s="13"/>
      <c r="F4" s="10"/>
      <c r="G4" s="10"/>
      <c r="H4" s="94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customFormat="false" ht="13.5" hidden="false" customHeight="true" outlineLevel="0" collapsed="false">
      <c r="A5" s="69" t="s">
        <v>25</v>
      </c>
      <c r="B5" s="69"/>
      <c r="C5" s="9" t="n">
        <f aca="false">C83</f>
        <v>0</v>
      </c>
      <c r="D5" s="13"/>
      <c r="E5" s="13"/>
      <c r="F5" s="10"/>
      <c r="G5" s="10"/>
      <c r="H5" s="94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customFormat="false" ht="13.5" hidden="false" customHeight="true" outlineLevel="0" collapsed="false">
      <c r="A6" s="95"/>
      <c r="B6" s="95"/>
      <c r="C6" s="95"/>
      <c r="D6" s="95"/>
      <c r="E6" s="95"/>
      <c r="F6" s="10"/>
      <c r="G6" s="10"/>
      <c r="H6" s="94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customFormat="false" ht="13.5" hidden="false" customHeight="true" outlineLevel="0" collapsed="false"/>
    <row r="8" customFormat="false" ht="13.5" hidden="false" customHeight="true" outlineLevel="0" collapsed="false">
      <c r="A8" s="70" t="s">
        <v>333</v>
      </c>
      <c r="B8" s="70"/>
      <c r="C8" s="70"/>
      <c r="D8" s="70"/>
      <c r="E8" s="70"/>
      <c r="G8" s="14"/>
      <c r="H8" s="96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customFormat="false" ht="13.5" hidden="false" customHeight="true" outlineLevel="0" collapsed="false">
      <c r="A9" s="18" t="s">
        <v>4</v>
      </c>
      <c r="B9" s="19" t="s">
        <v>43</v>
      </c>
      <c r="C9" s="20" t="s">
        <v>44</v>
      </c>
      <c r="D9" s="20"/>
      <c r="E9" s="20" t="s">
        <v>45</v>
      </c>
    </row>
    <row r="10" customFormat="false" ht="13.5" hidden="false" customHeight="true" outlineLevel="0" collapsed="false">
      <c r="A10" s="39" t="s">
        <v>334</v>
      </c>
      <c r="B10" s="21" t="s">
        <v>48</v>
      </c>
      <c r="C10" s="22" t="s">
        <v>49</v>
      </c>
      <c r="D10" s="22"/>
      <c r="E10" s="9" t="n">
        <v>2405</v>
      </c>
    </row>
    <row r="11" customFormat="false" ht="17.25" hidden="false" customHeight="true" outlineLevel="0" collapsed="false">
      <c r="A11" s="39" t="s">
        <v>335</v>
      </c>
      <c r="B11" s="21" t="s">
        <v>272</v>
      </c>
      <c r="C11" s="36" t="s">
        <v>49</v>
      </c>
      <c r="D11" s="36"/>
      <c r="E11" s="9" t="n">
        <v>68</v>
      </c>
    </row>
    <row r="12" customFormat="false" ht="13.5" hidden="false" customHeight="true" outlineLevel="0" collapsed="false">
      <c r="A12" s="39" t="s">
        <v>336</v>
      </c>
      <c r="B12" s="21" t="s">
        <v>77</v>
      </c>
      <c r="C12" s="22" t="s">
        <v>212</v>
      </c>
      <c r="D12" s="22"/>
      <c r="E12" s="9" t="n">
        <v>0</v>
      </c>
    </row>
    <row r="13" customFormat="false" ht="13.5" hidden="false" customHeight="true" outlineLevel="0" collapsed="false">
      <c r="A13" s="23"/>
      <c r="B13" s="23"/>
      <c r="C13" s="72" t="s">
        <v>50</v>
      </c>
      <c r="D13" s="72"/>
      <c r="E13" s="9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70" t="s">
        <v>337</v>
      </c>
      <c r="B15" s="70"/>
      <c r="C15" s="70"/>
      <c r="D15" s="70"/>
      <c r="E15" s="70"/>
      <c r="G15" s="14"/>
      <c r="H15" s="96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customFormat="false" ht="12.75" hidden="false" customHeight="true" outlineLevel="0" collapsed="false">
      <c r="A16" s="18" t="s">
        <v>4</v>
      </c>
      <c r="B16" s="19" t="s">
        <v>43</v>
      </c>
      <c r="C16" s="20" t="s">
        <v>44</v>
      </c>
      <c r="D16" s="20"/>
      <c r="E16" s="20" t="s">
        <v>45</v>
      </c>
    </row>
    <row r="17" customFormat="false" ht="13.5" hidden="false" customHeight="true" outlineLevel="0" collapsed="false">
      <c r="A17" s="39" t="s">
        <v>338</v>
      </c>
      <c r="B17" s="21" t="s">
        <v>48</v>
      </c>
      <c r="C17" s="22" t="s">
        <v>49</v>
      </c>
      <c r="D17" s="22"/>
      <c r="E17" s="9" t="n">
        <v>2405</v>
      </c>
    </row>
    <row r="18" customFormat="false" ht="17.25" hidden="false" customHeight="true" outlineLevel="0" collapsed="false">
      <c r="A18" s="39" t="s">
        <v>339</v>
      </c>
      <c r="B18" s="21" t="s">
        <v>272</v>
      </c>
      <c r="C18" s="36" t="s">
        <v>49</v>
      </c>
      <c r="D18" s="36"/>
      <c r="E18" s="9" t="n">
        <v>68</v>
      </c>
    </row>
    <row r="19" customFormat="false" ht="17.25" hidden="false" customHeight="true" outlineLevel="0" collapsed="false">
      <c r="A19" s="39" t="s">
        <v>340</v>
      </c>
      <c r="B19" s="21" t="s">
        <v>272</v>
      </c>
      <c r="C19" s="36" t="s">
        <v>49</v>
      </c>
      <c r="D19" s="36"/>
      <c r="E19" s="9" t="n">
        <v>68</v>
      </c>
    </row>
    <row r="20" customFormat="false" ht="12.75" hidden="false" customHeight="true" outlineLevel="0" collapsed="false">
      <c r="A20" s="39" t="s">
        <v>341</v>
      </c>
      <c r="B20" s="21" t="s">
        <v>77</v>
      </c>
      <c r="C20" s="22" t="s">
        <v>212</v>
      </c>
      <c r="D20" s="22"/>
      <c r="E20" s="9" t="n">
        <v>0</v>
      </c>
    </row>
    <row r="21" customFormat="false" ht="12.75" hidden="false" customHeight="true" outlineLevel="0" collapsed="false">
      <c r="A21" s="23"/>
      <c r="B21" s="23"/>
      <c r="C21" s="72" t="s">
        <v>50</v>
      </c>
      <c r="D21" s="72"/>
      <c r="E21" s="9" t="n">
        <f aca="false">SUM(E17:E20)</f>
        <v>2541</v>
      </c>
    </row>
    <row r="22" customFormat="false" ht="13.5" hidden="false" customHeight="true" outlineLevel="0" collapsed="false">
      <c r="A22" s="3"/>
      <c r="B22" s="3"/>
      <c r="C22" s="3"/>
      <c r="D22" s="42"/>
      <c r="E22" s="43"/>
    </row>
    <row r="23" customFormat="false" ht="13.5" hidden="false" customHeight="true" outlineLevel="0" collapsed="false">
      <c r="A23" s="70" t="s">
        <v>342</v>
      </c>
      <c r="B23" s="70"/>
      <c r="C23" s="70"/>
      <c r="D23" s="70"/>
      <c r="E23" s="70"/>
      <c r="G23" s="14"/>
      <c r="H23" s="96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customFormat="false" ht="12.75" hidden="false" customHeight="true" outlineLevel="0" collapsed="false">
      <c r="A24" s="18" t="s">
        <v>4</v>
      </c>
      <c r="B24" s="19" t="s">
        <v>43</v>
      </c>
      <c r="C24" s="20" t="s">
        <v>44</v>
      </c>
      <c r="D24" s="20"/>
      <c r="E24" s="20" t="s">
        <v>45</v>
      </c>
    </row>
    <row r="25" customFormat="false" ht="13.5" hidden="false" customHeight="true" outlineLevel="0" collapsed="false">
      <c r="A25" s="39" t="s">
        <v>343</v>
      </c>
      <c r="B25" s="21" t="s">
        <v>48</v>
      </c>
      <c r="C25" s="22" t="s">
        <v>49</v>
      </c>
      <c r="D25" s="22"/>
      <c r="E25" s="9" t="n">
        <v>2405</v>
      </c>
    </row>
    <row r="26" customFormat="false" ht="12.75" hidden="false" customHeight="true" outlineLevel="0" collapsed="false">
      <c r="A26" s="39" t="s">
        <v>344</v>
      </c>
      <c r="B26" s="21" t="s">
        <v>77</v>
      </c>
      <c r="C26" s="22" t="s">
        <v>212</v>
      </c>
      <c r="D26" s="22"/>
      <c r="E26" s="9" t="n">
        <v>0</v>
      </c>
    </row>
    <row r="27" customFormat="false" ht="12.75" hidden="false" customHeight="true" outlineLevel="0" collapsed="false">
      <c r="A27" s="23"/>
      <c r="B27" s="23"/>
      <c r="C27" s="72" t="s">
        <v>50</v>
      </c>
      <c r="D27" s="72"/>
      <c r="E27" s="9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42"/>
      <c r="E28" s="43"/>
    </row>
    <row r="29" customFormat="false" ht="12.75" hidden="false" customHeight="true" outlineLevel="0" collapsed="false">
      <c r="A29" s="3"/>
      <c r="B29" s="3"/>
      <c r="C29" s="3"/>
      <c r="D29" s="42"/>
      <c r="E29" s="43"/>
    </row>
    <row r="30" customFormat="false" ht="13.5" hidden="false" customHeight="true" outlineLevel="0" collapsed="false">
      <c r="A30" s="3"/>
      <c r="B30" s="3"/>
      <c r="C30" s="3"/>
      <c r="D30" s="42"/>
      <c r="E30" s="43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75" t="s">
        <v>345</v>
      </c>
      <c r="B32" s="75"/>
      <c r="C32" s="75"/>
    </row>
    <row r="33" customFormat="false" ht="13.5" hidden="false" customHeight="true" outlineLevel="0" collapsed="false">
      <c r="A33" s="44" t="s">
        <v>43</v>
      </c>
      <c r="B33" s="44" t="s">
        <v>44</v>
      </c>
      <c r="C33" s="45" t="s">
        <v>45</v>
      </c>
      <c r="D33" s="46"/>
    </row>
    <row r="34" customFormat="false" ht="13.5" hidden="false" customHeight="true" outlineLevel="0" collapsed="false">
      <c r="A34" s="47" t="s">
        <v>102</v>
      </c>
      <c r="B34" s="47"/>
      <c r="C34" s="47"/>
    </row>
    <row r="35" customFormat="false" ht="13.5" hidden="false" customHeight="true" outlineLevel="0" collapsed="false">
      <c r="A35" s="39" t="s">
        <v>268</v>
      </c>
      <c r="B35" s="21"/>
      <c r="C35" s="90" t="n">
        <v>78</v>
      </c>
    </row>
    <row r="36" customFormat="false" ht="13.5" hidden="false" customHeight="true" outlineLevel="0" collapsed="false">
      <c r="A36" s="39" t="s">
        <v>61</v>
      </c>
      <c r="B36" s="23"/>
      <c r="C36" s="90" t="n">
        <v>0</v>
      </c>
    </row>
    <row r="37" customFormat="false" ht="13.5" hidden="false" customHeight="true" outlineLevel="0" collapsed="false">
      <c r="A37" s="21" t="s">
        <v>104</v>
      </c>
      <c r="B37" s="21" t="s">
        <v>105</v>
      </c>
      <c r="C37" s="90" t="n">
        <v>149</v>
      </c>
    </row>
    <row r="38" customFormat="false" ht="13.5" hidden="false" customHeight="true" outlineLevel="0" collapsed="false">
      <c r="A38" s="49"/>
      <c r="B38" s="39" t="s">
        <v>106</v>
      </c>
      <c r="C38" s="90" t="n">
        <f aca="false">SUM(C35:C37)</f>
        <v>227</v>
      </c>
    </row>
    <row r="39" customFormat="false" ht="13.5" hidden="false" customHeight="true" outlineLevel="0" collapsed="false">
      <c r="A39" s="47" t="s">
        <v>287</v>
      </c>
      <c r="B39" s="47"/>
      <c r="C39" s="47"/>
    </row>
    <row r="40" customFormat="false" ht="13.5" hidden="false" customHeight="true" outlineLevel="0" collapsed="false">
      <c r="A40" s="47"/>
      <c r="B40" s="47"/>
      <c r="C40" s="47"/>
    </row>
    <row r="41" customFormat="false" ht="13.5" hidden="false" customHeight="true" outlineLevel="0" collapsed="false">
      <c r="A41" s="21" t="s">
        <v>108</v>
      </c>
      <c r="B41" s="21"/>
      <c r="C41" s="90" t="n">
        <v>0</v>
      </c>
    </row>
    <row r="42" customFormat="false" ht="13.5" hidden="false" customHeight="true" outlineLevel="0" collapsed="false">
      <c r="A42" s="21" t="s">
        <v>109</v>
      </c>
      <c r="B42" s="21"/>
      <c r="C42" s="90" t="n">
        <v>0</v>
      </c>
    </row>
    <row r="43" customFormat="false" ht="13.5" hidden="false" customHeight="true" outlineLevel="0" collapsed="false">
      <c r="A43" s="21" t="s">
        <v>110</v>
      </c>
      <c r="B43" s="21"/>
      <c r="C43" s="90" t="n">
        <v>0</v>
      </c>
    </row>
    <row r="44" customFormat="false" ht="13.5" hidden="false" customHeight="true" outlineLevel="0" collapsed="false">
      <c r="A44" s="21" t="s">
        <v>111</v>
      </c>
      <c r="B44" s="21"/>
      <c r="C44" s="90" t="n">
        <v>0</v>
      </c>
    </row>
    <row r="45" customFormat="false" ht="13.5" hidden="false" customHeight="true" outlineLevel="0" collapsed="false">
      <c r="A45" s="21" t="s">
        <v>229</v>
      </c>
      <c r="B45" s="21"/>
      <c r="C45" s="90" t="n">
        <v>0</v>
      </c>
    </row>
    <row r="46" customFormat="false" ht="13.5" hidden="false" customHeight="true" outlineLevel="0" collapsed="false">
      <c r="A46" s="21"/>
      <c r="B46" s="21" t="s">
        <v>112</v>
      </c>
      <c r="C46" s="90" t="n">
        <f aca="false">SUM(C41:C45)</f>
        <v>0</v>
      </c>
    </row>
    <row r="47" customFormat="false" ht="13.5" hidden="false" customHeight="true" outlineLevel="0" collapsed="false">
      <c r="A47" s="47" t="s">
        <v>113</v>
      </c>
      <c r="B47" s="47"/>
      <c r="C47" s="47"/>
    </row>
    <row r="48" customFormat="false" ht="13.5" hidden="false" customHeight="true" outlineLevel="0" collapsed="false">
      <c r="A48" s="21" t="s">
        <v>114</v>
      </c>
      <c r="B48" s="21" t="s">
        <v>115</v>
      </c>
      <c r="C48" s="90" t="n">
        <v>0</v>
      </c>
    </row>
    <row r="49" customFormat="false" ht="13.5" hidden="false" customHeight="true" outlineLevel="0" collapsed="false">
      <c r="A49" s="21" t="s">
        <v>116</v>
      </c>
      <c r="B49" s="21" t="s">
        <v>117</v>
      </c>
      <c r="C49" s="90" t="n">
        <v>0</v>
      </c>
    </row>
    <row r="50" customFormat="false" ht="13.5" hidden="false" customHeight="true" outlineLevel="0" collapsed="false">
      <c r="A50" s="21"/>
      <c r="B50" s="39" t="s">
        <v>118</v>
      </c>
      <c r="C50" s="90" t="n">
        <f aca="false">SUM(C48:C49)</f>
        <v>0</v>
      </c>
    </row>
    <row r="51" customFormat="false" ht="13.5" hidden="false" customHeight="true" outlineLevel="0" collapsed="false">
      <c r="A51" s="47" t="s">
        <v>119</v>
      </c>
      <c r="B51" s="47"/>
      <c r="C51" s="47"/>
    </row>
    <row r="52" customFormat="false" ht="13.5" hidden="false" customHeight="true" outlineLevel="0" collapsed="false">
      <c r="A52" s="21" t="s">
        <v>120</v>
      </c>
      <c r="B52" s="21" t="s">
        <v>121</v>
      </c>
      <c r="C52" s="90" t="n">
        <v>0</v>
      </c>
    </row>
    <row r="53" customFormat="false" ht="13.5" hidden="false" customHeight="true" outlineLevel="0" collapsed="false">
      <c r="A53" s="23"/>
      <c r="B53" s="39" t="s">
        <v>122</v>
      </c>
      <c r="C53" s="90" t="n">
        <v>0</v>
      </c>
    </row>
    <row r="54" customFormat="false" ht="13.5" hidden="false" customHeight="true" outlineLevel="0" collapsed="false">
      <c r="A54" s="23"/>
      <c r="B54" s="21" t="s">
        <v>123</v>
      </c>
      <c r="C54" s="90" t="n">
        <v>0</v>
      </c>
    </row>
    <row r="55" customFormat="false" ht="13.5" hidden="false" customHeight="true" outlineLevel="0" collapsed="false">
      <c r="A55" s="23"/>
      <c r="B55" s="39" t="s">
        <v>124</v>
      </c>
      <c r="C55" s="90" t="n">
        <f aca="false">SUM(C52:C54)</f>
        <v>0</v>
      </c>
    </row>
    <row r="56" customFormat="false" ht="13.5" hidden="false" customHeight="true" outlineLevel="0" collapsed="false">
      <c r="A56" s="47" t="s">
        <v>125</v>
      </c>
      <c r="B56" s="47"/>
      <c r="C56" s="47"/>
    </row>
    <row r="57" customFormat="false" ht="13.5" hidden="false" customHeight="true" outlineLevel="0" collapsed="false">
      <c r="A57" s="21" t="s">
        <v>126</v>
      </c>
      <c r="B57" s="21" t="s">
        <v>127</v>
      </c>
      <c r="C57" s="90" t="n">
        <v>0</v>
      </c>
    </row>
    <row r="58" customFormat="false" ht="13.5" hidden="false" customHeight="true" outlineLevel="0" collapsed="false">
      <c r="A58" s="23"/>
      <c r="B58" s="39" t="s">
        <v>128</v>
      </c>
      <c r="C58" s="90" t="n">
        <f aca="false">SUM(C57)</f>
        <v>0</v>
      </c>
    </row>
    <row r="59" customFormat="false" ht="13.5" hidden="false" customHeight="true" outlineLevel="0" collapsed="false">
      <c r="A59" s="50" t="s">
        <v>129</v>
      </c>
      <c r="B59" s="50"/>
      <c r="C59" s="50"/>
    </row>
    <row r="60" customFormat="false" ht="33" hidden="false" customHeight="true" outlineLevel="0" collapsed="false">
      <c r="A60" s="21" t="s">
        <v>130</v>
      </c>
      <c r="B60" s="39" t="s">
        <v>131</v>
      </c>
      <c r="C60" s="90" t="n">
        <v>0</v>
      </c>
      <c r="E60" s="97"/>
    </row>
    <row r="61" customFormat="false" ht="33" hidden="false" customHeight="true" outlineLevel="0" collapsed="false">
      <c r="A61" s="21" t="s">
        <v>132</v>
      </c>
      <c r="B61" s="39" t="s">
        <v>133</v>
      </c>
      <c r="C61" s="90" t="n">
        <v>0</v>
      </c>
    </row>
    <row r="62" customFormat="false" ht="23.85" hidden="false" customHeight="false" outlineLevel="0" collapsed="false">
      <c r="A62" s="21" t="s">
        <v>134</v>
      </c>
      <c r="B62" s="39" t="s">
        <v>135</v>
      </c>
      <c r="C62" s="90" t="n">
        <v>0</v>
      </c>
    </row>
    <row r="63" customFormat="false" ht="33" hidden="false" customHeight="true" outlineLevel="0" collapsed="false">
      <c r="A63" s="21" t="s">
        <v>136</v>
      </c>
      <c r="B63" s="39" t="s">
        <v>136</v>
      </c>
      <c r="C63" s="90" t="n">
        <v>0</v>
      </c>
    </row>
    <row r="64" customFormat="false" ht="19.5" hidden="false" customHeight="true" outlineLevel="0" collapsed="false">
      <c r="A64" s="21"/>
      <c r="B64" s="39" t="s">
        <v>23</v>
      </c>
      <c r="C64" s="90" t="n">
        <f aca="false">SUM(C60:C63)</f>
        <v>0</v>
      </c>
    </row>
    <row r="65" customFormat="false" ht="13.5" hidden="false" customHeight="true" outlineLevel="0" collapsed="false">
      <c r="A65" s="50" t="s">
        <v>137</v>
      </c>
      <c r="B65" s="50"/>
      <c r="C65" s="50"/>
    </row>
    <row r="66" customFormat="false" ht="13.5" hidden="false" customHeight="true" outlineLevel="0" collapsed="false">
      <c r="A66" s="21" t="s">
        <v>138</v>
      </c>
      <c r="B66" s="23"/>
      <c r="C66" s="90" t="n">
        <v>0</v>
      </c>
    </row>
    <row r="67" customFormat="false" ht="15" hidden="false" customHeight="true" outlineLevel="0" collapsed="false">
      <c r="A67" s="49" t="s">
        <v>139</v>
      </c>
      <c r="B67" s="49" t="s">
        <v>140</v>
      </c>
      <c r="C67" s="90" t="n">
        <v>0</v>
      </c>
    </row>
    <row r="68" customFormat="false" ht="13.5" hidden="false" customHeight="true" outlineLevel="0" collapsed="false">
      <c r="A68" s="21" t="s">
        <v>77</v>
      </c>
      <c r="B68" s="21" t="s">
        <v>141</v>
      </c>
      <c r="C68" s="90" t="n">
        <v>0</v>
      </c>
    </row>
    <row r="69" customFormat="false" ht="13.5" hidden="false" customHeight="true" outlineLevel="0" collapsed="false">
      <c r="A69" s="21"/>
      <c r="B69" s="39" t="s">
        <v>142</v>
      </c>
      <c r="C69" s="90" t="n">
        <f aca="false">SUM(C66:C68)</f>
        <v>0</v>
      </c>
    </row>
    <row r="70" customFormat="false" ht="13.5" hidden="false" customHeight="true" outlineLevel="0" collapsed="false">
      <c r="A70" s="51" t="s">
        <v>143</v>
      </c>
      <c r="B70" s="51"/>
      <c r="C70" s="51"/>
    </row>
    <row r="71" customFormat="false" ht="13.5" hidden="false" customHeight="true" outlineLevel="0" collapsed="false">
      <c r="A71" s="39" t="s">
        <v>144</v>
      </c>
      <c r="B71" s="52" t="s">
        <v>145</v>
      </c>
      <c r="C71" s="90" t="n">
        <v>200</v>
      </c>
    </row>
    <row r="72" customFormat="false" ht="13.5" hidden="false" customHeight="true" outlineLevel="0" collapsed="false">
      <c r="A72" s="76" t="s">
        <v>146</v>
      </c>
      <c r="B72" s="77" t="s">
        <v>147</v>
      </c>
      <c r="C72" s="90" t="n">
        <v>68</v>
      </c>
    </row>
    <row r="73" customFormat="false" ht="15" hidden="false" customHeight="false" outlineLevel="0" collapsed="false">
      <c r="A73" s="39" t="s">
        <v>148</v>
      </c>
      <c r="B73" s="39" t="s">
        <v>317</v>
      </c>
      <c r="C73" s="90" t="n">
        <v>52</v>
      </c>
    </row>
    <row r="74" customFormat="false" ht="13.5" hidden="false" customHeight="true" outlineLevel="0" collapsed="false">
      <c r="A74" s="39" t="s">
        <v>150</v>
      </c>
      <c r="B74" s="21" t="s">
        <v>231</v>
      </c>
      <c r="C74" s="90" t="n">
        <v>0</v>
      </c>
    </row>
    <row r="75" customFormat="false" ht="13.5" hidden="false" customHeight="true" outlineLevel="0" collapsed="false">
      <c r="A75" s="49"/>
      <c r="B75" s="52" t="s">
        <v>152</v>
      </c>
      <c r="C75" s="90" t="n">
        <f aca="false">SUM(C71:C74)</f>
        <v>320</v>
      </c>
    </row>
    <row r="76" customFormat="false" ht="13.5" hidden="false" customHeight="true" outlineLevel="0" collapsed="false">
      <c r="A76" s="49"/>
      <c r="B76" s="53" t="s">
        <v>23</v>
      </c>
      <c r="C76" s="90" t="n">
        <f aca="false">C38+C46+C50+C55+C58+C64+C69+C75</f>
        <v>547</v>
      </c>
    </row>
    <row r="77" customFormat="false" ht="13.5" hidden="false" customHeight="true" outlineLevel="0" collapsed="false">
      <c r="A77" s="51" t="s">
        <v>153</v>
      </c>
      <c r="B77" s="51"/>
      <c r="C77" s="51"/>
    </row>
    <row r="78" customFormat="false" ht="13.5" hidden="false" customHeight="true" outlineLevel="0" collapsed="false">
      <c r="A78" s="52" t="s">
        <v>154</v>
      </c>
      <c r="B78" s="52"/>
      <c r="C78" s="9" t="str">
        <f aca="false">IF(('January 2025 - March 2025'!C77)+SUM(E89+E97+E106) &lt; 0,(('January 2025 - March 2025'!C77))+SUM(E89+E97+E106), TEXT((('January 2025 - March 2025'!C77))+SUM(E89+E97+E106),"+$0.00"))</f>
        <v>+$0.00</v>
      </c>
    </row>
    <row r="79" customFormat="false" ht="13.5" hidden="false" customHeight="true" outlineLevel="0" collapsed="false">
      <c r="A79" s="52" t="s">
        <v>155</v>
      </c>
      <c r="B79" s="52"/>
      <c r="C79" s="9" t="n">
        <v>0</v>
      </c>
    </row>
    <row r="80" customFormat="false" ht="13.5" hidden="false" customHeight="true" outlineLevel="0" collapsed="false">
      <c r="A80" s="52" t="s">
        <v>156</v>
      </c>
      <c r="B80" s="52"/>
      <c r="C80" s="9" t="str">
        <f aca="false">IF(('January 2025 - March 2025'!C79)+SUM(0) &lt; 0,(('January 2025 - March 2025'!C79))+SUM(0), TEXT((('January 2025 - March 2025'!C79))+SUM(0),"+$0.00"))</f>
        <v>+$0.00</v>
      </c>
    </row>
    <row r="81" customFormat="false" ht="23.85" hidden="false" customHeight="false" outlineLevel="0" collapsed="false">
      <c r="A81" s="39" t="s">
        <v>157</v>
      </c>
      <c r="B81" s="54"/>
      <c r="C81" s="9" t="n">
        <v>0</v>
      </c>
    </row>
    <row r="82" customFormat="false" ht="23.85" hidden="false" customHeight="false" outlineLevel="0" collapsed="false">
      <c r="A82" s="39" t="s">
        <v>158</v>
      </c>
      <c r="B82" s="54"/>
      <c r="C82" s="9" t="n">
        <v>0</v>
      </c>
    </row>
    <row r="83" customFormat="false" ht="13.5" hidden="false" customHeight="true" outlineLevel="0" collapsed="false">
      <c r="A83" s="49"/>
      <c r="B83" s="55" t="s">
        <v>159</v>
      </c>
      <c r="C83" s="9" t="n">
        <f aca="false">C78+C79+C80+C81+C82</f>
        <v>0</v>
      </c>
    </row>
    <row r="84" customFormat="false" ht="13.5" hidden="false" customHeight="true" outlineLevel="0" collapsed="false">
      <c r="A84" s="21"/>
      <c r="B84" s="24" t="s">
        <v>160</v>
      </c>
      <c r="C84" s="90" t="n">
        <f aca="false">C76</f>
        <v>547</v>
      </c>
      <c r="H84" s="87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58" t="s">
        <v>346</v>
      </c>
      <c r="B87" s="58"/>
      <c r="C87" s="58"/>
      <c r="D87" s="58"/>
      <c r="E87" s="58"/>
      <c r="G87" s="79" t="s">
        <v>254</v>
      </c>
      <c r="H87" s="90" t="n">
        <v>0</v>
      </c>
    </row>
    <row r="88" customFormat="false" ht="58.95" hidden="false" customHeight="true" outlineLevel="0" collapsed="false">
      <c r="A88" s="58" t="s">
        <v>162</v>
      </c>
      <c r="B88" s="58"/>
      <c r="C88" s="58" t="s">
        <v>44</v>
      </c>
      <c r="D88" s="58"/>
      <c r="E88" s="59" t="s">
        <v>45</v>
      </c>
      <c r="G88" s="80" t="s">
        <v>255</v>
      </c>
      <c r="H88" s="88" t="n">
        <f aca="false">C71-H87</f>
        <v>200</v>
      </c>
    </row>
    <row r="89" customFormat="false" ht="13.5" hidden="false" customHeight="true" outlineLevel="0" collapsed="false">
      <c r="A89" s="60" t="s">
        <v>143</v>
      </c>
      <c r="B89" s="60"/>
      <c r="C89" s="63" t="s">
        <v>347</v>
      </c>
      <c r="D89" s="63"/>
      <c r="E89" s="90" t="n">
        <v>1500</v>
      </c>
    </row>
    <row r="90" customFormat="false" ht="13.5" hidden="false" customHeight="true" outlineLevel="0" collapsed="false">
      <c r="A90" s="60"/>
      <c r="B90" s="60"/>
      <c r="C90" s="63" t="s">
        <v>331</v>
      </c>
      <c r="D90" s="63"/>
      <c r="E90" s="90" t="n">
        <v>0</v>
      </c>
    </row>
    <row r="91" customFormat="false" ht="13.5" hidden="false" customHeight="true" outlineLevel="0" collapsed="false">
      <c r="A91" s="60" t="s">
        <v>163</v>
      </c>
      <c r="B91" s="60"/>
      <c r="C91" s="61"/>
      <c r="D91" s="61"/>
      <c r="E91" s="90" t="n">
        <f aca="false">C84</f>
        <v>547</v>
      </c>
    </row>
    <row r="92" customFormat="false" ht="13.5" hidden="false" customHeight="true" outlineLevel="0" collapsed="false">
      <c r="A92" s="49"/>
      <c r="B92" s="49"/>
      <c r="C92" s="62" t="s">
        <v>164</v>
      </c>
      <c r="D92" s="62"/>
      <c r="E92" s="9" t="n">
        <f aca="false">('January 2025 - March 2025'!E109+E13)-SUM(E89:E91)</f>
        <v>1747.47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58" t="s">
        <v>348</v>
      </c>
      <c r="B94" s="58"/>
      <c r="C94" s="58"/>
      <c r="D94" s="58"/>
      <c r="E94" s="58"/>
      <c r="G94" s="79" t="s">
        <v>254</v>
      </c>
      <c r="H94" s="90" t="n">
        <v>0</v>
      </c>
    </row>
    <row r="95" customFormat="false" ht="62.65" hidden="false" customHeight="true" outlineLevel="0" collapsed="false">
      <c r="A95" s="58" t="s">
        <v>162</v>
      </c>
      <c r="B95" s="58"/>
      <c r="C95" s="58" t="s">
        <v>44</v>
      </c>
      <c r="D95" s="58"/>
      <c r="E95" s="59" t="s">
        <v>45</v>
      </c>
      <c r="G95" s="89" t="s">
        <v>299</v>
      </c>
      <c r="H95" s="88" t="n">
        <f aca="false">C71-H94</f>
        <v>200</v>
      </c>
    </row>
    <row r="96" customFormat="false" ht="13.5" hidden="false" customHeight="true" outlineLevel="0" collapsed="false">
      <c r="A96" s="60" t="s">
        <v>349</v>
      </c>
      <c r="B96" s="60"/>
      <c r="C96" s="64"/>
      <c r="D96" s="64"/>
      <c r="E96" s="9" t="n">
        <f aca="false">E92</f>
        <v>1747.47</v>
      </c>
    </row>
    <row r="97" customFormat="false" ht="13.5" hidden="false" customHeight="true" outlineLevel="0" collapsed="false">
      <c r="A97" s="60" t="s">
        <v>143</v>
      </c>
      <c r="B97" s="60"/>
      <c r="C97" s="63" t="s">
        <v>347</v>
      </c>
      <c r="D97" s="63"/>
      <c r="E97" s="90" t="n">
        <v>1500</v>
      </c>
    </row>
    <row r="98" customFormat="false" ht="26.85" hidden="false" customHeight="true" outlineLevel="0" collapsed="false">
      <c r="A98" s="60"/>
      <c r="B98" s="60"/>
      <c r="C98" s="67" t="s">
        <v>350</v>
      </c>
      <c r="D98" s="67"/>
      <c r="E98" s="90" t="n">
        <v>150</v>
      </c>
    </row>
    <row r="99" customFormat="false" ht="13.5" hidden="false" customHeight="true" outlineLevel="0" collapsed="false">
      <c r="A99" s="60" t="s">
        <v>163</v>
      </c>
      <c r="B99" s="60"/>
      <c r="C99" s="61"/>
      <c r="D99" s="61"/>
      <c r="E99" s="90" t="n">
        <f aca="false">C84</f>
        <v>547</v>
      </c>
    </row>
    <row r="100" customFormat="false" ht="13.5" hidden="false" customHeight="true" outlineLevel="0" collapsed="false">
      <c r="A100" s="57"/>
      <c r="B100" s="57"/>
      <c r="C100" s="65" t="s">
        <v>174</v>
      </c>
      <c r="D100" s="65"/>
      <c r="E100" s="9" t="n">
        <f aca="false">(E21+E96)-SUM(E97:E99)</f>
        <v>2091.47</v>
      </c>
    </row>
    <row r="101" customFormat="false" ht="13.5" hidden="false" customHeight="true" outlineLevel="0" collapsed="false">
      <c r="A101" s="66"/>
      <c r="B101" s="66"/>
      <c r="C101" s="66"/>
      <c r="D101" s="66"/>
      <c r="E101" s="66"/>
    </row>
    <row r="102" customFormat="false" ht="17.25" hidden="false" customHeight="true" outlineLevel="0" collapsed="false">
      <c r="A102" s="66"/>
      <c r="B102" s="66"/>
      <c r="C102" s="66"/>
      <c r="D102" s="66"/>
      <c r="E102" s="66"/>
    </row>
    <row r="103" customFormat="false" ht="13.5" hidden="false" customHeight="true" outlineLevel="0" collapsed="false">
      <c r="A103" s="58" t="s">
        <v>351</v>
      </c>
      <c r="B103" s="58"/>
      <c r="C103" s="58"/>
      <c r="D103" s="58"/>
      <c r="E103" s="58"/>
      <c r="G103" s="79" t="s">
        <v>254</v>
      </c>
      <c r="H103" s="90" t="n">
        <v>0</v>
      </c>
    </row>
    <row r="104" customFormat="false" ht="63.4" hidden="false" customHeight="true" outlineLevel="0" collapsed="false">
      <c r="A104" s="58" t="s">
        <v>162</v>
      </c>
      <c r="B104" s="58"/>
      <c r="C104" s="58" t="s">
        <v>44</v>
      </c>
      <c r="D104" s="58"/>
      <c r="E104" s="59" t="s">
        <v>45</v>
      </c>
      <c r="G104" s="89" t="s">
        <v>255</v>
      </c>
      <c r="H104" s="88" t="n">
        <f aca="false">C71-H103</f>
        <v>200</v>
      </c>
    </row>
    <row r="105" customFormat="false" ht="13.5" hidden="false" customHeight="true" outlineLevel="0" collapsed="false">
      <c r="A105" s="60" t="s">
        <v>352</v>
      </c>
      <c r="B105" s="60"/>
      <c r="C105" s="61"/>
      <c r="D105" s="61"/>
      <c r="E105" s="9" t="n">
        <f aca="false">E100</f>
        <v>2091.47</v>
      </c>
    </row>
    <row r="106" customFormat="false" ht="13.5" hidden="false" customHeight="true" outlineLevel="0" collapsed="false">
      <c r="A106" s="60" t="s">
        <v>143</v>
      </c>
      <c r="B106" s="60"/>
      <c r="C106" s="63" t="s">
        <v>353</v>
      </c>
      <c r="D106" s="63"/>
      <c r="E106" s="90" t="n">
        <v>0</v>
      </c>
    </row>
    <row r="107" customFormat="false" ht="13.5" hidden="false" customHeight="true" outlineLevel="0" collapsed="false">
      <c r="A107" s="60"/>
      <c r="B107" s="60"/>
      <c r="C107" s="63" t="s">
        <v>331</v>
      </c>
      <c r="D107" s="63"/>
      <c r="E107" s="90" t="n">
        <v>0</v>
      </c>
    </row>
    <row r="108" customFormat="false" ht="13.5" hidden="false" customHeight="true" outlineLevel="0" collapsed="false">
      <c r="A108" s="60" t="s">
        <v>163</v>
      </c>
      <c r="B108" s="60"/>
      <c r="C108" s="61"/>
      <c r="D108" s="61"/>
      <c r="E108" s="90" t="n">
        <f aca="false">C84</f>
        <v>547</v>
      </c>
    </row>
    <row r="109" customFormat="false" ht="13.5" hidden="false" customHeight="true" outlineLevel="0" collapsed="false">
      <c r="A109" s="57"/>
      <c r="B109" s="57"/>
      <c r="C109" s="65" t="s">
        <v>174</v>
      </c>
      <c r="D109" s="65"/>
      <c r="E109" s="9" t="n">
        <f aca="false">(E27+E105)-SUM(E106:E108)</f>
        <v>3949.47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D38" activeCellId="0" sqref="D3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68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354</v>
      </c>
      <c r="B1" s="2"/>
      <c r="C1" s="2"/>
      <c r="D1" s="2"/>
      <c r="E1" s="2"/>
      <c r="F1" s="3"/>
      <c r="G1" s="3"/>
      <c r="H1" s="46"/>
      <c r="I1" s="3"/>
    </row>
    <row r="2" customFormat="false" ht="13.5" hidden="false" customHeight="true" outlineLevel="0" collapsed="false">
      <c r="A2" s="26"/>
      <c r="B2" s="26"/>
      <c r="C2" s="23"/>
      <c r="D2" s="98"/>
      <c r="E2" s="9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customFormat="false" ht="35.05" hidden="false" customHeight="false" outlineLevel="0" collapsed="false">
      <c r="A3" s="7" t="s">
        <v>6</v>
      </c>
      <c r="B3" s="7" t="s">
        <v>191</v>
      </c>
      <c r="C3" s="9" t="n">
        <f aca="false">E109</f>
        <v>9427.47</v>
      </c>
      <c r="D3" s="13"/>
      <c r="E3" s="1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customFormat="false" ht="35.25" hidden="false" customHeight="true" outlineLevel="0" collapsed="false">
      <c r="A4" s="8" t="s">
        <v>23</v>
      </c>
      <c r="B4" s="8"/>
      <c r="C4" s="9" t="n">
        <f aca="false">SUM(C3:C3)</f>
        <v>9427.47</v>
      </c>
      <c r="D4" s="13"/>
      <c r="E4" s="1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customFormat="false" ht="13.5" hidden="false" customHeight="true" outlineLevel="0" collapsed="false">
      <c r="A5" s="69" t="s">
        <v>25</v>
      </c>
      <c r="B5" s="69"/>
      <c r="C5" s="9" t="n">
        <f aca="false">C83</f>
        <v>0</v>
      </c>
      <c r="D5" s="13"/>
      <c r="E5" s="1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customFormat="false" ht="13.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3.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3.5" hidden="false" customHeight="true" outlineLevel="0" collapsed="false">
      <c r="A8" s="70" t="s">
        <v>355</v>
      </c>
      <c r="B8" s="70"/>
      <c r="C8" s="70"/>
      <c r="D8" s="70"/>
      <c r="E8" s="7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3.5" hidden="false" customHeight="true" outlineLevel="0" collapsed="false">
      <c r="A9" s="18" t="s">
        <v>4</v>
      </c>
      <c r="B9" s="19" t="s">
        <v>43</v>
      </c>
      <c r="C9" s="20" t="s">
        <v>44</v>
      </c>
      <c r="D9" s="20"/>
      <c r="E9" s="20" t="s">
        <v>45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3.5" hidden="false" customHeight="true" outlineLevel="0" collapsed="false">
      <c r="A10" s="39" t="s">
        <v>356</v>
      </c>
      <c r="B10" s="21" t="s">
        <v>48</v>
      </c>
      <c r="C10" s="22" t="s">
        <v>49</v>
      </c>
      <c r="D10" s="22"/>
      <c r="E10" s="9" t="n">
        <v>2405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7.25" hidden="false" customHeight="true" outlineLevel="0" collapsed="false">
      <c r="A11" s="39" t="s">
        <v>357</v>
      </c>
      <c r="B11" s="21" t="s">
        <v>272</v>
      </c>
      <c r="C11" s="36" t="s">
        <v>49</v>
      </c>
      <c r="D11" s="36"/>
      <c r="E11" s="9" t="n">
        <v>68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7.25" hidden="false" customHeight="true" outlineLevel="0" collapsed="false">
      <c r="A12" s="39" t="s">
        <v>358</v>
      </c>
      <c r="B12" s="21" t="s">
        <v>272</v>
      </c>
      <c r="C12" s="36" t="s">
        <v>49</v>
      </c>
      <c r="D12" s="36"/>
      <c r="E12" s="9" t="n">
        <v>68</v>
      </c>
    </row>
    <row r="13" customFormat="false" ht="13.5" hidden="false" customHeight="true" outlineLevel="0" collapsed="false">
      <c r="A13" s="39" t="s">
        <v>359</v>
      </c>
      <c r="B13" s="21" t="s">
        <v>77</v>
      </c>
      <c r="C13" s="22" t="s">
        <v>212</v>
      </c>
      <c r="D13" s="22"/>
      <c r="E13" s="9" t="n">
        <v>0</v>
      </c>
    </row>
    <row r="14" customFormat="false" ht="13.5" hidden="false" customHeight="true" outlineLevel="0" collapsed="false">
      <c r="A14" s="23"/>
      <c r="B14" s="23"/>
      <c r="C14" s="72" t="s">
        <v>50</v>
      </c>
      <c r="D14" s="72"/>
      <c r="E14" s="9" t="n">
        <f aca="false">SUM(E10:E13)</f>
        <v>2541</v>
      </c>
    </row>
    <row r="15" customFormat="false" ht="13.5" hidden="false" customHeight="true" outlineLevel="0" collapsed="false">
      <c r="A15" s="3"/>
      <c r="B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3.5" hidden="false" customHeight="true" outlineLevel="0" collapsed="false">
      <c r="A16" s="70" t="s">
        <v>360</v>
      </c>
      <c r="B16" s="70"/>
      <c r="C16" s="70"/>
      <c r="D16" s="70"/>
      <c r="E16" s="7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18" t="s">
        <v>4</v>
      </c>
      <c r="B17" s="19" t="s">
        <v>43</v>
      </c>
      <c r="C17" s="20" t="s">
        <v>44</v>
      </c>
      <c r="D17" s="20"/>
      <c r="E17" s="20" t="s">
        <v>45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3.5" hidden="false" customHeight="true" outlineLevel="0" collapsed="false">
      <c r="A18" s="39" t="s">
        <v>361</v>
      </c>
      <c r="B18" s="21" t="s">
        <v>48</v>
      </c>
      <c r="C18" s="22" t="s">
        <v>49</v>
      </c>
      <c r="D18" s="22"/>
      <c r="E18" s="9" t="n">
        <v>2405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7.25" hidden="false" customHeight="true" outlineLevel="0" collapsed="false">
      <c r="A19" s="39" t="s">
        <v>362</v>
      </c>
      <c r="B19" s="21" t="s">
        <v>272</v>
      </c>
      <c r="C19" s="36" t="s">
        <v>49</v>
      </c>
      <c r="D19" s="36"/>
      <c r="E19" s="9" t="n">
        <v>68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39" t="s">
        <v>363</v>
      </c>
      <c r="B20" s="21" t="s">
        <v>77</v>
      </c>
      <c r="C20" s="22" t="s">
        <v>212</v>
      </c>
      <c r="D20" s="22"/>
      <c r="E20" s="9" t="n">
        <v>0</v>
      </c>
    </row>
    <row r="21" customFormat="false" ht="12.75" hidden="false" customHeight="true" outlineLevel="0" collapsed="false">
      <c r="A21" s="23"/>
      <c r="B21" s="23"/>
      <c r="C21" s="72" t="s">
        <v>50</v>
      </c>
      <c r="D21" s="72"/>
      <c r="E21" s="9" t="n">
        <f aca="false">SUM(E18:E20)</f>
        <v>2473</v>
      </c>
    </row>
    <row r="22" customFormat="false" ht="13.5" hidden="false" customHeight="true" outlineLevel="0" collapsed="false">
      <c r="A22" s="3"/>
      <c r="B22" s="3"/>
      <c r="C22" s="3"/>
      <c r="D22" s="42"/>
      <c r="E22" s="4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3.5" hidden="false" customHeight="true" outlineLevel="0" collapsed="false">
      <c r="A23" s="70" t="s">
        <v>364</v>
      </c>
      <c r="B23" s="70"/>
      <c r="C23" s="70"/>
      <c r="D23" s="70"/>
      <c r="E23" s="7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18" t="s">
        <v>4</v>
      </c>
      <c r="B24" s="19" t="s">
        <v>43</v>
      </c>
      <c r="C24" s="20" t="s">
        <v>44</v>
      </c>
      <c r="D24" s="20"/>
      <c r="E24" s="20" t="s">
        <v>45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3.5" hidden="false" customHeight="true" outlineLevel="0" collapsed="false">
      <c r="A25" s="39" t="s">
        <v>365</v>
      </c>
      <c r="B25" s="21" t="s">
        <v>48</v>
      </c>
      <c r="C25" s="22" t="s">
        <v>49</v>
      </c>
      <c r="D25" s="22"/>
      <c r="E25" s="9" t="n">
        <v>2405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39" t="s">
        <v>366</v>
      </c>
      <c r="B26" s="21" t="s">
        <v>77</v>
      </c>
      <c r="C26" s="22" t="s">
        <v>212</v>
      </c>
      <c r="D26" s="22"/>
      <c r="E26" s="9" t="n">
        <v>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23"/>
      <c r="B27" s="23"/>
      <c r="C27" s="72" t="s">
        <v>50</v>
      </c>
      <c r="D27" s="72"/>
      <c r="E27" s="9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42"/>
      <c r="E28" s="43"/>
    </row>
    <row r="29" customFormat="false" ht="12.75" hidden="false" customHeight="true" outlineLevel="0" collapsed="false">
      <c r="A29" s="3"/>
      <c r="B29" s="3"/>
      <c r="C29" s="3"/>
      <c r="D29" s="42"/>
      <c r="E29" s="43"/>
    </row>
    <row r="30" customFormat="false" ht="13.5" hidden="false" customHeight="true" outlineLevel="0" collapsed="false">
      <c r="A30" s="3"/>
      <c r="B30" s="3"/>
      <c r="C30" s="3"/>
      <c r="D30" s="42"/>
      <c r="E30" s="43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75" t="s">
        <v>367</v>
      </c>
      <c r="B32" s="75"/>
      <c r="C32" s="75"/>
    </row>
    <row r="33" customFormat="false" ht="13.5" hidden="false" customHeight="true" outlineLevel="0" collapsed="false">
      <c r="A33" s="44" t="s">
        <v>43</v>
      </c>
      <c r="B33" s="44" t="s">
        <v>44</v>
      </c>
      <c r="C33" s="45" t="s">
        <v>45</v>
      </c>
      <c r="D33" s="46"/>
    </row>
    <row r="34" customFormat="false" ht="13.5" hidden="false" customHeight="true" outlineLevel="0" collapsed="false">
      <c r="A34" s="47" t="s">
        <v>102</v>
      </c>
      <c r="B34" s="47"/>
      <c r="C34" s="47"/>
    </row>
    <row r="35" customFormat="false" ht="13.5" hidden="false" customHeight="true" outlineLevel="0" collapsed="false">
      <c r="A35" s="39" t="s">
        <v>268</v>
      </c>
      <c r="B35" s="21"/>
      <c r="C35" s="90" t="n">
        <v>78</v>
      </c>
      <c r="D35" s="99"/>
    </row>
    <row r="36" customFormat="false" ht="13.5" hidden="false" customHeight="true" outlineLevel="0" collapsed="false">
      <c r="A36" s="39" t="s">
        <v>61</v>
      </c>
      <c r="B36" s="23"/>
      <c r="C36" s="90" t="n">
        <v>0</v>
      </c>
    </row>
    <row r="37" customFormat="false" ht="13.5" hidden="false" customHeight="true" outlineLevel="0" collapsed="false">
      <c r="A37" s="21" t="s">
        <v>104</v>
      </c>
      <c r="B37" s="21" t="s">
        <v>105</v>
      </c>
      <c r="C37" s="90" t="n">
        <v>149</v>
      </c>
    </row>
    <row r="38" customFormat="false" ht="13.5" hidden="false" customHeight="true" outlineLevel="0" collapsed="false">
      <c r="A38" s="49"/>
      <c r="B38" s="39" t="s">
        <v>106</v>
      </c>
      <c r="C38" s="90" t="n">
        <f aca="false">SUM(C35:C37)</f>
        <v>227</v>
      </c>
    </row>
    <row r="39" customFormat="false" ht="13.5" hidden="false" customHeight="true" outlineLevel="0" collapsed="false">
      <c r="A39" s="47" t="s">
        <v>287</v>
      </c>
      <c r="B39" s="47"/>
      <c r="C39" s="47"/>
    </row>
    <row r="40" customFormat="false" ht="13.5" hidden="false" customHeight="true" outlineLevel="0" collapsed="false">
      <c r="A40" s="47"/>
      <c r="B40" s="47"/>
      <c r="C40" s="47"/>
    </row>
    <row r="41" customFormat="false" ht="13.5" hidden="false" customHeight="true" outlineLevel="0" collapsed="false">
      <c r="A41" s="21" t="s">
        <v>108</v>
      </c>
      <c r="B41" s="21"/>
      <c r="C41" s="90" t="n">
        <v>0</v>
      </c>
    </row>
    <row r="42" customFormat="false" ht="13.5" hidden="false" customHeight="true" outlineLevel="0" collapsed="false">
      <c r="A42" s="21" t="s">
        <v>109</v>
      </c>
      <c r="B42" s="21"/>
      <c r="C42" s="90" t="n">
        <v>0</v>
      </c>
    </row>
    <row r="43" customFormat="false" ht="13.5" hidden="false" customHeight="true" outlineLevel="0" collapsed="false">
      <c r="A43" s="21" t="s">
        <v>110</v>
      </c>
      <c r="B43" s="21"/>
      <c r="C43" s="90" t="n">
        <v>0</v>
      </c>
    </row>
    <row r="44" customFormat="false" ht="13.5" hidden="false" customHeight="true" outlineLevel="0" collapsed="false">
      <c r="A44" s="21" t="s">
        <v>111</v>
      </c>
      <c r="B44" s="21"/>
      <c r="C44" s="90" t="n">
        <v>0</v>
      </c>
    </row>
    <row r="45" customFormat="false" ht="13.5" hidden="false" customHeight="true" outlineLevel="0" collapsed="false">
      <c r="A45" s="21" t="s">
        <v>157</v>
      </c>
      <c r="B45" s="21"/>
      <c r="C45" s="90" t="n">
        <v>0</v>
      </c>
    </row>
    <row r="46" customFormat="false" ht="13.5" hidden="false" customHeight="true" outlineLevel="0" collapsed="false">
      <c r="A46" s="21"/>
      <c r="B46" s="21" t="s">
        <v>112</v>
      </c>
      <c r="C46" s="90" t="n">
        <f aca="false">SUM(C41:C45)</f>
        <v>0</v>
      </c>
    </row>
    <row r="47" customFormat="false" ht="13.5" hidden="false" customHeight="true" outlineLevel="0" collapsed="false">
      <c r="A47" s="47" t="s">
        <v>113</v>
      </c>
      <c r="B47" s="47"/>
      <c r="C47" s="47"/>
    </row>
    <row r="48" customFormat="false" ht="13.5" hidden="false" customHeight="true" outlineLevel="0" collapsed="false">
      <c r="A48" s="21" t="s">
        <v>114</v>
      </c>
      <c r="B48" s="21" t="s">
        <v>115</v>
      </c>
      <c r="C48" s="90" t="n">
        <v>0</v>
      </c>
    </row>
    <row r="49" customFormat="false" ht="13.5" hidden="false" customHeight="true" outlineLevel="0" collapsed="false">
      <c r="A49" s="21" t="s">
        <v>116</v>
      </c>
      <c r="B49" s="21" t="s">
        <v>117</v>
      </c>
      <c r="C49" s="90" t="n">
        <v>0</v>
      </c>
    </row>
    <row r="50" customFormat="false" ht="13.5" hidden="false" customHeight="true" outlineLevel="0" collapsed="false">
      <c r="A50" s="21"/>
      <c r="B50" s="39" t="s">
        <v>118</v>
      </c>
      <c r="C50" s="90" t="n">
        <f aca="false">SUM(C48:C49)</f>
        <v>0</v>
      </c>
    </row>
    <row r="51" customFormat="false" ht="13.5" hidden="false" customHeight="true" outlineLevel="0" collapsed="false">
      <c r="A51" s="47" t="s">
        <v>119</v>
      </c>
      <c r="B51" s="47"/>
      <c r="C51" s="47"/>
    </row>
    <row r="52" customFormat="false" ht="13.5" hidden="false" customHeight="true" outlineLevel="0" collapsed="false">
      <c r="A52" s="21" t="s">
        <v>120</v>
      </c>
      <c r="B52" s="21" t="s">
        <v>121</v>
      </c>
      <c r="C52" s="90" t="n">
        <v>0</v>
      </c>
    </row>
    <row r="53" customFormat="false" ht="13.5" hidden="false" customHeight="true" outlineLevel="0" collapsed="false">
      <c r="A53" s="23"/>
      <c r="B53" s="39" t="s">
        <v>122</v>
      </c>
      <c r="C53" s="90" t="n">
        <v>0</v>
      </c>
    </row>
    <row r="54" customFormat="false" ht="13.5" hidden="false" customHeight="true" outlineLevel="0" collapsed="false">
      <c r="A54" s="23"/>
      <c r="B54" s="21" t="s">
        <v>123</v>
      </c>
      <c r="C54" s="90" t="n">
        <v>0</v>
      </c>
    </row>
    <row r="55" customFormat="false" ht="13.5" hidden="false" customHeight="true" outlineLevel="0" collapsed="false">
      <c r="A55" s="23"/>
      <c r="B55" s="39" t="s">
        <v>124</v>
      </c>
      <c r="C55" s="90" t="n">
        <f aca="false">SUM(C52:C54)</f>
        <v>0</v>
      </c>
    </row>
    <row r="56" customFormat="false" ht="13.5" hidden="false" customHeight="true" outlineLevel="0" collapsed="false">
      <c r="A56" s="47" t="s">
        <v>125</v>
      </c>
      <c r="B56" s="47"/>
      <c r="C56" s="47"/>
    </row>
    <row r="57" customFormat="false" ht="13.5" hidden="false" customHeight="true" outlineLevel="0" collapsed="false">
      <c r="A57" s="21" t="s">
        <v>126</v>
      </c>
      <c r="B57" s="21" t="s">
        <v>127</v>
      </c>
      <c r="C57" s="90" t="n">
        <v>0</v>
      </c>
    </row>
    <row r="58" customFormat="false" ht="13.5" hidden="false" customHeight="true" outlineLevel="0" collapsed="false">
      <c r="A58" s="23"/>
      <c r="B58" s="39" t="s">
        <v>128</v>
      </c>
      <c r="C58" s="90" t="n">
        <f aca="false">SUM(C57)</f>
        <v>0</v>
      </c>
    </row>
    <row r="59" customFormat="false" ht="13.5" hidden="false" customHeight="true" outlineLevel="0" collapsed="false">
      <c r="A59" s="50" t="s">
        <v>129</v>
      </c>
      <c r="B59" s="50"/>
      <c r="C59" s="50"/>
    </row>
    <row r="60" customFormat="false" ht="33" hidden="false" customHeight="true" outlineLevel="0" collapsed="false">
      <c r="A60" s="21" t="s">
        <v>130</v>
      </c>
      <c r="B60" s="39" t="s">
        <v>131</v>
      </c>
      <c r="C60" s="90" t="n">
        <v>0</v>
      </c>
    </row>
    <row r="61" customFormat="false" ht="33" hidden="false" customHeight="true" outlineLevel="0" collapsed="false">
      <c r="A61" s="21" t="s">
        <v>132</v>
      </c>
      <c r="B61" s="39" t="s">
        <v>133</v>
      </c>
      <c r="C61" s="90" t="n">
        <v>0</v>
      </c>
    </row>
    <row r="62" customFormat="false" ht="23.85" hidden="false" customHeight="false" outlineLevel="0" collapsed="false">
      <c r="A62" s="21" t="s">
        <v>134</v>
      </c>
      <c r="B62" s="39" t="s">
        <v>135</v>
      </c>
      <c r="C62" s="90" t="n">
        <v>0</v>
      </c>
    </row>
    <row r="63" customFormat="false" ht="33" hidden="false" customHeight="true" outlineLevel="0" collapsed="false">
      <c r="A63" s="21" t="s">
        <v>136</v>
      </c>
      <c r="B63" s="39" t="s">
        <v>136</v>
      </c>
      <c r="C63" s="90" t="n">
        <v>0</v>
      </c>
    </row>
    <row r="64" customFormat="false" ht="19.5" hidden="false" customHeight="true" outlineLevel="0" collapsed="false">
      <c r="A64" s="21"/>
      <c r="B64" s="39" t="s">
        <v>23</v>
      </c>
      <c r="C64" s="90" t="n">
        <f aca="false">SUM(C60:C63)</f>
        <v>0</v>
      </c>
    </row>
    <row r="65" customFormat="false" ht="13.5" hidden="false" customHeight="true" outlineLevel="0" collapsed="false">
      <c r="A65" s="50" t="s">
        <v>137</v>
      </c>
      <c r="B65" s="50"/>
      <c r="C65" s="50"/>
    </row>
    <row r="66" customFormat="false" ht="13.5" hidden="false" customHeight="true" outlineLevel="0" collapsed="false">
      <c r="A66" s="21" t="s">
        <v>138</v>
      </c>
      <c r="B66" s="23"/>
      <c r="C66" s="90" t="n">
        <v>0</v>
      </c>
    </row>
    <row r="67" customFormat="false" ht="15" hidden="false" customHeight="true" outlineLevel="0" collapsed="false">
      <c r="A67" s="49" t="s">
        <v>139</v>
      </c>
      <c r="B67" s="49" t="s">
        <v>140</v>
      </c>
      <c r="C67" s="90" t="n">
        <v>0</v>
      </c>
    </row>
    <row r="68" customFormat="false" ht="13.5" hidden="false" customHeight="true" outlineLevel="0" collapsed="false">
      <c r="A68" s="21" t="s">
        <v>77</v>
      </c>
      <c r="B68" s="21" t="s">
        <v>141</v>
      </c>
      <c r="C68" s="90" t="n">
        <v>0</v>
      </c>
    </row>
    <row r="69" customFormat="false" ht="13.5" hidden="false" customHeight="true" outlineLevel="0" collapsed="false">
      <c r="A69" s="21"/>
      <c r="B69" s="39" t="s">
        <v>142</v>
      </c>
      <c r="C69" s="90" t="n">
        <f aca="false">SUM(C66:C68)</f>
        <v>0</v>
      </c>
    </row>
    <row r="70" customFormat="false" ht="13.5" hidden="false" customHeight="true" outlineLevel="0" collapsed="false">
      <c r="A70" s="51" t="s">
        <v>143</v>
      </c>
      <c r="B70" s="51"/>
      <c r="C70" s="51"/>
    </row>
    <row r="71" customFormat="false" ht="13.5" hidden="false" customHeight="true" outlineLevel="0" collapsed="false">
      <c r="A71" s="39" t="s">
        <v>144</v>
      </c>
      <c r="B71" s="52" t="s">
        <v>145</v>
      </c>
      <c r="C71" s="90" t="n">
        <v>200</v>
      </c>
    </row>
    <row r="72" customFormat="false" ht="13.5" hidden="false" customHeight="true" outlineLevel="0" collapsed="false">
      <c r="A72" s="76" t="s">
        <v>146</v>
      </c>
      <c r="B72" s="77" t="s">
        <v>147</v>
      </c>
      <c r="C72" s="90" t="n">
        <v>68</v>
      </c>
    </row>
    <row r="73" customFormat="false" ht="15" hidden="false" customHeight="false" outlineLevel="0" collapsed="false">
      <c r="A73" s="39" t="s">
        <v>148</v>
      </c>
      <c r="B73" s="39" t="s">
        <v>317</v>
      </c>
      <c r="C73" s="90" t="n">
        <v>52</v>
      </c>
    </row>
    <row r="74" customFormat="false" ht="13.5" hidden="false" customHeight="true" outlineLevel="0" collapsed="false">
      <c r="A74" s="39" t="s">
        <v>150</v>
      </c>
      <c r="B74" s="21" t="s">
        <v>231</v>
      </c>
      <c r="C74" s="90" t="n">
        <v>0</v>
      </c>
    </row>
    <row r="75" customFormat="false" ht="13.5" hidden="false" customHeight="true" outlineLevel="0" collapsed="false">
      <c r="A75" s="49"/>
      <c r="B75" s="52" t="s">
        <v>152</v>
      </c>
      <c r="C75" s="90" t="n">
        <f aca="false">SUM(C71:C74)</f>
        <v>320</v>
      </c>
    </row>
    <row r="76" customFormat="false" ht="13.5" hidden="false" customHeight="true" outlineLevel="0" collapsed="false">
      <c r="A76" s="49"/>
      <c r="B76" s="53" t="s">
        <v>23</v>
      </c>
      <c r="C76" s="90" t="n">
        <f aca="false">C38+C46+C50+C55+C58+C64+C69+C75</f>
        <v>547</v>
      </c>
    </row>
    <row r="77" customFormat="false" ht="13.5" hidden="false" customHeight="true" outlineLevel="0" collapsed="false">
      <c r="A77" s="51" t="s">
        <v>153</v>
      </c>
      <c r="B77" s="51"/>
      <c r="C77" s="51"/>
    </row>
    <row r="78" customFormat="false" ht="13.5" hidden="false" customHeight="true" outlineLevel="0" collapsed="false">
      <c r="A78" s="52" t="s">
        <v>154</v>
      </c>
      <c r="B78" s="52"/>
      <c r="C78" s="9" t="str">
        <f aca="false">IF(('April 2025 - June 2025'!C78)+SUM(E90+E98+E107) &lt; 0,(('April 2025 - June 2025'!C78))+SUM(E90+E98+E107), TEXT((('April 2025 - June 2025'!C78))+SUM(E90+E98+E107),"+$0.00"))</f>
        <v>+$0.00</v>
      </c>
    </row>
    <row r="79" customFormat="false" ht="13.5" hidden="false" customHeight="true" outlineLevel="0" collapsed="false">
      <c r="A79" s="52" t="s">
        <v>155</v>
      </c>
      <c r="B79" s="52"/>
      <c r="C79" s="9" t="n">
        <v>0</v>
      </c>
    </row>
    <row r="80" customFormat="false" ht="13.5" hidden="false" customHeight="true" outlineLevel="0" collapsed="false">
      <c r="A80" s="52" t="s">
        <v>156</v>
      </c>
      <c r="B80" s="52"/>
      <c r="C80" s="9" t="str">
        <f aca="false">IF(('April 2025 - June 2025'!C80)+SUM(0) &lt; 0,(('April 2025 - June 2025'!C80))+SUM(0), TEXT((('April 2025 - June 2025'!C80))+SUM(0),"+$0.00"))</f>
        <v>+$0.00</v>
      </c>
    </row>
    <row r="81" customFormat="false" ht="23.85" hidden="false" customHeight="false" outlineLevel="0" collapsed="false">
      <c r="A81" s="39" t="s">
        <v>157</v>
      </c>
      <c r="B81" s="54"/>
      <c r="C81" s="9" t="n">
        <v>0</v>
      </c>
    </row>
    <row r="82" customFormat="false" ht="23.85" hidden="false" customHeight="false" outlineLevel="0" collapsed="false">
      <c r="A82" s="39" t="s">
        <v>158</v>
      </c>
      <c r="B82" s="54"/>
      <c r="C82" s="9" t="n">
        <v>0</v>
      </c>
    </row>
    <row r="83" customFormat="false" ht="13.5" hidden="false" customHeight="true" outlineLevel="0" collapsed="false">
      <c r="A83" s="49"/>
      <c r="B83" s="55" t="s">
        <v>159</v>
      </c>
      <c r="C83" s="9" t="n">
        <f aca="false">C78+C79+C80+C81+C82</f>
        <v>0</v>
      </c>
    </row>
    <row r="84" customFormat="false" ht="13.5" hidden="false" customHeight="true" outlineLevel="0" collapsed="false">
      <c r="A84" s="21"/>
      <c r="B84" s="24" t="s">
        <v>160</v>
      </c>
      <c r="C84" s="90" t="n">
        <f aca="false">C76</f>
        <v>547</v>
      </c>
      <c r="H84" s="87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58" t="s">
        <v>368</v>
      </c>
      <c r="B87" s="58"/>
      <c r="C87" s="58"/>
      <c r="D87" s="58"/>
      <c r="E87" s="58"/>
      <c r="G87" s="79" t="s">
        <v>254</v>
      </c>
      <c r="H87" s="90" t="n">
        <v>0</v>
      </c>
    </row>
    <row r="88" customFormat="false" ht="55.95" hidden="false" customHeight="true" outlineLevel="0" collapsed="false">
      <c r="A88" s="58" t="s">
        <v>162</v>
      </c>
      <c r="B88" s="58"/>
      <c r="C88" s="58" t="s">
        <v>44</v>
      </c>
      <c r="D88" s="58"/>
      <c r="E88" s="59" t="s">
        <v>45</v>
      </c>
      <c r="G88" s="80" t="s">
        <v>290</v>
      </c>
      <c r="H88" s="100" t="n">
        <f aca="false">C71-H87</f>
        <v>200</v>
      </c>
    </row>
    <row r="89" customFormat="false" ht="36" hidden="false" customHeight="true" outlineLevel="0" collapsed="false">
      <c r="A89" s="60" t="s">
        <v>143</v>
      </c>
      <c r="B89" s="60"/>
      <c r="C89" s="67" t="s">
        <v>369</v>
      </c>
      <c r="D89" s="67"/>
      <c r="E89" s="90" t="n">
        <v>150</v>
      </c>
    </row>
    <row r="90" customFormat="false" ht="13.5" hidden="false" customHeight="true" outlineLevel="0" collapsed="false">
      <c r="A90" s="60"/>
      <c r="B90" s="60"/>
      <c r="C90" s="63" t="s">
        <v>370</v>
      </c>
      <c r="D90" s="63"/>
      <c r="E90" s="90" t="n">
        <v>0</v>
      </c>
    </row>
    <row r="91" customFormat="false" ht="13.5" hidden="false" customHeight="true" outlineLevel="0" collapsed="false">
      <c r="A91" s="60" t="s">
        <v>163</v>
      </c>
      <c r="B91" s="60"/>
      <c r="C91" s="61"/>
      <c r="D91" s="61"/>
      <c r="E91" s="90" t="n">
        <f aca="false">C84</f>
        <v>547</v>
      </c>
    </row>
    <row r="92" customFormat="false" ht="13.5" hidden="false" customHeight="true" outlineLevel="0" collapsed="false">
      <c r="A92" s="49"/>
      <c r="B92" s="49"/>
      <c r="C92" s="62" t="s">
        <v>164</v>
      </c>
      <c r="D92" s="62"/>
      <c r="E92" s="9" t="n">
        <f aca="false">('April 2025 - June 2025'!E109+E14)-SUM(E89:E91)</f>
        <v>5793.47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58" t="s">
        <v>371</v>
      </c>
      <c r="B94" s="58"/>
      <c r="C94" s="58"/>
      <c r="D94" s="58"/>
      <c r="E94" s="58"/>
      <c r="G94" s="79" t="s">
        <v>254</v>
      </c>
      <c r="H94" s="90" t="n">
        <v>0</v>
      </c>
    </row>
    <row r="95" customFormat="false" ht="53.7" hidden="false" customHeight="true" outlineLevel="0" collapsed="false">
      <c r="A95" s="58" t="s">
        <v>162</v>
      </c>
      <c r="B95" s="58"/>
      <c r="C95" s="58" t="s">
        <v>44</v>
      </c>
      <c r="D95" s="58"/>
      <c r="E95" s="59" t="s">
        <v>45</v>
      </c>
      <c r="G95" s="80" t="s">
        <v>290</v>
      </c>
      <c r="H95" s="101" t="n">
        <f aca="false">C71-H94</f>
        <v>200</v>
      </c>
    </row>
    <row r="96" customFormat="false" ht="13.5" hidden="false" customHeight="true" outlineLevel="0" collapsed="false">
      <c r="A96" s="60" t="s">
        <v>372</v>
      </c>
      <c r="B96" s="60"/>
      <c r="C96" s="64"/>
      <c r="D96" s="64"/>
      <c r="E96" s="9" t="n">
        <f aca="false">E92</f>
        <v>5793.47</v>
      </c>
    </row>
    <row r="97" customFormat="false" ht="35.05" hidden="false" customHeight="true" outlineLevel="0" collapsed="false">
      <c r="A97" s="60" t="s">
        <v>143</v>
      </c>
      <c r="B97" s="60"/>
      <c r="C97" s="67" t="s">
        <v>373</v>
      </c>
      <c r="D97" s="67"/>
      <c r="E97" s="90" t="n">
        <v>150</v>
      </c>
    </row>
    <row r="98" customFormat="false" ht="13.5" hidden="false" customHeight="true" outlineLevel="0" collapsed="false">
      <c r="A98" s="60"/>
      <c r="B98" s="60"/>
      <c r="C98" s="63" t="s">
        <v>370</v>
      </c>
      <c r="D98" s="63"/>
      <c r="E98" s="90" t="n">
        <v>0</v>
      </c>
    </row>
    <row r="99" customFormat="false" ht="13.5" hidden="false" customHeight="true" outlineLevel="0" collapsed="false">
      <c r="A99" s="60" t="s">
        <v>163</v>
      </c>
      <c r="B99" s="60"/>
      <c r="C99" s="61"/>
      <c r="D99" s="61"/>
      <c r="E99" s="90" t="n">
        <f aca="false">C84</f>
        <v>547</v>
      </c>
    </row>
    <row r="100" customFormat="false" ht="13.5" hidden="false" customHeight="true" outlineLevel="0" collapsed="false">
      <c r="A100" s="57"/>
      <c r="B100" s="57"/>
      <c r="C100" s="65" t="s">
        <v>174</v>
      </c>
      <c r="D100" s="65"/>
      <c r="E100" s="9" t="n">
        <f aca="false">(E21+E96)-SUM(E97:E99)</f>
        <v>7569.47</v>
      </c>
    </row>
    <row r="101" customFormat="false" ht="13.5" hidden="false" customHeight="true" outlineLevel="0" collapsed="false">
      <c r="A101" s="66"/>
      <c r="B101" s="66"/>
      <c r="C101" s="66"/>
      <c r="D101" s="66"/>
      <c r="E101" s="66"/>
    </row>
    <row r="102" customFormat="false" ht="17.25" hidden="false" customHeight="true" outlineLevel="0" collapsed="false">
      <c r="A102" s="66"/>
      <c r="B102" s="66"/>
      <c r="C102" s="66"/>
      <c r="D102" s="66"/>
      <c r="E102" s="66"/>
    </row>
    <row r="103" customFormat="false" ht="13.5" hidden="false" customHeight="true" outlineLevel="0" collapsed="false">
      <c r="A103" s="102" t="s">
        <v>374</v>
      </c>
      <c r="B103" s="102"/>
      <c r="C103" s="102"/>
      <c r="D103" s="102"/>
      <c r="E103" s="102"/>
      <c r="G103" s="79" t="s">
        <v>254</v>
      </c>
      <c r="H103" s="90" t="n">
        <v>0</v>
      </c>
    </row>
    <row r="104" customFormat="false" ht="52.95" hidden="false" customHeight="true" outlineLevel="0" collapsed="false">
      <c r="A104" s="58" t="s">
        <v>162</v>
      </c>
      <c r="B104" s="58"/>
      <c r="C104" s="58" t="s">
        <v>44</v>
      </c>
      <c r="D104" s="58"/>
      <c r="E104" s="59" t="s">
        <v>45</v>
      </c>
      <c r="G104" s="80" t="s">
        <v>255</v>
      </c>
      <c r="H104" s="101" t="n">
        <f aca="false">C71-H103</f>
        <v>200</v>
      </c>
    </row>
    <row r="105" customFormat="false" ht="13.5" hidden="false" customHeight="true" outlineLevel="0" collapsed="false">
      <c r="A105" s="60" t="s">
        <v>375</v>
      </c>
      <c r="B105" s="60"/>
      <c r="C105" s="64"/>
      <c r="D105" s="64"/>
      <c r="E105" s="9" t="n">
        <f aca="false">E100</f>
        <v>7569.47</v>
      </c>
    </row>
    <row r="106" customFormat="false" ht="13.5" hidden="false" customHeight="true" outlineLevel="0" collapsed="false">
      <c r="A106" s="60" t="s">
        <v>143</v>
      </c>
      <c r="B106" s="60"/>
      <c r="C106" s="63" t="s">
        <v>376</v>
      </c>
      <c r="D106" s="63"/>
      <c r="E106" s="90" t="n">
        <v>0</v>
      </c>
    </row>
    <row r="107" customFormat="false" ht="13.5" hidden="false" customHeight="true" outlineLevel="0" collapsed="false">
      <c r="A107" s="60"/>
      <c r="B107" s="60"/>
      <c r="C107" s="63" t="s">
        <v>370</v>
      </c>
      <c r="D107" s="63"/>
      <c r="E107" s="90" t="n">
        <v>0</v>
      </c>
    </row>
    <row r="108" customFormat="false" ht="13.5" hidden="false" customHeight="true" outlineLevel="0" collapsed="false">
      <c r="A108" s="60" t="s">
        <v>163</v>
      </c>
      <c r="B108" s="60"/>
      <c r="C108" s="61"/>
      <c r="D108" s="61"/>
      <c r="E108" s="90" t="n">
        <f aca="false">C84</f>
        <v>547</v>
      </c>
    </row>
    <row r="109" customFormat="false" ht="13.5" hidden="false" customHeight="true" outlineLevel="0" collapsed="false">
      <c r="A109" s="57"/>
      <c r="B109" s="57"/>
      <c r="C109" s="65" t="s">
        <v>174</v>
      </c>
      <c r="D109" s="65"/>
      <c r="E109" s="9" t="n">
        <f aca="false">(E27+E105)-SUM(E106:E108)</f>
        <v>9427.47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16" colorId="64" zoomScale="90" zoomScaleNormal="90" zoomScalePageLayoutView="100" workbookViewId="0">
      <selection pane="topLeft" activeCell="E35" activeCellId="0" sqref="E3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68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377</v>
      </c>
      <c r="B1" s="2"/>
      <c r="C1" s="2"/>
      <c r="D1" s="2"/>
      <c r="E1" s="2"/>
      <c r="F1" s="3"/>
      <c r="G1" s="3"/>
      <c r="H1" s="46"/>
      <c r="I1" s="3"/>
    </row>
    <row r="2" customFormat="false" ht="13.5" hidden="false" customHeight="true" outlineLevel="0" collapsed="false">
      <c r="A2" s="26"/>
      <c r="B2" s="26"/>
      <c r="C2" s="98"/>
      <c r="D2" s="98"/>
      <c r="E2" s="98"/>
    </row>
    <row r="3" customFormat="false" ht="35.05" hidden="false" customHeight="false" outlineLevel="0" collapsed="false">
      <c r="A3" s="7" t="s">
        <v>6</v>
      </c>
      <c r="B3" s="7" t="s">
        <v>191</v>
      </c>
      <c r="C3" s="103" t="n">
        <f aca="false">E109</f>
        <v>15055.47</v>
      </c>
      <c r="D3" s="13"/>
      <c r="E3" s="1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35.25" hidden="false" customHeight="true" outlineLevel="0" collapsed="false">
      <c r="A4" s="8" t="s">
        <v>23</v>
      </c>
      <c r="B4" s="8"/>
      <c r="C4" s="103" t="n">
        <f aca="false">SUM(C3:C3)</f>
        <v>15055.47</v>
      </c>
      <c r="D4" s="13"/>
      <c r="E4" s="1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5" hidden="false" customHeight="true" outlineLevel="0" collapsed="false">
      <c r="A5" s="69" t="s">
        <v>25</v>
      </c>
      <c r="B5" s="69"/>
      <c r="C5" s="103" t="n">
        <f aca="false">C83</f>
        <v>0</v>
      </c>
      <c r="D5" s="13"/>
      <c r="E5" s="1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3.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3.5" hidden="false" customHeight="true" outlineLevel="0" collapsed="false">
      <c r="A8" s="104" t="s">
        <v>378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3.5" hidden="false" customHeight="true" outlineLevel="0" collapsed="false">
      <c r="A9" s="18" t="s">
        <v>4</v>
      </c>
      <c r="B9" s="19" t="s">
        <v>43</v>
      </c>
      <c r="C9" s="20" t="s">
        <v>44</v>
      </c>
      <c r="D9" s="20"/>
      <c r="E9" s="20" t="s">
        <v>45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3.5" hidden="false" customHeight="true" outlineLevel="0" collapsed="false">
      <c r="A10" s="39" t="s">
        <v>379</v>
      </c>
      <c r="B10" s="21" t="s">
        <v>48</v>
      </c>
      <c r="C10" s="22" t="s">
        <v>49</v>
      </c>
      <c r="D10" s="22"/>
      <c r="E10" s="103" t="n">
        <v>2405</v>
      </c>
    </row>
    <row r="11" customFormat="false" ht="17.25" hidden="false" customHeight="true" outlineLevel="0" collapsed="false">
      <c r="A11" s="39" t="s">
        <v>380</v>
      </c>
      <c r="B11" s="21" t="s">
        <v>272</v>
      </c>
      <c r="C11" s="36" t="s">
        <v>49</v>
      </c>
      <c r="D11" s="36"/>
      <c r="E11" s="103" t="n">
        <v>68</v>
      </c>
    </row>
    <row r="12" customFormat="false" ht="17.25" hidden="false" customHeight="true" outlineLevel="0" collapsed="false">
      <c r="A12" s="39" t="s">
        <v>381</v>
      </c>
      <c r="B12" s="21" t="s">
        <v>272</v>
      </c>
      <c r="C12" s="36" t="s">
        <v>49</v>
      </c>
      <c r="D12" s="36"/>
      <c r="E12" s="103" t="n">
        <v>68</v>
      </c>
    </row>
    <row r="13" customFormat="false" ht="13.5" hidden="false" customHeight="true" outlineLevel="0" collapsed="false">
      <c r="A13" s="39" t="s">
        <v>382</v>
      </c>
      <c r="B13" s="21" t="s">
        <v>77</v>
      </c>
      <c r="C13" s="22" t="s">
        <v>212</v>
      </c>
      <c r="D13" s="22"/>
      <c r="E13" s="103" t="n">
        <v>0</v>
      </c>
    </row>
    <row r="14" customFormat="false" ht="13.5" hidden="false" customHeight="true" outlineLevel="0" collapsed="false">
      <c r="A14" s="23"/>
      <c r="B14" s="23"/>
      <c r="C14" s="72" t="s">
        <v>50</v>
      </c>
      <c r="D14" s="72"/>
      <c r="E14" s="103" t="n">
        <f aca="false">SUM(E10:E13)</f>
        <v>2541</v>
      </c>
    </row>
    <row r="15" customFormat="false" ht="13.5" hidden="false" customHeight="true" outlineLevel="0" collapsed="false">
      <c r="A15" s="3"/>
      <c r="B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3.5" hidden="false" customHeight="true" outlineLevel="0" collapsed="false">
      <c r="A16" s="105" t="s">
        <v>383</v>
      </c>
      <c r="B16" s="105"/>
      <c r="C16" s="105"/>
      <c r="D16" s="105"/>
      <c r="E16" s="10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18" t="s">
        <v>4</v>
      </c>
      <c r="B17" s="19" t="s">
        <v>43</v>
      </c>
      <c r="C17" s="20" t="s">
        <v>44</v>
      </c>
      <c r="D17" s="20"/>
      <c r="E17" s="20" t="s">
        <v>45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3.5" hidden="false" customHeight="true" outlineLevel="0" collapsed="false">
      <c r="A18" s="39" t="s">
        <v>384</v>
      </c>
      <c r="B18" s="21" t="s">
        <v>48</v>
      </c>
      <c r="C18" s="22" t="s">
        <v>49</v>
      </c>
      <c r="D18" s="22"/>
      <c r="E18" s="103" t="n">
        <v>2405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7.25" hidden="false" customHeight="true" outlineLevel="0" collapsed="false">
      <c r="A19" s="39" t="s">
        <v>385</v>
      </c>
      <c r="B19" s="21" t="s">
        <v>272</v>
      </c>
      <c r="C19" s="36" t="s">
        <v>49</v>
      </c>
      <c r="D19" s="36"/>
      <c r="E19" s="103" t="n">
        <v>68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39" t="s">
        <v>386</v>
      </c>
      <c r="B20" s="21" t="s">
        <v>77</v>
      </c>
      <c r="C20" s="22" t="s">
        <v>212</v>
      </c>
      <c r="D20" s="22"/>
      <c r="E20" s="103" t="n">
        <v>0</v>
      </c>
    </row>
    <row r="21" customFormat="false" ht="12.75" hidden="false" customHeight="true" outlineLevel="0" collapsed="false">
      <c r="A21" s="23"/>
      <c r="B21" s="23"/>
      <c r="C21" s="72" t="s">
        <v>50</v>
      </c>
      <c r="D21" s="72"/>
      <c r="E21" s="103" t="n">
        <f aca="false">SUM(E18:E20)</f>
        <v>2473</v>
      </c>
    </row>
    <row r="22" customFormat="false" ht="13.5" hidden="false" customHeight="true" outlineLevel="0" collapsed="false">
      <c r="A22" s="3"/>
      <c r="B22" s="3"/>
      <c r="C22" s="3"/>
      <c r="D22" s="42"/>
      <c r="E22" s="4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3.5" hidden="false" customHeight="true" outlineLevel="0" collapsed="false">
      <c r="A23" s="105" t="s">
        <v>387</v>
      </c>
      <c r="B23" s="105"/>
      <c r="C23" s="105"/>
      <c r="D23" s="105"/>
      <c r="E23" s="10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18" t="s">
        <v>4</v>
      </c>
      <c r="B24" s="106" t="s">
        <v>43</v>
      </c>
      <c r="C24" s="20" t="s">
        <v>44</v>
      </c>
      <c r="D24" s="20"/>
      <c r="E24" s="20" t="s">
        <v>45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3.5" hidden="false" customHeight="true" outlineLevel="0" collapsed="false">
      <c r="A25" s="39" t="s">
        <v>388</v>
      </c>
      <c r="B25" s="21" t="s">
        <v>48</v>
      </c>
      <c r="C25" s="22" t="s">
        <v>49</v>
      </c>
      <c r="D25" s="22"/>
      <c r="E25" s="103" t="n">
        <v>2405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39" t="s">
        <v>389</v>
      </c>
      <c r="B26" s="21" t="s">
        <v>77</v>
      </c>
      <c r="C26" s="22" t="s">
        <v>212</v>
      </c>
      <c r="D26" s="22"/>
      <c r="E26" s="103" t="n">
        <v>0</v>
      </c>
    </row>
    <row r="27" customFormat="false" ht="12.75" hidden="false" customHeight="true" outlineLevel="0" collapsed="false">
      <c r="A27" s="23"/>
      <c r="B27" s="23"/>
      <c r="C27" s="72" t="s">
        <v>50</v>
      </c>
      <c r="D27" s="72"/>
      <c r="E27" s="103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42"/>
      <c r="E28" s="43"/>
    </row>
    <row r="29" customFormat="false" ht="12.75" hidden="false" customHeight="true" outlineLevel="0" collapsed="false">
      <c r="A29" s="3"/>
      <c r="B29" s="3"/>
      <c r="C29" s="3"/>
      <c r="D29" s="42"/>
      <c r="E29" s="43"/>
    </row>
    <row r="30" customFormat="false" ht="13.5" hidden="false" customHeight="true" outlineLevel="0" collapsed="false">
      <c r="A30" s="3"/>
      <c r="B30" s="3"/>
      <c r="C30" s="3"/>
      <c r="D30" s="42"/>
      <c r="E30" s="43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75" t="s">
        <v>390</v>
      </c>
      <c r="B32" s="75"/>
      <c r="C32" s="75"/>
    </row>
    <row r="33" customFormat="false" ht="13.5" hidden="false" customHeight="true" outlineLevel="0" collapsed="false">
      <c r="A33" s="44" t="s">
        <v>43</v>
      </c>
      <c r="B33" s="44" t="s">
        <v>44</v>
      </c>
      <c r="C33" s="45" t="s">
        <v>45</v>
      </c>
      <c r="D33" s="46"/>
    </row>
    <row r="34" customFormat="false" ht="13.5" hidden="false" customHeight="true" outlineLevel="0" collapsed="false">
      <c r="A34" s="47" t="s">
        <v>102</v>
      </c>
      <c r="B34" s="47"/>
      <c r="C34" s="47"/>
    </row>
    <row r="35" customFormat="false" ht="13.5" hidden="false" customHeight="true" outlineLevel="0" collapsed="false">
      <c r="A35" s="39" t="s">
        <v>268</v>
      </c>
      <c r="B35" s="21"/>
      <c r="C35" s="90" t="n">
        <v>78</v>
      </c>
      <c r="E35" s="99"/>
    </row>
    <row r="36" customFormat="false" ht="13.5" hidden="false" customHeight="true" outlineLevel="0" collapsed="false">
      <c r="A36" s="39" t="s">
        <v>61</v>
      </c>
      <c r="B36" s="23"/>
      <c r="C36" s="90" t="n">
        <v>0</v>
      </c>
    </row>
    <row r="37" customFormat="false" ht="13.5" hidden="false" customHeight="true" outlineLevel="0" collapsed="false">
      <c r="A37" s="21" t="s">
        <v>104</v>
      </c>
      <c r="B37" s="21" t="s">
        <v>105</v>
      </c>
      <c r="C37" s="90" t="n">
        <v>149</v>
      </c>
    </row>
    <row r="38" customFormat="false" ht="13.5" hidden="false" customHeight="true" outlineLevel="0" collapsed="false">
      <c r="A38" s="49"/>
      <c r="B38" s="39" t="s">
        <v>106</v>
      </c>
      <c r="C38" s="90" t="n">
        <f aca="false">SUM(C35:C37)</f>
        <v>227</v>
      </c>
    </row>
    <row r="39" customFormat="false" ht="13.5" hidden="false" customHeight="true" outlineLevel="0" collapsed="false">
      <c r="A39" s="47" t="s">
        <v>287</v>
      </c>
      <c r="B39" s="47"/>
      <c r="C39" s="47"/>
    </row>
    <row r="40" customFormat="false" ht="13.5" hidden="false" customHeight="true" outlineLevel="0" collapsed="false">
      <c r="A40" s="47"/>
      <c r="B40" s="47"/>
      <c r="C40" s="47"/>
    </row>
    <row r="41" customFormat="false" ht="13.5" hidden="false" customHeight="true" outlineLevel="0" collapsed="false">
      <c r="A41" s="21" t="s">
        <v>108</v>
      </c>
      <c r="B41" s="21"/>
      <c r="C41" s="90" t="n">
        <v>0</v>
      </c>
    </row>
    <row r="42" customFormat="false" ht="13.5" hidden="false" customHeight="true" outlineLevel="0" collapsed="false">
      <c r="A42" s="21" t="s">
        <v>109</v>
      </c>
      <c r="B42" s="21"/>
      <c r="C42" s="90" t="n">
        <v>0</v>
      </c>
    </row>
    <row r="43" customFormat="false" ht="13.5" hidden="false" customHeight="true" outlineLevel="0" collapsed="false">
      <c r="A43" s="21" t="s">
        <v>110</v>
      </c>
      <c r="B43" s="21"/>
      <c r="C43" s="90" t="n">
        <v>0</v>
      </c>
    </row>
    <row r="44" customFormat="false" ht="13.5" hidden="false" customHeight="true" outlineLevel="0" collapsed="false">
      <c r="A44" s="21" t="s">
        <v>111</v>
      </c>
      <c r="B44" s="21"/>
      <c r="C44" s="90" t="n">
        <v>0</v>
      </c>
    </row>
    <row r="45" customFormat="false" ht="13.5" hidden="false" customHeight="true" outlineLevel="0" collapsed="false">
      <c r="A45" s="21" t="s">
        <v>157</v>
      </c>
      <c r="B45" s="21"/>
      <c r="C45" s="90" t="n">
        <v>0</v>
      </c>
    </row>
    <row r="46" customFormat="false" ht="13.5" hidden="false" customHeight="true" outlineLevel="0" collapsed="false">
      <c r="A46" s="21"/>
      <c r="B46" s="21" t="s">
        <v>112</v>
      </c>
      <c r="C46" s="90" t="n">
        <f aca="false">SUM(C41:C45)</f>
        <v>0</v>
      </c>
    </row>
    <row r="47" customFormat="false" ht="13.5" hidden="false" customHeight="true" outlineLevel="0" collapsed="false">
      <c r="A47" s="47" t="s">
        <v>113</v>
      </c>
      <c r="B47" s="47"/>
      <c r="C47" s="47"/>
    </row>
    <row r="48" customFormat="false" ht="13.5" hidden="false" customHeight="true" outlineLevel="0" collapsed="false">
      <c r="A48" s="21" t="s">
        <v>114</v>
      </c>
      <c r="B48" s="21" t="s">
        <v>115</v>
      </c>
      <c r="C48" s="90" t="n">
        <v>0</v>
      </c>
    </row>
    <row r="49" customFormat="false" ht="13.5" hidden="false" customHeight="true" outlineLevel="0" collapsed="false">
      <c r="A49" s="21" t="s">
        <v>116</v>
      </c>
      <c r="B49" s="21" t="s">
        <v>117</v>
      </c>
      <c r="C49" s="90" t="n">
        <v>0</v>
      </c>
    </row>
    <row r="50" customFormat="false" ht="13.5" hidden="false" customHeight="true" outlineLevel="0" collapsed="false">
      <c r="A50" s="21"/>
      <c r="B50" s="39" t="s">
        <v>118</v>
      </c>
      <c r="C50" s="90" t="n">
        <f aca="false">SUM(C48:C49)</f>
        <v>0</v>
      </c>
    </row>
    <row r="51" customFormat="false" ht="13.5" hidden="false" customHeight="true" outlineLevel="0" collapsed="false">
      <c r="A51" s="47" t="s">
        <v>119</v>
      </c>
      <c r="B51" s="47"/>
      <c r="C51" s="47"/>
    </row>
    <row r="52" customFormat="false" ht="13.5" hidden="false" customHeight="true" outlineLevel="0" collapsed="false">
      <c r="A52" s="21" t="s">
        <v>120</v>
      </c>
      <c r="B52" s="21" t="s">
        <v>121</v>
      </c>
      <c r="C52" s="90" t="n">
        <v>0</v>
      </c>
    </row>
    <row r="53" customFormat="false" ht="13.5" hidden="false" customHeight="true" outlineLevel="0" collapsed="false">
      <c r="A53" s="23"/>
      <c r="B53" s="39" t="s">
        <v>122</v>
      </c>
      <c r="C53" s="90" t="n">
        <v>0</v>
      </c>
    </row>
    <row r="54" customFormat="false" ht="13.5" hidden="false" customHeight="true" outlineLevel="0" collapsed="false">
      <c r="A54" s="23"/>
      <c r="B54" s="21" t="s">
        <v>123</v>
      </c>
      <c r="C54" s="90" t="n">
        <v>0</v>
      </c>
    </row>
    <row r="55" customFormat="false" ht="13.5" hidden="false" customHeight="true" outlineLevel="0" collapsed="false">
      <c r="A55" s="23"/>
      <c r="B55" s="39" t="s">
        <v>124</v>
      </c>
      <c r="C55" s="90" t="n">
        <f aca="false">SUM(C52:C54)</f>
        <v>0</v>
      </c>
    </row>
    <row r="56" customFormat="false" ht="13.5" hidden="false" customHeight="true" outlineLevel="0" collapsed="false">
      <c r="A56" s="47" t="s">
        <v>125</v>
      </c>
      <c r="B56" s="47"/>
      <c r="C56" s="47"/>
    </row>
    <row r="57" customFormat="false" ht="13.5" hidden="false" customHeight="true" outlineLevel="0" collapsed="false">
      <c r="A57" s="21" t="s">
        <v>126</v>
      </c>
      <c r="B57" s="21" t="s">
        <v>127</v>
      </c>
      <c r="C57" s="90" t="n">
        <v>0</v>
      </c>
    </row>
    <row r="58" customFormat="false" ht="13.5" hidden="false" customHeight="true" outlineLevel="0" collapsed="false">
      <c r="A58" s="23"/>
      <c r="B58" s="39" t="s">
        <v>128</v>
      </c>
      <c r="C58" s="90" t="n">
        <f aca="false">SUM(C57)</f>
        <v>0</v>
      </c>
    </row>
    <row r="59" customFormat="false" ht="13.5" hidden="false" customHeight="true" outlineLevel="0" collapsed="false">
      <c r="A59" s="50" t="s">
        <v>129</v>
      </c>
      <c r="B59" s="50"/>
      <c r="C59" s="50"/>
    </row>
    <row r="60" customFormat="false" ht="33" hidden="false" customHeight="true" outlineLevel="0" collapsed="false">
      <c r="A60" s="21" t="s">
        <v>130</v>
      </c>
      <c r="B60" s="39" t="s">
        <v>131</v>
      </c>
      <c r="C60" s="90" t="n">
        <v>0</v>
      </c>
    </row>
    <row r="61" customFormat="false" ht="33" hidden="false" customHeight="true" outlineLevel="0" collapsed="false">
      <c r="A61" s="21" t="s">
        <v>132</v>
      </c>
      <c r="B61" s="39" t="s">
        <v>133</v>
      </c>
      <c r="C61" s="90" t="n">
        <v>0</v>
      </c>
    </row>
    <row r="62" customFormat="false" ht="23.85" hidden="false" customHeight="false" outlineLevel="0" collapsed="false">
      <c r="A62" s="21" t="s">
        <v>134</v>
      </c>
      <c r="B62" s="39" t="s">
        <v>135</v>
      </c>
      <c r="C62" s="90" t="n">
        <v>0</v>
      </c>
    </row>
    <row r="63" customFormat="false" ht="33" hidden="false" customHeight="true" outlineLevel="0" collapsed="false">
      <c r="A63" s="21" t="s">
        <v>136</v>
      </c>
      <c r="B63" s="39" t="s">
        <v>136</v>
      </c>
      <c r="C63" s="90" t="n">
        <v>0</v>
      </c>
    </row>
    <row r="64" customFormat="false" ht="19.5" hidden="false" customHeight="true" outlineLevel="0" collapsed="false">
      <c r="A64" s="21"/>
      <c r="B64" s="39" t="s">
        <v>23</v>
      </c>
      <c r="C64" s="90" t="n">
        <f aca="false">SUM(C60:C63)</f>
        <v>0</v>
      </c>
    </row>
    <row r="65" customFormat="false" ht="13.5" hidden="false" customHeight="true" outlineLevel="0" collapsed="false">
      <c r="A65" s="50" t="s">
        <v>137</v>
      </c>
      <c r="B65" s="50"/>
      <c r="C65" s="50"/>
    </row>
    <row r="66" customFormat="false" ht="13.5" hidden="false" customHeight="true" outlineLevel="0" collapsed="false">
      <c r="A66" s="21" t="s">
        <v>138</v>
      </c>
      <c r="B66" s="23"/>
      <c r="C66" s="90" t="n">
        <v>0</v>
      </c>
    </row>
    <row r="67" customFormat="false" ht="15" hidden="false" customHeight="true" outlineLevel="0" collapsed="false">
      <c r="A67" s="49" t="s">
        <v>139</v>
      </c>
      <c r="B67" s="49" t="s">
        <v>140</v>
      </c>
      <c r="C67" s="90" t="n">
        <v>0</v>
      </c>
    </row>
    <row r="68" customFormat="false" ht="13.5" hidden="false" customHeight="true" outlineLevel="0" collapsed="false">
      <c r="A68" s="21" t="s">
        <v>77</v>
      </c>
      <c r="B68" s="21" t="s">
        <v>141</v>
      </c>
      <c r="C68" s="90" t="n">
        <v>0</v>
      </c>
    </row>
    <row r="69" customFormat="false" ht="13.5" hidden="false" customHeight="true" outlineLevel="0" collapsed="false">
      <c r="A69" s="21"/>
      <c r="B69" s="39" t="s">
        <v>142</v>
      </c>
      <c r="C69" s="90" t="n">
        <f aca="false">SUM(C66:C68)</f>
        <v>0</v>
      </c>
    </row>
    <row r="70" customFormat="false" ht="13.5" hidden="false" customHeight="true" outlineLevel="0" collapsed="false">
      <c r="A70" s="51" t="s">
        <v>143</v>
      </c>
      <c r="B70" s="51"/>
      <c r="C70" s="51"/>
    </row>
    <row r="71" customFormat="false" ht="13.5" hidden="false" customHeight="true" outlineLevel="0" collapsed="false">
      <c r="A71" s="39" t="s">
        <v>144</v>
      </c>
      <c r="B71" s="52" t="s">
        <v>145</v>
      </c>
      <c r="C71" s="90" t="n">
        <v>200</v>
      </c>
    </row>
    <row r="72" customFormat="false" ht="13.5" hidden="false" customHeight="true" outlineLevel="0" collapsed="false">
      <c r="A72" s="76" t="s">
        <v>146</v>
      </c>
      <c r="B72" s="77" t="s">
        <v>147</v>
      </c>
      <c r="C72" s="90" t="n">
        <v>68</v>
      </c>
    </row>
    <row r="73" customFormat="false" ht="15" hidden="false" customHeight="false" outlineLevel="0" collapsed="false">
      <c r="A73" s="39" t="s">
        <v>148</v>
      </c>
      <c r="B73" s="39" t="s">
        <v>317</v>
      </c>
      <c r="C73" s="90" t="n">
        <v>52</v>
      </c>
    </row>
    <row r="74" customFormat="false" ht="13.5" hidden="false" customHeight="true" outlineLevel="0" collapsed="false">
      <c r="A74" s="39" t="s">
        <v>150</v>
      </c>
      <c r="B74" s="21" t="s">
        <v>231</v>
      </c>
      <c r="C74" s="90" t="n">
        <v>0</v>
      </c>
    </row>
    <row r="75" customFormat="false" ht="13.5" hidden="false" customHeight="true" outlineLevel="0" collapsed="false">
      <c r="A75" s="49"/>
      <c r="B75" s="52" t="s">
        <v>152</v>
      </c>
      <c r="C75" s="90" t="n">
        <f aca="false">SUM(C71:C74)</f>
        <v>320</v>
      </c>
    </row>
    <row r="76" customFormat="false" ht="13.5" hidden="false" customHeight="true" outlineLevel="0" collapsed="false">
      <c r="A76" s="49"/>
      <c r="B76" s="53" t="s">
        <v>23</v>
      </c>
      <c r="C76" s="90" t="n">
        <f aca="false">C38+C46+C50+C55+C58+C64+C69+C75</f>
        <v>547</v>
      </c>
    </row>
    <row r="77" customFormat="false" ht="13.5" hidden="false" customHeight="true" outlineLevel="0" collapsed="false">
      <c r="A77" s="51" t="s">
        <v>153</v>
      </c>
      <c r="B77" s="51"/>
      <c r="C77" s="51"/>
    </row>
    <row r="78" customFormat="false" ht="13.5" hidden="false" customHeight="true" outlineLevel="0" collapsed="false">
      <c r="A78" s="52" t="s">
        <v>154</v>
      </c>
      <c r="B78" s="52"/>
      <c r="C78" s="103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13.5" hidden="false" customHeight="true" outlineLevel="0" collapsed="false">
      <c r="A79" s="52" t="s">
        <v>155</v>
      </c>
      <c r="B79" s="52"/>
      <c r="C79" s="103" t="n">
        <v>0</v>
      </c>
    </row>
    <row r="80" customFormat="false" ht="13.5" hidden="false" customHeight="true" outlineLevel="0" collapsed="false">
      <c r="A80" s="52" t="s">
        <v>156</v>
      </c>
      <c r="B80" s="52"/>
      <c r="C80" s="103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23.85" hidden="false" customHeight="false" outlineLevel="0" collapsed="false">
      <c r="A81" s="39" t="s">
        <v>157</v>
      </c>
      <c r="B81" s="54"/>
      <c r="C81" s="103" t="n">
        <v>0</v>
      </c>
    </row>
    <row r="82" customFormat="false" ht="23.85" hidden="false" customHeight="false" outlineLevel="0" collapsed="false">
      <c r="A82" s="39" t="s">
        <v>158</v>
      </c>
      <c r="B82" s="54"/>
      <c r="C82" s="103" t="n">
        <v>0</v>
      </c>
      <c r="D82" s="107"/>
    </row>
    <row r="83" customFormat="false" ht="13.5" hidden="false" customHeight="true" outlineLevel="0" collapsed="false">
      <c r="A83" s="49"/>
      <c r="B83" s="55" t="s">
        <v>159</v>
      </c>
      <c r="C83" s="103" t="n">
        <f aca="false">C78+C79+C80+C81+C82</f>
        <v>0</v>
      </c>
    </row>
    <row r="84" customFormat="false" ht="13.5" hidden="false" customHeight="true" outlineLevel="0" collapsed="false">
      <c r="A84" s="21"/>
      <c r="B84" s="24" t="s">
        <v>160</v>
      </c>
      <c r="C84" s="90" t="n">
        <f aca="false">C76</f>
        <v>547</v>
      </c>
      <c r="H84" s="87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102" t="s">
        <v>391</v>
      </c>
      <c r="B87" s="102"/>
      <c r="C87" s="102"/>
      <c r="D87" s="102"/>
      <c r="E87" s="102"/>
      <c r="G87" s="79" t="s">
        <v>254</v>
      </c>
      <c r="H87" s="90" t="n">
        <v>0</v>
      </c>
    </row>
    <row r="88" customFormat="false" ht="46.25" hidden="false" customHeight="false" outlineLevel="0" collapsed="false">
      <c r="A88" s="58" t="s">
        <v>162</v>
      </c>
      <c r="B88" s="58"/>
      <c r="C88" s="58" t="s">
        <v>44</v>
      </c>
      <c r="D88" s="58"/>
      <c r="E88" s="59" t="s">
        <v>45</v>
      </c>
      <c r="G88" s="89" t="s">
        <v>255</v>
      </c>
      <c r="H88" s="108" t="n">
        <f aca="false">C71-H87</f>
        <v>200</v>
      </c>
    </row>
    <row r="89" customFormat="false" ht="32.8" hidden="false" customHeight="true" outlineLevel="0" collapsed="false">
      <c r="A89" s="60" t="s">
        <v>143</v>
      </c>
      <c r="B89" s="60"/>
      <c r="C89" s="67" t="s">
        <v>369</v>
      </c>
      <c r="D89" s="67"/>
      <c r="E89" s="90" t="n">
        <v>150</v>
      </c>
    </row>
    <row r="90" customFormat="false" ht="13.5" hidden="false" customHeight="true" outlineLevel="0" collapsed="false">
      <c r="A90" s="60"/>
      <c r="B90" s="60"/>
      <c r="C90" s="63" t="s">
        <v>370</v>
      </c>
      <c r="D90" s="63"/>
      <c r="E90" s="90" t="n">
        <v>0</v>
      </c>
    </row>
    <row r="91" customFormat="false" ht="13.5" hidden="false" customHeight="true" outlineLevel="0" collapsed="false">
      <c r="A91" s="60" t="s">
        <v>163</v>
      </c>
      <c r="B91" s="60"/>
      <c r="C91" s="61"/>
      <c r="D91" s="61"/>
      <c r="E91" s="90" t="n">
        <f aca="false">C84</f>
        <v>547</v>
      </c>
    </row>
    <row r="92" customFormat="false" ht="13.5" hidden="false" customHeight="true" outlineLevel="0" collapsed="false">
      <c r="A92" s="49"/>
      <c r="B92" s="49"/>
      <c r="C92" s="62" t="s">
        <v>164</v>
      </c>
      <c r="D92" s="62"/>
      <c r="E92" s="103" t="n">
        <f aca="false">('July 2025 - September 2025'!E109+E14)-SUM(E89:E91)</f>
        <v>11271.47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102" t="s">
        <v>392</v>
      </c>
      <c r="B94" s="102"/>
      <c r="C94" s="102"/>
      <c r="D94" s="102"/>
      <c r="E94" s="102"/>
      <c r="G94" s="79" t="s">
        <v>254</v>
      </c>
      <c r="H94" s="90" t="n">
        <v>0</v>
      </c>
    </row>
    <row r="95" customFormat="false" ht="46.25" hidden="false" customHeight="false" outlineLevel="0" collapsed="false">
      <c r="A95" s="58" t="s">
        <v>162</v>
      </c>
      <c r="B95" s="58"/>
      <c r="C95" s="58" t="s">
        <v>44</v>
      </c>
      <c r="D95" s="58"/>
      <c r="E95" s="59" t="s">
        <v>45</v>
      </c>
      <c r="G95" s="80" t="s">
        <v>255</v>
      </c>
      <c r="H95" s="108" t="n">
        <f aca="false">C71-H94</f>
        <v>200</v>
      </c>
    </row>
    <row r="96" customFormat="false" ht="13.5" hidden="false" customHeight="true" outlineLevel="0" collapsed="false">
      <c r="A96" s="60" t="s">
        <v>393</v>
      </c>
      <c r="B96" s="60"/>
      <c r="C96" s="64"/>
      <c r="D96" s="64"/>
      <c r="E96" s="103" t="n">
        <f aca="false">E92</f>
        <v>11271.47</v>
      </c>
    </row>
    <row r="97" customFormat="false" ht="21.6" hidden="false" customHeight="true" outlineLevel="0" collapsed="false">
      <c r="A97" s="60" t="s">
        <v>143</v>
      </c>
      <c r="B97" s="60"/>
      <c r="C97" s="67" t="s">
        <v>376</v>
      </c>
      <c r="D97" s="67"/>
      <c r="E97" s="90" t="n">
        <v>0</v>
      </c>
    </row>
    <row r="98" customFormat="false" ht="13.5" hidden="false" customHeight="true" outlineLevel="0" collapsed="false">
      <c r="A98" s="60"/>
      <c r="B98" s="60"/>
      <c r="C98" s="63" t="s">
        <v>370</v>
      </c>
      <c r="D98" s="63"/>
      <c r="E98" s="90" t="n">
        <v>0</v>
      </c>
    </row>
    <row r="99" customFormat="false" ht="13.5" hidden="false" customHeight="true" outlineLevel="0" collapsed="false">
      <c r="A99" s="60" t="s">
        <v>163</v>
      </c>
      <c r="B99" s="60"/>
      <c r="C99" s="61"/>
      <c r="D99" s="61"/>
      <c r="E99" s="90" t="n">
        <f aca="false">C84</f>
        <v>547</v>
      </c>
    </row>
    <row r="100" customFormat="false" ht="13.5" hidden="false" customHeight="true" outlineLevel="0" collapsed="false">
      <c r="A100" s="57"/>
      <c r="B100" s="57"/>
      <c r="C100" s="65" t="s">
        <v>174</v>
      </c>
      <c r="D100" s="65"/>
      <c r="E100" s="103" t="n">
        <f aca="false">(E21+E96)-SUM(E97:E99)</f>
        <v>13197.47</v>
      </c>
    </row>
    <row r="101" customFormat="false" ht="13.5" hidden="false" customHeight="true" outlineLevel="0" collapsed="false">
      <c r="A101" s="66"/>
      <c r="B101" s="66"/>
      <c r="C101" s="66"/>
      <c r="D101" s="66"/>
      <c r="E101" s="66"/>
    </row>
    <row r="102" customFormat="false" ht="17.25" hidden="false" customHeight="true" outlineLevel="0" collapsed="false">
      <c r="A102" s="66"/>
      <c r="B102" s="66"/>
      <c r="C102" s="66"/>
      <c r="D102" s="66"/>
      <c r="E102" s="66"/>
    </row>
    <row r="103" customFormat="false" ht="13.5" hidden="false" customHeight="true" outlineLevel="0" collapsed="false">
      <c r="A103" s="102" t="s">
        <v>394</v>
      </c>
      <c r="B103" s="102"/>
      <c r="C103" s="102"/>
      <c r="D103" s="102"/>
      <c r="E103" s="102"/>
      <c r="G103" s="79" t="s">
        <v>254</v>
      </c>
      <c r="H103" s="90" t="n">
        <v>0</v>
      </c>
    </row>
    <row r="104" customFormat="false" ht="46.25" hidden="false" customHeight="false" outlineLevel="0" collapsed="false">
      <c r="A104" s="58" t="s">
        <v>162</v>
      </c>
      <c r="B104" s="58"/>
      <c r="C104" s="58" t="s">
        <v>44</v>
      </c>
      <c r="D104" s="58"/>
      <c r="E104" s="59" t="s">
        <v>45</v>
      </c>
      <c r="G104" s="80" t="s">
        <v>290</v>
      </c>
      <c r="H104" s="108" t="n">
        <f aca="false">C71-H103</f>
        <v>200</v>
      </c>
    </row>
    <row r="105" customFormat="false" ht="13.5" hidden="false" customHeight="true" outlineLevel="0" collapsed="false">
      <c r="A105" s="60" t="s">
        <v>395</v>
      </c>
      <c r="B105" s="60"/>
      <c r="C105" s="61"/>
      <c r="D105" s="61"/>
      <c r="E105" s="103" t="n">
        <f aca="false">E100</f>
        <v>13197.47</v>
      </c>
    </row>
    <row r="106" customFormat="false" ht="20.1" hidden="false" customHeight="true" outlineLevel="0" collapsed="false">
      <c r="A106" s="60" t="s">
        <v>143</v>
      </c>
      <c r="B106" s="60"/>
      <c r="C106" s="67" t="s">
        <v>376</v>
      </c>
      <c r="D106" s="67"/>
      <c r="E106" s="90" t="n">
        <v>0</v>
      </c>
    </row>
    <row r="107" customFormat="false" ht="13.5" hidden="false" customHeight="true" outlineLevel="0" collapsed="false">
      <c r="A107" s="60"/>
      <c r="B107" s="60"/>
      <c r="C107" s="63" t="s">
        <v>370</v>
      </c>
      <c r="D107" s="63"/>
      <c r="E107" s="90" t="n">
        <v>0</v>
      </c>
    </row>
    <row r="108" customFormat="false" ht="13.5" hidden="false" customHeight="true" outlineLevel="0" collapsed="false">
      <c r="A108" s="60" t="s">
        <v>163</v>
      </c>
      <c r="B108" s="60"/>
      <c r="C108" s="61"/>
      <c r="D108" s="61"/>
      <c r="E108" s="90" t="n">
        <f aca="false">C84</f>
        <v>547</v>
      </c>
    </row>
    <row r="109" customFormat="false" ht="13.5" hidden="false" customHeight="true" outlineLevel="0" collapsed="false">
      <c r="A109" s="57"/>
      <c r="B109" s="57"/>
      <c r="C109" s="65" t="s">
        <v>174</v>
      </c>
      <c r="D109" s="65"/>
      <c r="E109" s="103" t="n">
        <f aca="false">(E27+E105)-SUM(E106:E108)</f>
        <v>15055.47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67">
    <mergeCell ref="A1:E1"/>
    <mergeCell ref="A4:B4"/>
    <mergeCell ref="A5:B5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 H87 H94 H103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G40" activeCellId="0" sqref="G4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68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396</v>
      </c>
      <c r="B1" s="2"/>
      <c r="C1" s="2"/>
      <c r="D1" s="2"/>
      <c r="E1" s="2"/>
      <c r="F1" s="3"/>
      <c r="G1" s="3"/>
      <c r="H1" s="46"/>
      <c r="I1" s="3"/>
    </row>
    <row r="2" customFormat="false" ht="13.5" hidden="false" customHeight="true" outlineLevel="0" collapsed="false">
      <c r="A2" s="21"/>
      <c r="B2" s="21"/>
      <c r="C2" s="23"/>
      <c r="D2" s="23"/>
      <c r="E2" s="2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35.05" hidden="false" customHeight="false" outlineLevel="0" collapsed="false">
      <c r="A3" s="7" t="s">
        <v>6</v>
      </c>
      <c r="B3" s="7" t="s">
        <v>191</v>
      </c>
      <c r="C3" s="9" t="n">
        <f aca="false">E109</f>
        <v>20683.47</v>
      </c>
      <c r="D3" s="13"/>
      <c r="E3" s="1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35.25" hidden="false" customHeight="true" outlineLevel="0" collapsed="false">
      <c r="A4" s="8" t="s">
        <v>23</v>
      </c>
      <c r="B4" s="8"/>
      <c r="C4" s="9" t="n">
        <f aca="false">SUM(C3:C3)</f>
        <v>20683.47</v>
      </c>
      <c r="D4" s="13"/>
      <c r="E4" s="1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5" hidden="false" customHeight="true" outlineLevel="0" collapsed="false">
      <c r="A5" s="69" t="s">
        <v>25</v>
      </c>
      <c r="B5" s="69"/>
      <c r="C5" s="9" t="n">
        <f aca="false">C83</f>
        <v>0</v>
      </c>
      <c r="D5" s="13"/>
      <c r="E5" s="1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3.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3.5" hidden="false" customHeight="true" outlineLevel="0" collapsed="false">
      <c r="A8" s="70" t="s">
        <v>397</v>
      </c>
      <c r="B8" s="70"/>
      <c r="C8" s="70"/>
      <c r="D8" s="70"/>
      <c r="E8" s="7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3.5" hidden="false" customHeight="true" outlineLevel="0" collapsed="false">
      <c r="A9" s="18" t="s">
        <v>4</v>
      </c>
      <c r="B9" s="19" t="s">
        <v>43</v>
      </c>
      <c r="C9" s="20" t="s">
        <v>44</v>
      </c>
      <c r="D9" s="20"/>
      <c r="E9" s="20" t="s">
        <v>45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3.5" hidden="false" customHeight="true" outlineLevel="0" collapsed="false">
      <c r="A10" s="39" t="s">
        <v>398</v>
      </c>
      <c r="B10" s="21" t="s">
        <v>48</v>
      </c>
      <c r="C10" s="22" t="s">
        <v>49</v>
      </c>
      <c r="D10" s="22"/>
      <c r="E10" s="9" t="n">
        <v>2405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7.25" hidden="false" customHeight="true" outlineLevel="0" collapsed="false">
      <c r="A11" s="39" t="s">
        <v>399</v>
      </c>
      <c r="B11" s="21" t="s">
        <v>272</v>
      </c>
      <c r="C11" s="36" t="s">
        <v>49</v>
      </c>
      <c r="D11" s="36"/>
      <c r="E11" s="9" t="n">
        <v>68</v>
      </c>
    </row>
    <row r="12" customFormat="false" ht="17.25" hidden="false" customHeight="true" outlineLevel="0" collapsed="false">
      <c r="A12" s="39" t="s">
        <v>400</v>
      </c>
      <c r="B12" s="21" t="s">
        <v>272</v>
      </c>
      <c r="C12" s="36" t="s">
        <v>49</v>
      </c>
      <c r="D12" s="36"/>
      <c r="E12" s="9" t="n">
        <v>68</v>
      </c>
    </row>
    <row r="13" customFormat="false" ht="13.5" hidden="false" customHeight="true" outlineLevel="0" collapsed="false">
      <c r="A13" s="39" t="s">
        <v>401</v>
      </c>
      <c r="B13" s="21" t="s">
        <v>77</v>
      </c>
      <c r="C13" s="22" t="s">
        <v>212</v>
      </c>
      <c r="D13" s="22"/>
      <c r="E13" s="9" t="n">
        <v>0</v>
      </c>
    </row>
    <row r="14" customFormat="false" ht="13.5" hidden="false" customHeight="true" outlineLevel="0" collapsed="false">
      <c r="A14" s="23"/>
      <c r="B14" s="23"/>
      <c r="C14" s="72" t="s">
        <v>50</v>
      </c>
      <c r="D14" s="72"/>
      <c r="E14" s="9" t="n">
        <f aca="false">SUM(E10:E13)</f>
        <v>2541</v>
      </c>
    </row>
    <row r="15" customFormat="false" ht="13.5" hidden="false" customHeight="true" outlineLevel="0" collapsed="false">
      <c r="A15" s="3"/>
      <c r="B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3.5" hidden="false" customHeight="true" outlineLevel="0" collapsed="false">
      <c r="A16" s="70" t="s">
        <v>402</v>
      </c>
      <c r="B16" s="70"/>
      <c r="C16" s="70"/>
      <c r="D16" s="70"/>
      <c r="E16" s="7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12.75" hidden="false" customHeight="true" outlineLevel="0" collapsed="false">
      <c r="A17" s="18" t="s">
        <v>4</v>
      </c>
      <c r="B17" s="19" t="s">
        <v>43</v>
      </c>
      <c r="C17" s="20" t="s">
        <v>44</v>
      </c>
      <c r="D17" s="20"/>
      <c r="E17" s="20" t="s">
        <v>45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3.5" hidden="false" customHeight="true" outlineLevel="0" collapsed="false">
      <c r="A18" s="39" t="s">
        <v>403</v>
      </c>
      <c r="B18" s="21" t="s">
        <v>48</v>
      </c>
      <c r="C18" s="22" t="s">
        <v>49</v>
      </c>
      <c r="D18" s="22"/>
      <c r="E18" s="9" t="n">
        <v>2405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7.25" hidden="false" customHeight="true" outlineLevel="0" collapsed="false">
      <c r="A19" s="39" t="s">
        <v>404</v>
      </c>
      <c r="B19" s="21" t="s">
        <v>272</v>
      </c>
      <c r="C19" s="36" t="s">
        <v>49</v>
      </c>
      <c r="D19" s="36"/>
      <c r="E19" s="9" t="n">
        <v>68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12.75" hidden="false" customHeight="true" outlineLevel="0" collapsed="false">
      <c r="A20" s="39" t="s">
        <v>405</v>
      </c>
      <c r="B20" s="21" t="s">
        <v>77</v>
      </c>
      <c r="C20" s="22" t="s">
        <v>212</v>
      </c>
      <c r="D20" s="22"/>
      <c r="E20" s="9" t="n">
        <v>0</v>
      </c>
    </row>
    <row r="21" customFormat="false" ht="12.75" hidden="false" customHeight="true" outlineLevel="0" collapsed="false">
      <c r="A21" s="23"/>
      <c r="B21" s="23"/>
      <c r="C21" s="72" t="s">
        <v>50</v>
      </c>
      <c r="D21" s="72"/>
      <c r="E21" s="9" t="n">
        <f aca="false">SUM(E18:E20)</f>
        <v>2473</v>
      </c>
    </row>
    <row r="22" customFormat="false" ht="13.5" hidden="false" customHeight="true" outlineLevel="0" collapsed="false">
      <c r="A22" s="3"/>
      <c r="B22" s="3"/>
      <c r="C22" s="3"/>
      <c r="D22" s="42"/>
      <c r="E22" s="4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3.5" hidden="false" customHeight="true" outlineLevel="0" collapsed="false">
      <c r="A23" s="105" t="s">
        <v>406</v>
      </c>
      <c r="B23" s="105"/>
      <c r="C23" s="105"/>
      <c r="D23" s="105"/>
      <c r="E23" s="10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18" t="s">
        <v>4</v>
      </c>
      <c r="B24" s="19" t="s">
        <v>43</v>
      </c>
      <c r="C24" s="20" t="s">
        <v>44</v>
      </c>
      <c r="D24" s="20"/>
      <c r="E24" s="20" t="s">
        <v>45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3.5" hidden="false" customHeight="true" outlineLevel="0" collapsed="false">
      <c r="A25" s="39" t="s">
        <v>407</v>
      </c>
      <c r="B25" s="21" t="s">
        <v>48</v>
      </c>
      <c r="C25" s="22" t="s">
        <v>49</v>
      </c>
      <c r="D25" s="22"/>
      <c r="E25" s="9" t="n">
        <v>2405</v>
      </c>
    </row>
    <row r="26" customFormat="false" ht="12.75" hidden="false" customHeight="true" outlineLevel="0" collapsed="false">
      <c r="A26" s="39" t="s">
        <v>408</v>
      </c>
      <c r="B26" s="21" t="s">
        <v>77</v>
      </c>
      <c r="C26" s="22" t="s">
        <v>212</v>
      </c>
      <c r="D26" s="22"/>
      <c r="E26" s="9" t="n">
        <v>0</v>
      </c>
    </row>
    <row r="27" customFormat="false" ht="12.75" hidden="false" customHeight="true" outlineLevel="0" collapsed="false">
      <c r="A27" s="23"/>
      <c r="B27" s="23"/>
      <c r="C27" s="72" t="s">
        <v>50</v>
      </c>
      <c r="D27" s="72"/>
      <c r="E27" s="9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42"/>
      <c r="E28" s="43"/>
    </row>
    <row r="29" customFormat="false" ht="12.75" hidden="false" customHeight="true" outlineLevel="0" collapsed="false">
      <c r="A29" s="3"/>
      <c r="B29" s="3"/>
      <c r="C29" s="3"/>
      <c r="D29" s="42"/>
      <c r="E29" s="43"/>
    </row>
    <row r="30" customFormat="false" ht="13.5" hidden="false" customHeight="true" outlineLevel="0" collapsed="false">
      <c r="A30" s="3"/>
      <c r="B30" s="3"/>
      <c r="C30" s="3"/>
      <c r="D30" s="42"/>
      <c r="E30" s="43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75" t="s">
        <v>409</v>
      </c>
      <c r="B32" s="75"/>
      <c r="C32" s="75"/>
    </row>
    <row r="33" customFormat="false" ht="13.5" hidden="false" customHeight="true" outlineLevel="0" collapsed="false">
      <c r="A33" s="44" t="s">
        <v>43</v>
      </c>
      <c r="B33" s="44" t="s">
        <v>44</v>
      </c>
      <c r="C33" s="45" t="s">
        <v>45</v>
      </c>
      <c r="D33" s="46"/>
    </row>
    <row r="34" customFormat="false" ht="13.5" hidden="false" customHeight="true" outlineLevel="0" collapsed="false">
      <c r="A34" s="47" t="s">
        <v>102</v>
      </c>
      <c r="B34" s="47"/>
      <c r="C34" s="47"/>
    </row>
    <row r="35" customFormat="false" ht="13.5" hidden="false" customHeight="true" outlineLevel="0" collapsed="false">
      <c r="A35" s="39" t="s">
        <v>268</v>
      </c>
      <c r="B35" s="21"/>
      <c r="C35" s="90" t="n">
        <v>78</v>
      </c>
      <c r="F35" s="99"/>
    </row>
    <row r="36" customFormat="false" ht="13.5" hidden="false" customHeight="true" outlineLevel="0" collapsed="false">
      <c r="A36" s="39" t="s">
        <v>61</v>
      </c>
      <c r="B36" s="23"/>
      <c r="C36" s="90" t="n">
        <v>0</v>
      </c>
    </row>
    <row r="37" customFormat="false" ht="13.5" hidden="false" customHeight="true" outlineLevel="0" collapsed="false">
      <c r="A37" s="21" t="s">
        <v>104</v>
      </c>
      <c r="B37" s="21" t="s">
        <v>105</v>
      </c>
      <c r="C37" s="90" t="n">
        <v>149</v>
      </c>
    </row>
    <row r="38" customFormat="false" ht="13.5" hidden="false" customHeight="true" outlineLevel="0" collapsed="false">
      <c r="A38" s="49"/>
      <c r="B38" s="39" t="s">
        <v>106</v>
      </c>
      <c r="C38" s="90" t="n">
        <f aca="false">SUM(C35:C37)</f>
        <v>227</v>
      </c>
    </row>
    <row r="39" customFormat="false" ht="13.5" hidden="false" customHeight="true" outlineLevel="0" collapsed="false">
      <c r="A39" s="47" t="s">
        <v>287</v>
      </c>
      <c r="B39" s="47"/>
      <c r="C39" s="47"/>
    </row>
    <row r="40" customFormat="false" ht="13.5" hidden="false" customHeight="true" outlineLevel="0" collapsed="false">
      <c r="A40" s="47"/>
      <c r="B40" s="47"/>
      <c r="C40" s="47"/>
    </row>
    <row r="41" customFormat="false" ht="13.5" hidden="false" customHeight="true" outlineLevel="0" collapsed="false">
      <c r="A41" s="21" t="s">
        <v>108</v>
      </c>
      <c r="B41" s="21"/>
      <c r="C41" s="90" t="n">
        <v>0</v>
      </c>
    </row>
    <row r="42" customFormat="false" ht="13.5" hidden="false" customHeight="true" outlineLevel="0" collapsed="false">
      <c r="A42" s="21" t="s">
        <v>109</v>
      </c>
      <c r="B42" s="21"/>
      <c r="C42" s="90" t="n">
        <v>0</v>
      </c>
    </row>
    <row r="43" customFormat="false" ht="13.5" hidden="false" customHeight="true" outlineLevel="0" collapsed="false">
      <c r="A43" s="21" t="s">
        <v>110</v>
      </c>
      <c r="B43" s="21"/>
      <c r="C43" s="90" t="n">
        <v>0</v>
      </c>
    </row>
    <row r="44" customFormat="false" ht="13.5" hidden="false" customHeight="true" outlineLevel="0" collapsed="false">
      <c r="A44" s="21" t="s">
        <v>111</v>
      </c>
      <c r="B44" s="21"/>
      <c r="C44" s="90" t="n">
        <v>0</v>
      </c>
    </row>
    <row r="45" customFormat="false" ht="13.5" hidden="false" customHeight="true" outlineLevel="0" collapsed="false">
      <c r="A45" s="21" t="s">
        <v>157</v>
      </c>
      <c r="B45" s="21"/>
      <c r="C45" s="90" t="n">
        <v>0</v>
      </c>
    </row>
    <row r="46" customFormat="false" ht="13.5" hidden="false" customHeight="true" outlineLevel="0" collapsed="false">
      <c r="A46" s="21"/>
      <c r="B46" s="21" t="s">
        <v>112</v>
      </c>
      <c r="C46" s="90" t="n">
        <f aca="false">SUM(C41:C45)</f>
        <v>0</v>
      </c>
    </row>
    <row r="47" customFormat="false" ht="13.5" hidden="false" customHeight="true" outlineLevel="0" collapsed="false">
      <c r="A47" s="47" t="s">
        <v>113</v>
      </c>
      <c r="B47" s="47"/>
      <c r="C47" s="47"/>
    </row>
    <row r="48" customFormat="false" ht="13.5" hidden="false" customHeight="true" outlineLevel="0" collapsed="false">
      <c r="A48" s="21" t="s">
        <v>114</v>
      </c>
      <c r="B48" s="21" t="s">
        <v>115</v>
      </c>
      <c r="C48" s="90" t="n">
        <v>0</v>
      </c>
    </row>
    <row r="49" customFormat="false" ht="13.5" hidden="false" customHeight="true" outlineLevel="0" collapsed="false">
      <c r="A49" s="21" t="s">
        <v>116</v>
      </c>
      <c r="B49" s="21" t="s">
        <v>117</v>
      </c>
      <c r="C49" s="90" t="n">
        <v>0</v>
      </c>
    </row>
    <row r="50" customFormat="false" ht="13.5" hidden="false" customHeight="true" outlineLevel="0" collapsed="false">
      <c r="A50" s="21"/>
      <c r="B50" s="39" t="s">
        <v>118</v>
      </c>
      <c r="C50" s="90" t="n">
        <f aca="false">SUM(C48:C49)</f>
        <v>0</v>
      </c>
    </row>
    <row r="51" customFormat="false" ht="13.5" hidden="false" customHeight="true" outlineLevel="0" collapsed="false">
      <c r="A51" s="47" t="s">
        <v>119</v>
      </c>
      <c r="B51" s="47"/>
      <c r="C51" s="47"/>
    </row>
    <row r="52" customFormat="false" ht="13.5" hidden="false" customHeight="true" outlineLevel="0" collapsed="false">
      <c r="A52" s="21" t="s">
        <v>120</v>
      </c>
      <c r="B52" s="21" t="s">
        <v>121</v>
      </c>
      <c r="C52" s="109" t="n">
        <v>0</v>
      </c>
    </row>
    <row r="53" customFormat="false" ht="13.5" hidden="false" customHeight="true" outlineLevel="0" collapsed="false">
      <c r="A53" s="23"/>
      <c r="B53" s="39" t="s">
        <v>122</v>
      </c>
      <c r="C53" s="90" t="n">
        <v>0</v>
      </c>
    </row>
    <row r="54" customFormat="false" ht="13.5" hidden="false" customHeight="true" outlineLevel="0" collapsed="false">
      <c r="A54" s="23"/>
      <c r="B54" s="21" t="s">
        <v>123</v>
      </c>
      <c r="C54" s="90" t="n">
        <v>0</v>
      </c>
    </row>
    <row r="55" customFormat="false" ht="13.5" hidden="false" customHeight="true" outlineLevel="0" collapsed="false">
      <c r="A55" s="23"/>
      <c r="B55" s="39" t="s">
        <v>124</v>
      </c>
      <c r="C55" s="90" t="n">
        <f aca="false">SUM(C52:C54)</f>
        <v>0</v>
      </c>
    </row>
    <row r="56" customFormat="false" ht="13.5" hidden="false" customHeight="true" outlineLevel="0" collapsed="false">
      <c r="A56" s="47" t="s">
        <v>125</v>
      </c>
      <c r="B56" s="47"/>
      <c r="C56" s="47"/>
    </row>
    <row r="57" customFormat="false" ht="13.5" hidden="false" customHeight="true" outlineLevel="0" collapsed="false">
      <c r="A57" s="21" t="s">
        <v>126</v>
      </c>
      <c r="B57" s="21" t="s">
        <v>127</v>
      </c>
      <c r="C57" s="90" t="n">
        <v>0</v>
      </c>
    </row>
    <row r="58" customFormat="false" ht="13.5" hidden="false" customHeight="true" outlineLevel="0" collapsed="false">
      <c r="A58" s="23"/>
      <c r="B58" s="39" t="s">
        <v>128</v>
      </c>
      <c r="C58" s="90" t="n">
        <f aca="false">SUM(C57)</f>
        <v>0</v>
      </c>
    </row>
    <row r="59" customFormat="false" ht="13.5" hidden="false" customHeight="true" outlineLevel="0" collapsed="false">
      <c r="A59" s="50" t="s">
        <v>129</v>
      </c>
      <c r="B59" s="50"/>
      <c r="C59" s="50"/>
    </row>
    <row r="60" customFormat="false" ht="33" hidden="false" customHeight="true" outlineLevel="0" collapsed="false">
      <c r="A60" s="21" t="s">
        <v>130</v>
      </c>
      <c r="B60" s="39" t="s">
        <v>131</v>
      </c>
      <c r="C60" s="90" t="n">
        <v>0</v>
      </c>
    </row>
    <row r="61" customFormat="false" ht="33" hidden="false" customHeight="true" outlineLevel="0" collapsed="false">
      <c r="A61" s="21" t="s">
        <v>132</v>
      </c>
      <c r="B61" s="39" t="s">
        <v>133</v>
      </c>
      <c r="C61" s="90" t="n">
        <v>0</v>
      </c>
    </row>
    <row r="62" customFormat="false" ht="33" hidden="false" customHeight="true" outlineLevel="0" collapsed="false">
      <c r="A62" s="21" t="s">
        <v>134</v>
      </c>
      <c r="B62" s="39" t="s">
        <v>135</v>
      </c>
      <c r="C62" s="90" t="n">
        <v>0</v>
      </c>
    </row>
    <row r="63" customFormat="false" ht="33" hidden="false" customHeight="true" outlineLevel="0" collapsed="false">
      <c r="A63" s="21" t="s">
        <v>136</v>
      </c>
      <c r="B63" s="39" t="s">
        <v>136</v>
      </c>
      <c r="C63" s="90" t="n">
        <v>0</v>
      </c>
    </row>
    <row r="64" customFormat="false" ht="19.5" hidden="false" customHeight="true" outlineLevel="0" collapsed="false">
      <c r="A64" s="21"/>
      <c r="B64" s="39" t="s">
        <v>23</v>
      </c>
      <c r="C64" s="90" t="n">
        <f aca="false">SUM(C60:C63)</f>
        <v>0</v>
      </c>
    </row>
    <row r="65" customFormat="false" ht="13.5" hidden="false" customHeight="true" outlineLevel="0" collapsed="false">
      <c r="A65" s="50" t="s">
        <v>137</v>
      </c>
      <c r="B65" s="50"/>
      <c r="C65" s="50"/>
    </row>
    <row r="66" customFormat="false" ht="13.5" hidden="false" customHeight="true" outlineLevel="0" collapsed="false">
      <c r="A66" s="21" t="s">
        <v>138</v>
      </c>
      <c r="B66" s="23"/>
      <c r="C66" s="90" t="n">
        <v>0</v>
      </c>
    </row>
    <row r="67" customFormat="false" ht="15" hidden="false" customHeight="true" outlineLevel="0" collapsed="false">
      <c r="A67" s="49" t="s">
        <v>139</v>
      </c>
      <c r="B67" s="49" t="s">
        <v>140</v>
      </c>
      <c r="C67" s="90" t="n">
        <v>0</v>
      </c>
    </row>
    <row r="68" customFormat="false" ht="13.5" hidden="false" customHeight="true" outlineLevel="0" collapsed="false">
      <c r="A68" s="21" t="s">
        <v>77</v>
      </c>
      <c r="B68" s="21" t="s">
        <v>141</v>
      </c>
      <c r="C68" s="90" t="n">
        <v>0</v>
      </c>
    </row>
    <row r="69" customFormat="false" ht="13.5" hidden="false" customHeight="true" outlineLevel="0" collapsed="false">
      <c r="A69" s="21"/>
      <c r="B69" s="39" t="s">
        <v>142</v>
      </c>
      <c r="C69" s="90" t="n">
        <f aca="false">SUM(C66:C68)</f>
        <v>0</v>
      </c>
    </row>
    <row r="70" customFormat="false" ht="13.5" hidden="false" customHeight="true" outlineLevel="0" collapsed="false">
      <c r="A70" s="51" t="s">
        <v>143</v>
      </c>
      <c r="B70" s="51"/>
      <c r="C70" s="51"/>
    </row>
    <row r="71" customFormat="false" ht="13.5" hidden="false" customHeight="true" outlineLevel="0" collapsed="false">
      <c r="A71" s="39" t="s">
        <v>144</v>
      </c>
      <c r="B71" s="52" t="s">
        <v>145</v>
      </c>
      <c r="C71" s="90" t="n">
        <v>200</v>
      </c>
    </row>
    <row r="72" customFormat="false" ht="13.5" hidden="false" customHeight="true" outlineLevel="0" collapsed="false">
      <c r="A72" s="76" t="s">
        <v>146</v>
      </c>
      <c r="B72" s="77" t="s">
        <v>147</v>
      </c>
      <c r="C72" s="90" t="n">
        <v>68</v>
      </c>
    </row>
    <row r="73" customFormat="false" ht="15" hidden="false" customHeight="false" outlineLevel="0" collapsed="false">
      <c r="A73" s="39" t="s">
        <v>148</v>
      </c>
      <c r="B73" s="39" t="s">
        <v>317</v>
      </c>
      <c r="C73" s="90" t="n">
        <v>52</v>
      </c>
    </row>
    <row r="74" customFormat="false" ht="13.5" hidden="false" customHeight="true" outlineLevel="0" collapsed="false">
      <c r="A74" s="39" t="s">
        <v>150</v>
      </c>
      <c r="B74" s="21" t="s">
        <v>231</v>
      </c>
      <c r="C74" s="90" t="n">
        <v>0</v>
      </c>
    </row>
    <row r="75" customFormat="false" ht="13.5" hidden="false" customHeight="true" outlineLevel="0" collapsed="false">
      <c r="A75" s="49"/>
      <c r="B75" s="52" t="s">
        <v>152</v>
      </c>
      <c r="C75" s="90" t="n">
        <f aca="false">SUM(C71:C74)</f>
        <v>320</v>
      </c>
    </row>
    <row r="76" customFormat="false" ht="13.5" hidden="false" customHeight="true" outlineLevel="0" collapsed="false">
      <c r="A76" s="49"/>
      <c r="B76" s="53" t="s">
        <v>23</v>
      </c>
      <c r="C76" s="90" t="n">
        <f aca="false">C38+C46+C50+C55+C58+C64+C69+C75</f>
        <v>547</v>
      </c>
    </row>
    <row r="77" customFormat="false" ht="13.5" hidden="false" customHeight="true" outlineLevel="0" collapsed="false">
      <c r="A77" s="51" t="s">
        <v>153</v>
      </c>
      <c r="B77" s="51"/>
      <c r="C77" s="51"/>
    </row>
    <row r="78" customFormat="false" ht="13.5" hidden="false" customHeight="true" outlineLevel="0" collapsed="false">
      <c r="A78" s="52" t="s">
        <v>154</v>
      </c>
      <c r="B78" s="52"/>
      <c r="C78" s="9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13.5" hidden="false" customHeight="true" outlineLevel="0" collapsed="false">
      <c r="A79" s="52" t="s">
        <v>155</v>
      </c>
      <c r="B79" s="52"/>
      <c r="C79" s="9" t="n">
        <v>0</v>
      </c>
    </row>
    <row r="80" customFormat="false" ht="13.5" hidden="false" customHeight="true" outlineLevel="0" collapsed="false">
      <c r="A80" s="52" t="s">
        <v>156</v>
      </c>
      <c r="B80" s="52"/>
      <c r="C80" s="9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23.85" hidden="false" customHeight="false" outlineLevel="0" collapsed="false">
      <c r="A81" s="39" t="s">
        <v>157</v>
      </c>
      <c r="B81" s="54"/>
      <c r="C81" s="9" t="n">
        <v>0</v>
      </c>
    </row>
    <row r="82" customFormat="false" ht="23.85" hidden="false" customHeight="false" outlineLevel="0" collapsed="false">
      <c r="A82" s="39" t="s">
        <v>158</v>
      </c>
      <c r="B82" s="54"/>
      <c r="C82" s="9" t="n">
        <v>0</v>
      </c>
    </row>
    <row r="83" customFormat="false" ht="13.5" hidden="false" customHeight="true" outlineLevel="0" collapsed="false">
      <c r="A83" s="49"/>
      <c r="B83" s="55" t="s">
        <v>159</v>
      </c>
      <c r="C83" s="9" t="n">
        <f aca="false">C78+C79+C80+C81+C82</f>
        <v>0</v>
      </c>
    </row>
    <row r="84" customFormat="false" ht="13.5" hidden="false" customHeight="true" outlineLevel="0" collapsed="false">
      <c r="A84" s="21"/>
      <c r="B84" s="24" t="s">
        <v>160</v>
      </c>
      <c r="C84" s="90" t="n">
        <f aca="false">C76</f>
        <v>547</v>
      </c>
      <c r="H84" s="87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102" t="s">
        <v>410</v>
      </c>
      <c r="B87" s="102"/>
      <c r="C87" s="102"/>
      <c r="D87" s="102"/>
      <c r="E87" s="102"/>
      <c r="G87" s="79" t="s">
        <v>254</v>
      </c>
      <c r="H87" s="90" t="n">
        <v>0</v>
      </c>
    </row>
    <row r="88" customFormat="false" ht="51.45" hidden="false" customHeight="true" outlineLevel="0" collapsed="false">
      <c r="A88" s="58" t="s">
        <v>162</v>
      </c>
      <c r="B88" s="58"/>
      <c r="C88" s="58" t="s">
        <v>44</v>
      </c>
      <c r="D88" s="58"/>
      <c r="E88" s="59" t="s">
        <v>45</v>
      </c>
      <c r="G88" s="80" t="s">
        <v>290</v>
      </c>
      <c r="H88" s="108" t="n">
        <f aca="false">C71-H87</f>
        <v>200</v>
      </c>
    </row>
    <row r="89" customFormat="false" ht="39" hidden="false" customHeight="true" outlineLevel="0" collapsed="false">
      <c r="A89" s="60" t="s">
        <v>143</v>
      </c>
      <c r="B89" s="60"/>
      <c r="C89" s="67" t="s">
        <v>369</v>
      </c>
      <c r="D89" s="67"/>
      <c r="E89" s="90" t="n">
        <v>150</v>
      </c>
    </row>
    <row r="90" customFormat="false" ht="13.5" hidden="false" customHeight="true" outlineLevel="0" collapsed="false">
      <c r="A90" s="60"/>
      <c r="B90" s="60"/>
      <c r="C90" s="63" t="s">
        <v>370</v>
      </c>
      <c r="D90" s="63"/>
      <c r="E90" s="90" t="n">
        <v>0</v>
      </c>
    </row>
    <row r="91" customFormat="false" ht="13.5" hidden="false" customHeight="true" outlineLevel="0" collapsed="false">
      <c r="A91" s="60" t="s">
        <v>163</v>
      </c>
      <c r="B91" s="60"/>
      <c r="C91" s="61"/>
      <c r="D91" s="61"/>
      <c r="E91" s="90" t="n">
        <f aca="false">C84</f>
        <v>547</v>
      </c>
    </row>
    <row r="92" customFormat="false" ht="13.5" hidden="false" customHeight="true" outlineLevel="0" collapsed="false">
      <c r="A92" s="49"/>
      <c r="B92" s="49"/>
      <c r="C92" s="62" t="s">
        <v>164</v>
      </c>
      <c r="D92" s="62"/>
      <c r="E92" s="9" t="n">
        <f aca="false">('October 2025 - December 2025'!E109+E14)-SUM(E89:E91)</f>
        <v>16899.47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58" t="s">
        <v>411</v>
      </c>
      <c r="B94" s="58"/>
      <c r="C94" s="58"/>
      <c r="D94" s="58"/>
      <c r="E94" s="58"/>
      <c r="G94" s="79" t="s">
        <v>254</v>
      </c>
      <c r="H94" s="90" t="n">
        <v>0</v>
      </c>
    </row>
    <row r="95" customFormat="false" ht="55.2" hidden="false" customHeight="true" outlineLevel="0" collapsed="false">
      <c r="A95" s="58" t="s">
        <v>162</v>
      </c>
      <c r="B95" s="58"/>
      <c r="C95" s="58" t="s">
        <v>44</v>
      </c>
      <c r="D95" s="58"/>
      <c r="E95" s="59" t="s">
        <v>45</v>
      </c>
      <c r="G95" s="89" t="s">
        <v>255</v>
      </c>
      <c r="H95" s="108" t="n">
        <f aca="false">C71-H94</f>
        <v>200</v>
      </c>
    </row>
    <row r="96" customFormat="false" ht="13.5" hidden="false" customHeight="true" outlineLevel="0" collapsed="false">
      <c r="A96" s="60" t="s">
        <v>324</v>
      </c>
      <c r="B96" s="60"/>
      <c r="C96" s="64"/>
      <c r="D96" s="64"/>
      <c r="E96" s="9" t="n">
        <f aca="false">E92</f>
        <v>16899.47</v>
      </c>
    </row>
    <row r="97" customFormat="false" ht="13.5" hidden="false" customHeight="true" outlineLevel="0" collapsed="false">
      <c r="A97" s="60" t="s">
        <v>143</v>
      </c>
      <c r="B97" s="60"/>
      <c r="C97" s="63" t="s">
        <v>376</v>
      </c>
      <c r="D97" s="63"/>
      <c r="E97" s="90" t="n">
        <v>0</v>
      </c>
    </row>
    <row r="98" customFormat="false" ht="13.5" hidden="false" customHeight="true" outlineLevel="0" collapsed="false">
      <c r="A98" s="60"/>
      <c r="B98" s="60"/>
      <c r="C98" s="63" t="s">
        <v>370</v>
      </c>
      <c r="D98" s="63"/>
      <c r="E98" s="90" t="n">
        <v>0</v>
      </c>
    </row>
    <row r="99" customFormat="false" ht="13.5" hidden="false" customHeight="true" outlineLevel="0" collapsed="false">
      <c r="A99" s="60" t="s">
        <v>163</v>
      </c>
      <c r="B99" s="60"/>
      <c r="C99" s="61"/>
      <c r="D99" s="61"/>
      <c r="E99" s="90" t="n">
        <f aca="false">C84</f>
        <v>547</v>
      </c>
    </row>
    <row r="100" customFormat="false" ht="13.5" hidden="false" customHeight="true" outlineLevel="0" collapsed="false">
      <c r="A100" s="57"/>
      <c r="B100" s="57"/>
      <c r="C100" s="65" t="s">
        <v>174</v>
      </c>
      <c r="D100" s="65"/>
      <c r="E100" s="9" t="n">
        <f aca="false">(E21+E96)-SUM(E97:E99)</f>
        <v>18825.47</v>
      </c>
    </row>
    <row r="101" customFormat="false" ht="13.5" hidden="false" customHeight="true" outlineLevel="0" collapsed="false">
      <c r="A101" s="66"/>
      <c r="B101" s="66"/>
      <c r="C101" s="66"/>
      <c r="D101" s="66"/>
      <c r="E101" s="66"/>
    </row>
    <row r="102" customFormat="false" ht="17.25" hidden="false" customHeight="true" outlineLevel="0" collapsed="false">
      <c r="A102" s="66"/>
      <c r="B102" s="66"/>
      <c r="C102" s="66"/>
      <c r="D102" s="66"/>
      <c r="E102" s="66"/>
    </row>
    <row r="103" customFormat="false" ht="13.5" hidden="false" customHeight="true" outlineLevel="0" collapsed="false">
      <c r="A103" s="102" t="s">
        <v>412</v>
      </c>
      <c r="B103" s="102"/>
      <c r="C103" s="102"/>
      <c r="D103" s="102"/>
      <c r="E103" s="102"/>
      <c r="G103" s="79" t="s">
        <v>254</v>
      </c>
      <c r="H103" s="90" t="n">
        <v>0</v>
      </c>
    </row>
    <row r="104" customFormat="false" ht="57.45" hidden="false" customHeight="true" outlineLevel="0" collapsed="false">
      <c r="A104" s="58" t="s">
        <v>162</v>
      </c>
      <c r="B104" s="58"/>
      <c r="C104" s="58" t="s">
        <v>44</v>
      </c>
      <c r="D104" s="58"/>
      <c r="E104" s="59" t="s">
        <v>45</v>
      </c>
      <c r="G104" s="80" t="s">
        <v>290</v>
      </c>
      <c r="H104" s="108" t="n">
        <f aca="false">C71-H103</f>
        <v>200</v>
      </c>
    </row>
    <row r="105" customFormat="false" ht="13.5" hidden="false" customHeight="true" outlineLevel="0" collapsed="false">
      <c r="A105" s="60" t="s">
        <v>413</v>
      </c>
      <c r="B105" s="60"/>
      <c r="C105" s="61"/>
      <c r="D105" s="61"/>
      <c r="E105" s="9" t="n">
        <f aca="false">E100</f>
        <v>18825.47</v>
      </c>
    </row>
    <row r="106" customFormat="false" ht="20.1" hidden="false" customHeight="true" outlineLevel="0" collapsed="false">
      <c r="A106" s="60" t="s">
        <v>143</v>
      </c>
      <c r="B106" s="60"/>
      <c r="C106" s="67" t="s">
        <v>376</v>
      </c>
      <c r="D106" s="67"/>
      <c r="E106" s="90" t="n">
        <v>0</v>
      </c>
    </row>
    <row r="107" customFormat="false" ht="13.5" hidden="false" customHeight="true" outlineLevel="0" collapsed="false">
      <c r="A107" s="60"/>
      <c r="B107" s="60"/>
      <c r="C107" s="63" t="s">
        <v>370</v>
      </c>
      <c r="D107" s="63"/>
      <c r="E107" s="90" t="n">
        <v>0</v>
      </c>
    </row>
    <row r="108" customFormat="false" ht="13.5" hidden="false" customHeight="true" outlineLevel="0" collapsed="false">
      <c r="A108" s="60" t="s">
        <v>163</v>
      </c>
      <c r="B108" s="60"/>
      <c r="C108" s="61"/>
      <c r="D108" s="61"/>
      <c r="E108" s="90" t="n">
        <f aca="false">C84</f>
        <v>547</v>
      </c>
    </row>
    <row r="109" customFormat="false" ht="13.5" hidden="false" customHeight="true" outlineLevel="0" collapsed="false">
      <c r="A109" s="57"/>
      <c r="B109" s="57"/>
      <c r="C109" s="65" t="s">
        <v>174</v>
      </c>
      <c r="D109" s="65"/>
      <c r="E109" s="9" t="n">
        <f aca="false">(E27+E105)-SUM(E106:E108)</f>
        <v>20683.47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 C35:C38 C41:C46 C48:C50 C53:C55 C57:C58 C60:C64 C66:C69 C71:C76 C84 E89:E91 E97:E99 E106:E108 H87 H94 H103">
    <cfRule type="cellIs" priority="7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16" colorId="64" zoomScale="90" zoomScaleNormal="90" zoomScalePageLayoutView="100" workbookViewId="0">
      <selection pane="topLeft" activeCell="G35" activeCellId="0" sqref="G3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68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414</v>
      </c>
      <c r="B1" s="2"/>
      <c r="C1" s="2"/>
      <c r="D1" s="2"/>
      <c r="E1" s="2"/>
      <c r="F1" s="3"/>
      <c r="G1" s="3"/>
      <c r="H1" s="46"/>
      <c r="I1" s="3"/>
    </row>
    <row r="2" customFormat="false" ht="13.5" hidden="false" customHeight="true" outlineLevel="0" collapsed="false">
      <c r="A2" s="21"/>
      <c r="B2" s="21"/>
      <c r="C2" s="23"/>
      <c r="D2" s="23"/>
      <c r="E2" s="23"/>
    </row>
    <row r="3" customFormat="false" ht="35.05" hidden="false" customHeight="false" outlineLevel="0" collapsed="false">
      <c r="A3" s="7" t="s">
        <v>6</v>
      </c>
      <c r="B3" s="7" t="s">
        <v>191</v>
      </c>
      <c r="C3" s="9" t="n">
        <f aca="false">E109</f>
        <v>26161.47</v>
      </c>
      <c r="D3" s="13"/>
      <c r="E3" s="1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35.25" hidden="false" customHeight="true" outlineLevel="0" collapsed="false">
      <c r="A4" s="8" t="s">
        <v>23</v>
      </c>
      <c r="B4" s="8"/>
      <c r="C4" s="9" t="n">
        <f aca="false">SUM(C3:C3)</f>
        <v>26161.47</v>
      </c>
      <c r="D4" s="13"/>
      <c r="E4" s="1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5" hidden="false" customHeight="true" outlineLevel="0" collapsed="false">
      <c r="A5" s="69" t="s">
        <v>25</v>
      </c>
      <c r="B5" s="69"/>
      <c r="C5" s="9" t="n">
        <f aca="false">C83</f>
        <v>0</v>
      </c>
      <c r="D5" s="13"/>
      <c r="E5" s="1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3.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3.5" hidden="false" customHeight="true" outlineLevel="0" collapsed="false">
      <c r="A8" s="105" t="s">
        <v>415</v>
      </c>
      <c r="B8" s="105"/>
      <c r="C8" s="105"/>
      <c r="D8" s="105"/>
      <c r="E8" s="10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3.5" hidden="false" customHeight="true" outlineLevel="0" collapsed="false">
      <c r="A9" s="18" t="s">
        <v>4</v>
      </c>
      <c r="B9" s="19" t="s">
        <v>43</v>
      </c>
      <c r="C9" s="20" t="s">
        <v>44</v>
      </c>
      <c r="D9" s="20"/>
      <c r="E9" s="20" t="s">
        <v>45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3.5" hidden="false" customHeight="true" outlineLevel="0" collapsed="false">
      <c r="A10" s="39" t="s">
        <v>416</v>
      </c>
      <c r="B10" s="21" t="s">
        <v>48</v>
      </c>
      <c r="C10" s="22" t="s">
        <v>49</v>
      </c>
      <c r="D10" s="22"/>
      <c r="E10" s="9" t="n">
        <v>2405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7.25" hidden="false" customHeight="true" outlineLevel="0" collapsed="false">
      <c r="A11" s="39" t="s">
        <v>417</v>
      </c>
      <c r="B11" s="21" t="s">
        <v>272</v>
      </c>
      <c r="C11" s="36" t="s">
        <v>49</v>
      </c>
      <c r="D11" s="36"/>
      <c r="E11" s="9" t="n">
        <v>68</v>
      </c>
    </row>
    <row r="12" customFormat="false" ht="13.5" hidden="false" customHeight="true" outlineLevel="0" collapsed="false">
      <c r="A12" s="39" t="s">
        <v>418</v>
      </c>
      <c r="B12" s="21" t="s">
        <v>77</v>
      </c>
      <c r="C12" s="22" t="s">
        <v>212</v>
      </c>
      <c r="D12" s="22"/>
      <c r="E12" s="9" t="n">
        <v>0</v>
      </c>
    </row>
    <row r="13" customFormat="false" ht="13.5" hidden="false" customHeight="true" outlineLevel="0" collapsed="false">
      <c r="A13" s="23"/>
      <c r="B13" s="23"/>
      <c r="C13" s="72" t="s">
        <v>50</v>
      </c>
      <c r="D13" s="72"/>
      <c r="E13" s="9" t="n">
        <f aca="false">SUM(E10:E12)</f>
        <v>2473</v>
      </c>
    </row>
    <row r="14" customFormat="false" ht="13.5" hidden="false" customHeight="true" outlineLevel="0" collapsed="false">
      <c r="A14" s="3"/>
      <c r="B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customFormat="false" ht="13.5" hidden="false" customHeight="true" outlineLevel="0" collapsed="false">
      <c r="A15" s="105" t="s">
        <v>419</v>
      </c>
      <c r="B15" s="105"/>
      <c r="C15" s="105"/>
      <c r="D15" s="105"/>
      <c r="E15" s="10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customFormat="false" ht="12.75" hidden="false" customHeight="true" outlineLevel="0" collapsed="false">
      <c r="A16" s="18" t="s">
        <v>4</v>
      </c>
      <c r="B16" s="19" t="s">
        <v>43</v>
      </c>
      <c r="C16" s="20" t="s">
        <v>44</v>
      </c>
      <c r="D16" s="20"/>
      <c r="E16" s="20" t="s">
        <v>45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customFormat="false" ht="13.5" hidden="false" customHeight="true" outlineLevel="0" collapsed="false">
      <c r="A17" s="39" t="s">
        <v>420</v>
      </c>
      <c r="B17" s="21" t="s">
        <v>48</v>
      </c>
      <c r="C17" s="22" t="s">
        <v>49</v>
      </c>
      <c r="D17" s="22"/>
      <c r="E17" s="9" t="n">
        <v>2405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customFormat="false" ht="17.25" hidden="false" customHeight="true" outlineLevel="0" collapsed="false">
      <c r="A18" s="39" t="s">
        <v>421</v>
      </c>
      <c r="B18" s="21" t="s">
        <v>272</v>
      </c>
      <c r="C18" s="36" t="s">
        <v>49</v>
      </c>
      <c r="D18" s="36"/>
      <c r="E18" s="9" t="n">
        <v>68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customFormat="false" ht="17.25" hidden="false" customHeight="true" outlineLevel="0" collapsed="false">
      <c r="A19" s="39" t="s">
        <v>422</v>
      </c>
      <c r="B19" s="21" t="s">
        <v>272</v>
      </c>
      <c r="C19" s="36" t="s">
        <v>49</v>
      </c>
      <c r="D19" s="36"/>
      <c r="E19" s="9" t="n">
        <v>68</v>
      </c>
    </row>
    <row r="20" customFormat="false" ht="12.75" hidden="false" customHeight="true" outlineLevel="0" collapsed="false">
      <c r="A20" s="39" t="s">
        <v>423</v>
      </c>
      <c r="B20" s="21" t="s">
        <v>77</v>
      </c>
      <c r="C20" s="22" t="s">
        <v>212</v>
      </c>
      <c r="D20" s="22"/>
      <c r="E20" s="9" t="n">
        <v>0</v>
      </c>
    </row>
    <row r="21" customFormat="false" ht="12.75" hidden="false" customHeight="true" outlineLevel="0" collapsed="false">
      <c r="A21" s="23"/>
      <c r="B21" s="23"/>
      <c r="C21" s="72" t="s">
        <v>50</v>
      </c>
      <c r="D21" s="72"/>
      <c r="E21" s="9" t="n">
        <f aca="false">SUM(E17:E20)</f>
        <v>2541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customFormat="false" ht="13.5" hidden="false" customHeight="true" outlineLevel="0" collapsed="false">
      <c r="A22" s="3"/>
      <c r="B22" s="3"/>
      <c r="C22" s="3"/>
      <c r="D22" s="42"/>
      <c r="E22" s="4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13.5" hidden="false" customHeight="true" outlineLevel="0" collapsed="false">
      <c r="A23" s="105" t="s">
        <v>424</v>
      </c>
      <c r="B23" s="105"/>
      <c r="C23" s="105"/>
      <c r="D23" s="105"/>
      <c r="E23" s="10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12.75" hidden="false" customHeight="true" outlineLevel="0" collapsed="false">
      <c r="A24" s="18" t="s">
        <v>4</v>
      </c>
      <c r="B24" s="19" t="s">
        <v>43</v>
      </c>
      <c r="C24" s="20" t="s">
        <v>44</v>
      </c>
      <c r="D24" s="20"/>
      <c r="E24" s="20" t="s">
        <v>45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13.5" hidden="false" customHeight="true" outlineLevel="0" collapsed="false">
      <c r="A25" s="39" t="s">
        <v>425</v>
      </c>
      <c r="B25" s="21" t="s">
        <v>48</v>
      </c>
      <c r="C25" s="22" t="s">
        <v>49</v>
      </c>
      <c r="D25" s="22"/>
      <c r="E25" s="9" t="n">
        <v>2405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Format="false" ht="12.75" hidden="false" customHeight="true" outlineLevel="0" collapsed="false">
      <c r="A26" s="39" t="s">
        <v>426</v>
      </c>
      <c r="B26" s="21" t="s">
        <v>77</v>
      </c>
      <c r="C26" s="22" t="s">
        <v>212</v>
      </c>
      <c r="D26" s="22"/>
      <c r="E26" s="9" t="n">
        <v>0</v>
      </c>
    </row>
    <row r="27" customFormat="false" ht="12.75" hidden="false" customHeight="true" outlineLevel="0" collapsed="false">
      <c r="A27" s="23"/>
      <c r="B27" s="23"/>
      <c r="C27" s="72" t="s">
        <v>50</v>
      </c>
      <c r="D27" s="72"/>
      <c r="E27" s="9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42"/>
      <c r="E28" s="43"/>
    </row>
    <row r="29" customFormat="false" ht="12.75" hidden="false" customHeight="true" outlineLevel="0" collapsed="false">
      <c r="A29" s="3"/>
      <c r="B29" s="3"/>
      <c r="C29" s="3"/>
      <c r="D29" s="42"/>
      <c r="E29" s="43"/>
    </row>
    <row r="30" customFormat="false" ht="13.5" hidden="false" customHeight="true" outlineLevel="0" collapsed="false">
      <c r="A30" s="3"/>
      <c r="B30" s="3"/>
      <c r="C30" s="3"/>
      <c r="D30" s="42"/>
      <c r="E30" s="43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75" t="s">
        <v>427</v>
      </c>
      <c r="B32" s="75"/>
      <c r="C32" s="75"/>
    </row>
    <row r="33" customFormat="false" ht="13.5" hidden="false" customHeight="true" outlineLevel="0" collapsed="false">
      <c r="A33" s="44" t="s">
        <v>43</v>
      </c>
      <c r="B33" s="44" t="s">
        <v>44</v>
      </c>
      <c r="C33" s="45" t="s">
        <v>45</v>
      </c>
      <c r="D33" s="46"/>
    </row>
    <row r="34" customFormat="false" ht="13.5" hidden="false" customHeight="true" outlineLevel="0" collapsed="false">
      <c r="A34" s="47" t="s">
        <v>102</v>
      </c>
      <c r="B34" s="47"/>
      <c r="C34" s="47"/>
    </row>
    <row r="35" customFormat="false" ht="13.5" hidden="false" customHeight="true" outlineLevel="0" collapsed="false">
      <c r="A35" s="39" t="s">
        <v>268</v>
      </c>
      <c r="B35" s="21"/>
      <c r="C35" s="90" t="n">
        <v>78</v>
      </c>
      <c r="G35" s="99"/>
    </row>
    <row r="36" customFormat="false" ht="13.5" hidden="false" customHeight="true" outlineLevel="0" collapsed="false">
      <c r="A36" s="39" t="s">
        <v>61</v>
      </c>
      <c r="B36" s="23"/>
      <c r="C36" s="90" t="n">
        <v>0</v>
      </c>
    </row>
    <row r="37" customFormat="false" ht="13.5" hidden="false" customHeight="true" outlineLevel="0" collapsed="false">
      <c r="A37" s="21" t="s">
        <v>104</v>
      </c>
      <c r="B37" s="21" t="s">
        <v>105</v>
      </c>
      <c r="C37" s="90" t="n">
        <v>149</v>
      </c>
    </row>
    <row r="38" customFormat="false" ht="13.5" hidden="false" customHeight="true" outlineLevel="0" collapsed="false">
      <c r="A38" s="49"/>
      <c r="B38" s="39" t="s">
        <v>106</v>
      </c>
      <c r="C38" s="90" t="n">
        <f aca="false">SUM(C35:C37)</f>
        <v>227</v>
      </c>
    </row>
    <row r="39" customFormat="false" ht="13.5" hidden="false" customHeight="true" outlineLevel="0" collapsed="false">
      <c r="A39" s="47" t="s">
        <v>287</v>
      </c>
      <c r="B39" s="47"/>
      <c r="C39" s="47"/>
    </row>
    <row r="40" customFormat="false" ht="13.5" hidden="false" customHeight="true" outlineLevel="0" collapsed="false">
      <c r="A40" s="47"/>
      <c r="B40" s="47"/>
      <c r="C40" s="47"/>
    </row>
    <row r="41" customFormat="false" ht="13.5" hidden="false" customHeight="true" outlineLevel="0" collapsed="false">
      <c r="A41" s="21" t="s">
        <v>108</v>
      </c>
      <c r="B41" s="21"/>
      <c r="C41" s="90" t="n">
        <v>0</v>
      </c>
    </row>
    <row r="42" customFormat="false" ht="13.5" hidden="false" customHeight="true" outlineLevel="0" collapsed="false">
      <c r="A42" s="21" t="s">
        <v>109</v>
      </c>
      <c r="B42" s="21"/>
      <c r="C42" s="90" t="n">
        <v>0</v>
      </c>
    </row>
    <row r="43" customFormat="false" ht="13.5" hidden="false" customHeight="true" outlineLevel="0" collapsed="false">
      <c r="A43" s="21" t="s">
        <v>110</v>
      </c>
      <c r="B43" s="21"/>
      <c r="C43" s="90" t="n">
        <v>0</v>
      </c>
    </row>
    <row r="44" customFormat="false" ht="13.5" hidden="false" customHeight="true" outlineLevel="0" collapsed="false">
      <c r="A44" s="21" t="s">
        <v>111</v>
      </c>
      <c r="B44" s="21"/>
      <c r="C44" s="90" t="n">
        <v>0</v>
      </c>
    </row>
    <row r="45" customFormat="false" ht="13.5" hidden="false" customHeight="true" outlineLevel="0" collapsed="false">
      <c r="A45" s="21" t="s">
        <v>157</v>
      </c>
      <c r="B45" s="21"/>
      <c r="C45" s="90" t="n">
        <v>0</v>
      </c>
    </row>
    <row r="46" customFormat="false" ht="13.5" hidden="false" customHeight="true" outlineLevel="0" collapsed="false">
      <c r="A46" s="21"/>
      <c r="B46" s="21" t="s">
        <v>112</v>
      </c>
      <c r="C46" s="90" t="n">
        <f aca="false">SUM(C41:C45)</f>
        <v>0</v>
      </c>
    </row>
    <row r="47" customFormat="false" ht="13.5" hidden="false" customHeight="true" outlineLevel="0" collapsed="false">
      <c r="A47" s="47" t="s">
        <v>113</v>
      </c>
      <c r="B47" s="47"/>
      <c r="C47" s="47"/>
    </row>
    <row r="48" customFormat="false" ht="13.5" hidden="false" customHeight="true" outlineLevel="0" collapsed="false">
      <c r="A48" s="21" t="s">
        <v>114</v>
      </c>
      <c r="B48" s="21" t="s">
        <v>115</v>
      </c>
      <c r="C48" s="90" t="n">
        <v>0</v>
      </c>
    </row>
    <row r="49" customFormat="false" ht="13.5" hidden="false" customHeight="true" outlineLevel="0" collapsed="false">
      <c r="A49" s="21" t="s">
        <v>116</v>
      </c>
      <c r="B49" s="21" t="s">
        <v>117</v>
      </c>
      <c r="C49" s="90" t="n">
        <v>0</v>
      </c>
    </row>
    <row r="50" customFormat="false" ht="13.5" hidden="false" customHeight="true" outlineLevel="0" collapsed="false">
      <c r="A50" s="21"/>
      <c r="B50" s="39" t="s">
        <v>118</v>
      </c>
      <c r="C50" s="90" t="n">
        <f aca="false">SUM(C48:C49)</f>
        <v>0</v>
      </c>
    </row>
    <row r="51" customFormat="false" ht="13.5" hidden="false" customHeight="true" outlineLevel="0" collapsed="false">
      <c r="A51" s="47" t="s">
        <v>119</v>
      </c>
      <c r="B51" s="47"/>
      <c r="C51" s="47"/>
    </row>
    <row r="52" customFormat="false" ht="13.5" hidden="false" customHeight="true" outlineLevel="0" collapsed="false">
      <c r="A52" s="21" t="s">
        <v>120</v>
      </c>
      <c r="B52" s="21" t="s">
        <v>121</v>
      </c>
      <c r="C52" s="90" t="n">
        <v>0</v>
      </c>
    </row>
    <row r="53" customFormat="false" ht="13.5" hidden="false" customHeight="true" outlineLevel="0" collapsed="false">
      <c r="A53" s="23"/>
      <c r="B53" s="39" t="s">
        <v>122</v>
      </c>
      <c r="C53" s="90" t="n">
        <v>0</v>
      </c>
    </row>
    <row r="54" customFormat="false" ht="13.5" hidden="false" customHeight="true" outlineLevel="0" collapsed="false">
      <c r="A54" s="23"/>
      <c r="B54" s="21" t="s">
        <v>123</v>
      </c>
      <c r="C54" s="90" t="n">
        <v>0</v>
      </c>
    </row>
    <row r="55" customFormat="false" ht="13.5" hidden="false" customHeight="true" outlineLevel="0" collapsed="false">
      <c r="A55" s="23"/>
      <c r="B55" s="39" t="s">
        <v>124</v>
      </c>
      <c r="C55" s="90" t="n">
        <f aca="false">SUM(C52:C54)</f>
        <v>0</v>
      </c>
    </row>
    <row r="56" customFormat="false" ht="13.5" hidden="false" customHeight="true" outlineLevel="0" collapsed="false">
      <c r="A56" s="47" t="s">
        <v>125</v>
      </c>
      <c r="B56" s="47"/>
      <c r="C56" s="47"/>
    </row>
    <row r="57" customFormat="false" ht="13.5" hidden="false" customHeight="true" outlineLevel="0" collapsed="false">
      <c r="A57" s="21" t="s">
        <v>126</v>
      </c>
      <c r="B57" s="21" t="s">
        <v>127</v>
      </c>
      <c r="C57" s="90" t="n">
        <v>0</v>
      </c>
    </row>
    <row r="58" customFormat="false" ht="13.5" hidden="false" customHeight="true" outlineLevel="0" collapsed="false">
      <c r="A58" s="23"/>
      <c r="B58" s="39" t="s">
        <v>128</v>
      </c>
      <c r="C58" s="90" t="n">
        <f aca="false">SUM(C57)</f>
        <v>0</v>
      </c>
    </row>
    <row r="59" customFormat="false" ht="13.5" hidden="false" customHeight="true" outlineLevel="0" collapsed="false">
      <c r="A59" s="50" t="s">
        <v>129</v>
      </c>
      <c r="B59" s="50"/>
      <c r="C59" s="50"/>
    </row>
    <row r="60" customFormat="false" ht="33" hidden="false" customHeight="true" outlineLevel="0" collapsed="false">
      <c r="A60" s="21" t="s">
        <v>130</v>
      </c>
      <c r="B60" s="39" t="s">
        <v>131</v>
      </c>
      <c r="C60" s="90" t="n">
        <v>0</v>
      </c>
    </row>
    <row r="61" customFormat="false" ht="33" hidden="false" customHeight="true" outlineLevel="0" collapsed="false">
      <c r="A61" s="21" t="s">
        <v>132</v>
      </c>
      <c r="B61" s="39" t="s">
        <v>133</v>
      </c>
      <c r="C61" s="90" t="n">
        <v>0</v>
      </c>
    </row>
    <row r="62" customFormat="false" ht="33" hidden="false" customHeight="true" outlineLevel="0" collapsed="false">
      <c r="A62" s="21" t="s">
        <v>134</v>
      </c>
      <c r="B62" s="39" t="s">
        <v>135</v>
      </c>
      <c r="C62" s="90" t="n">
        <v>0</v>
      </c>
    </row>
    <row r="63" customFormat="false" ht="33" hidden="false" customHeight="true" outlineLevel="0" collapsed="false">
      <c r="A63" s="21" t="s">
        <v>136</v>
      </c>
      <c r="B63" s="39" t="s">
        <v>136</v>
      </c>
      <c r="C63" s="90" t="n">
        <v>0</v>
      </c>
    </row>
    <row r="64" customFormat="false" ht="19.5" hidden="false" customHeight="true" outlineLevel="0" collapsed="false">
      <c r="A64" s="21"/>
      <c r="B64" s="39" t="s">
        <v>23</v>
      </c>
      <c r="C64" s="90" t="n">
        <f aca="false">SUM(C60:C63)</f>
        <v>0</v>
      </c>
    </row>
    <row r="65" customFormat="false" ht="13.5" hidden="false" customHeight="true" outlineLevel="0" collapsed="false">
      <c r="A65" s="50" t="s">
        <v>137</v>
      </c>
      <c r="B65" s="50"/>
      <c r="C65" s="50"/>
    </row>
    <row r="66" customFormat="false" ht="13.5" hidden="false" customHeight="true" outlineLevel="0" collapsed="false">
      <c r="A66" s="21" t="s">
        <v>138</v>
      </c>
      <c r="B66" s="23"/>
      <c r="C66" s="109" t="n">
        <v>0</v>
      </c>
    </row>
    <row r="67" customFormat="false" ht="15" hidden="false" customHeight="true" outlineLevel="0" collapsed="false">
      <c r="A67" s="49" t="s">
        <v>139</v>
      </c>
      <c r="B67" s="49" t="s">
        <v>140</v>
      </c>
      <c r="C67" s="109" t="n">
        <v>0</v>
      </c>
    </row>
    <row r="68" customFormat="false" ht="13.5" hidden="false" customHeight="true" outlineLevel="0" collapsed="false">
      <c r="A68" s="21" t="s">
        <v>77</v>
      </c>
      <c r="B68" s="21" t="s">
        <v>141</v>
      </c>
      <c r="C68" s="109" t="n">
        <v>0</v>
      </c>
    </row>
    <row r="69" customFormat="false" ht="13.5" hidden="false" customHeight="true" outlineLevel="0" collapsed="false">
      <c r="A69" s="21"/>
      <c r="B69" s="39" t="s">
        <v>142</v>
      </c>
      <c r="C69" s="109" t="n">
        <f aca="false">SUM(C66:C68)</f>
        <v>0</v>
      </c>
    </row>
    <row r="70" customFormat="false" ht="13.5" hidden="false" customHeight="true" outlineLevel="0" collapsed="false">
      <c r="A70" s="51" t="s">
        <v>143</v>
      </c>
      <c r="B70" s="51"/>
      <c r="C70" s="51"/>
    </row>
    <row r="71" customFormat="false" ht="13.5" hidden="false" customHeight="true" outlineLevel="0" collapsed="false">
      <c r="A71" s="39" t="s">
        <v>144</v>
      </c>
      <c r="B71" s="52" t="s">
        <v>145</v>
      </c>
      <c r="C71" s="90" t="n">
        <v>200</v>
      </c>
    </row>
    <row r="72" customFormat="false" ht="13.5" hidden="false" customHeight="true" outlineLevel="0" collapsed="false">
      <c r="A72" s="76" t="s">
        <v>146</v>
      </c>
      <c r="B72" s="77" t="s">
        <v>147</v>
      </c>
      <c r="C72" s="90" t="n">
        <v>68</v>
      </c>
    </row>
    <row r="73" customFormat="false" ht="15" hidden="false" customHeight="false" outlineLevel="0" collapsed="false">
      <c r="A73" s="39" t="s">
        <v>148</v>
      </c>
      <c r="B73" s="39" t="s">
        <v>317</v>
      </c>
      <c r="C73" s="90" t="n">
        <v>52</v>
      </c>
    </row>
    <row r="74" customFormat="false" ht="13.5" hidden="false" customHeight="true" outlineLevel="0" collapsed="false">
      <c r="A74" s="39" t="s">
        <v>150</v>
      </c>
      <c r="B74" s="21" t="s">
        <v>231</v>
      </c>
      <c r="C74" s="90" t="n">
        <v>0</v>
      </c>
    </row>
    <row r="75" customFormat="false" ht="13.5" hidden="false" customHeight="true" outlineLevel="0" collapsed="false">
      <c r="A75" s="49"/>
      <c r="B75" s="52" t="s">
        <v>152</v>
      </c>
      <c r="C75" s="90" t="n">
        <f aca="false">SUM(C71:C74)</f>
        <v>320</v>
      </c>
    </row>
    <row r="76" customFormat="false" ht="13.5" hidden="false" customHeight="true" outlineLevel="0" collapsed="false">
      <c r="A76" s="49"/>
      <c r="B76" s="53" t="s">
        <v>23</v>
      </c>
      <c r="C76" s="90" t="n">
        <f aca="false">C38+C46+C50+C55+C58+C64+C69+C75</f>
        <v>547</v>
      </c>
    </row>
    <row r="77" customFormat="false" ht="13.5" hidden="false" customHeight="true" outlineLevel="0" collapsed="false">
      <c r="A77" s="51" t="s">
        <v>153</v>
      </c>
      <c r="B77" s="51"/>
      <c r="C77" s="51"/>
    </row>
    <row r="78" customFormat="false" ht="13.5" hidden="false" customHeight="true" outlineLevel="0" collapsed="false">
      <c r="A78" s="52" t="s">
        <v>154</v>
      </c>
      <c r="B78" s="52"/>
      <c r="C78" s="9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13.5" hidden="false" customHeight="true" outlineLevel="0" collapsed="false">
      <c r="A79" s="52" t="s">
        <v>155</v>
      </c>
      <c r="B79" s="52"/>
      <c r="C79" s="9" t="n">
        <v>0</v>
      </c>
    </row>
    <row r="80" customFormat="false" ht="13.5" hidden="false" customHeight="true" outlineLevel="0" collapsed="false">
      <c r="A80" s="52" t="s">
        <v>156</v>
      </c>
      <c r="B80" s="52"/>
      <c r="C80" s="9" t="str">
        <f aca="false">IF(('January 2026 - March 2026'!C80)+SUM(0) &lt; 0,(('January 2026 - March 2026'!C80))+SUM(0), TEXT((('January 2026 - March 2026'!C80))+SUM(0),"+$0.00"))</f>
        <v>+$0.00</v>
      </c>
    </row>
    <row r="81" customFormat="false" ht="23.85" hidden="false" customHeight="false" outlineLevel="0" collapsed="false">
      <c r="A81" s="39" t="s">
        <v>157</v>
      </c>
      <c r="B81" s="54"/>
      <c r="C81" s="9" t="n">
        <v>0</v>
      </c>
    </row>
    <row r="82" customFormat="false" ht="23.85" hidden="false" customHeight="false" outlineLevel="0" collapsed="false">
      <c r="A82" s="39" t="s">
        <v>158</v>
      </c>
      <c r="B82" s="54"/>
      <c r="C82" s="9" t="n">
        <v>0</v>
      </c>
    </row>
    <row r="83" customFormat="false" ht="13.5" hidden="false" customHeight="true" outlineLevel="0" collapsed="false">
      <c r="A83" s="49"/>
      <c r="B83" s="55" t="s">
        <v>159</v>
      </c>
      <c r="C83" s="9" t="n">
        <f aca="false">C78+C79+C80+C81+C82</f>
        <v>0</v>
      </c>
    </row>
    <row r="84" customFormat="false" ht="13.5" hidden="false" customHeight="true" outlineLevel="0" collapsed="false">
      <c r="A84" s="21"/>
      <c r="B84" s="24" t="s">
        <v>160</v>
      </c>
      <c r="C84" s="90" t="n">
        <f aca="false">C76</f>
        <v>547</v>
      </c>
      <c r="H84" s="87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102" t="s">
        <v>428</v>
      </c>
      <c r="B87" s="102"/>
      <c r="C87" s="102"/>
      <c r="D87" s="102"/>
      <c r="E87" s="102"/>
      <c r="G87" s="79" t="s">
        <v>254</v>
      </c>
      <c r="H87" s="90" t="n">
        <v>0</v>
      </c>
    </row>
    <row r="88" customFormat="false" ht="46.25" hidden="false" customHeight="false" outlineLevel="0" collapsed="false">
      <c r="A88" s="58" t="s">
        <v>162</v>
      </c>
      <c r="B88" s="58"/>
      <c r="C88" s="58" t="s">
        <v>44</v>
      </c>
      <c r="D88" s="58"/>
      <c r="E88" s="59" t="s">
        <v>45</v>
      </c>
      <c r="G88" s="89" t="s">
        <v>255</v>
      </c>
      <c r="H88" s="108" t="n">
        <f aca="false">C71-H87</f>
        <v>200</v>
      </c>
    </row>
    <row r="89" customFormat="false" ht="46.25" hidden="false" customHeight="true" outlineLevel="0" collapsed="false">
      <c r="A89" s="60" t="s">
        <v>143</v>
      </c>
      <c r="B89" s="60"/>
      <c r="C89" s="67" t="s">
        <v>369</v>
      </c>
      <c r="D89" s="67"/>
      <c r="E89" s="90" t="n">
        <v>150</v>
      </c>
    </row>
    <row r="90" customFormat="false" ht="13.5" hidden="false" customHeight="true" outlineLevel="0" collapsed="false">
      <c r="A90" s="60"/>
      <c r="B90" s="60"/>
      <c r="C90" s="63" t="s">
        <v>370</v>
      </c>
      <c r="D90" s="63"/>
      <c r="E90" s="90" t="n">
        <v>0</v>
      </c>
    </row>
    <row r="91" customFormat="false" ht="13.5" hidden="false" customHeight="true" outlineLevel="0" collapsed="false">
      <c r="A91" s="60" t="s">
        <v>163</v>
      </c>
      <c r="B91" s="60"/>
      <c r="C91" s="61"/>
      <c r="D91" s="61"/>
      <c r="E91" s="90" t="n">
        <f aca="false">C84</f>
        <v>547</v>
      </c>
    </row>
    <row r="92" customFormat="false" ht="13.5" hidden="false" customHeight="true" outlineLevel="0" collapsed="false">
      <c r="A92" s="49"/>
      <c r="B92" s="49"/>
      <c r="C92" s="62" t="s">
        <v>164</v>
      </c>
      <c r="D92" s="62"/>
      <c r="E92" s="9" t="n">
        <f aca="false">('January 2026 - March 2026'!E109+E13)-SUM(E89:E91)</f>
        <v>22459.47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102" t="s">
        <v>429</v>
      </c>
      <c r="B94" s="102"/>
      <c r="C94" s="102"/>
      <c r="D94" s="102"/>
      <c r="E94" s="102"/>
      <c r="G94" s="79" t="s">
        <v>254</v>
      </c>
      <c r="H94" s="90" t="n">
        <v>0</v>
      </c>
    </row>
    <row r="95" customFormat="false" ht="46.25" hidden="false" customHeight="false" outlineLevel="0" collapsed="false">
      <c r="A95" s="58" t="s">
        <v>162</v>
      </c>
      <c r="B95" s="58"/>
      <c r="C95" s="58" t="s">
        <v>44</v>
      </c>
      <c r="D95" s="58"/>
      <c r="E95" s="59" t="s">
        <v>45</v>
      </c>
      <c r="G95" s="80" t="s">
        <v>290</v>
      </c>
      <c r="H95" s="108" t="n">
        <f aca="false">C71-H94</f>
        <v>200</v>
      </c>
    </row>
    <row r="96" customFormat="false" ht="13.5" hidden="false" customHeight="true" outlineLevel="0" collapsed="false">
      <c r="A96" s="60" t="s">
        <v>349</v>
      </c>
      <c r="B96" s="60"/>
      <c r="C96" s="64"/>
      <c r="D96" s="64"/>
      <c r="E96" s="9" t="n">
        <f aca="false">E92</f>
        <v>22459.47</v>
      </c>
    </row>
    <row r="97" customFormat="false" ht="33.55" hidden="false" customHeight="true" outlineLevel="0" collapsed="false">
      <c r="A97" s="60" t="s">
        <v>143</v>
      </c>
      <c r="B97" s="60"/>
      <c r="C97" s="67" t="s">
        <v>369</v>
      </c>
      <c r="D97" s="67"/>
      <c r="E97" s="90" t="n">
        <v>150</v>
      </c>
    </row>
    <row r="98" customFormat="false" ht="13.5" hidden="false" customHeight="true" outlineLevel="0" collapsed="false">
      <c r="A98" s="60"/>
      <c r="B98" s="60"/>
      <c r="C98" s="63" t="s">
        <v>370</v>
      </c>
      <c r="D98" s="63"/>
      <c r="E98" s="90" t="n">
        <v>0</v>
      </c>
    </row>
    <row r="99" customFormat="false" ht="13.5" hidden="false" customHeight="true" outlineLevel="0" collapsed="false">
      <c r="A99" s="60" t="s">
        <v>163</v>
      </c>
      <c r="B99" s="60"/>
      <c r="C99" s="61"/>
      <c r="D99" s="61"/>
      <c r="E99" s="90" t="n">
        <f aca="false">C84</f>
        <v>547</v>
      </c>
    </row>
    <row r="100" customFormat="false" ht="13.5" hidden="false" customHeight="true" outlineLevel="0" collapsed="false">
      <c r="A100" s="57"/>
      <c r="B100" s="57"/>
      <c r="C100" s="65" t="s">
        <v>174</v>
      </c>
      <c r="D100" s="65"/>
      <c r="E100" s="9" t="n">
        <f aca="false">(E21+E96)-SUM(E97:E99)</f>
        <v>24303.47</v>
      </c>
    </row>
    <row r="101" customFormat="false" ht="13.5" hidden="false" customHeight="true" outlineLevel="0" collapsed="false">
      <c r="A101" s="66"/>
      <c r="B101" s="66"/>
      <c r="C101" s="66"/>
      <c r="D101" s="66"/>
      <c r="E101" s="66"/>
    </row>
    <row r="102" customFormat="false" ht="17.25" hidden="false" customHeight="true" outlineLevel="0" collapsed="false">
      <c r="A102" s="66"/>
      <c r="B102" s="66"/>
      <c r="C102" s="66"/>
      <c r="D102" s="66"/>
      <c r="E102" s="66"/>
    </row>
    <row r="103" customFormat="false" ht="13.5" hidden="false" customHeight="true" outlineLevel="0" collapsed="false">
      <c r="A103" s="102" t="s">
        <v>430</v>
      </c>
      <c r="B103" s="102"/>
      <c r="C103" s="102"/>
      <c r="D103" s="102"/>
      <c r="E103" s="102"/>
      <c r="G103" s="79" t="s">
        <v>254</v>
      </c>
      <c r="H103" s="90" t="n">
        <v>0</v>
      </c>
    </row>
    <row r="104" customFormat="false" ht="46.25" hidden="false" customHeight="false" outlineLevel="0" collapsed="false">
      <c r="A104" s="58" t="s">
        <v>162</v>
      </c>
      <c r="B104" s="58"/>
      <c r="C104" s="58" t="s">
        <v>44</v>
      </c>
      <c r="D104" s="58"/>
      <c r="E104" s="59" t="s">
        <v>45</v>
      </c>
      <c r="G104" s="80" t="s">
        <v>290</v>
      </c>
      <c r="H104" s="108" t="n">
        <f aca="false">C71-H103</f>
        <v>200</v>
      </c>
    </row>
    <row r="105" customFormat="false" ht="13.5" hidden="false" customHeight="true" outlineLevel="0" collapsed="false">
      <c r="A105" s="60" t="s">
        <v>413</v>
      </c>
      <c r="B105" s="60"/>
      <c r="C105" s="61"/>
      <c r="D105" s="61"/>
      <c r="E105" s="9" t="n">
        <f aca="false">E100</f>
        <v>24303.47</v>
      </c>
    </row>
    <row r="106" customFormat="false" ht="13.5" hidden="false" customHeight="true" outlineLevel="0" collapsed="false">
      <c r="A106" s="60" t="s">
        <v>143</v>
      </c>
      <c r="B106" s="60"/>
      <c r="C106" s="63" t="s">
        <v>376</v>
      </c>
      <c r="D106" s="63"/>
      <c r="E106" s="90" t="n">
        <v>0</v>
      </c>
    </row>
    <row r="107" customFormat="false" ht="13.5" hidden="false" customHeight="true" outlineLevel="0" collapsed="false">
      <c r="A107" s="60"/>
      <c r="B107" s="60"/>
      <c r="C107" s="63" t="s">
        <v>370</v>
      </c>
      <c r="D107" s="63"/>
      <c r="E107" s="90" t="n">
        <v>0</v>
      </c>
    </row>
    <row r="108" customFormat="false" ht="13.5" hidden="false" customHeight="true" outlineLevel="0" collapsed="false">
      <c r="A108" s="60" t="s">
        <v>163</v>
      </c>
      <c r="B108" s="60"/>
      <c r="C108" s="61"/>
      <c r="D108" s="61"/>
      <c r="E108" s="90" t="n">
        <f aca="false">C84</f>
        <v>547</v>
      </c>
    </row>
    <row r="109" customFormat="false" ht="13.5" hidden="false" customHeight="true" outlineLevel="0" collapsed="false">
      <c r="A109" s="57"/>
      <c r="B109" s="57"/>
      <c r="C109" s="65" t="s">
        <v>174</v>
      </c>
      <c r="D109" s="65"/>
      <c r="E109" s="9" t="n">
        <f aca="false">(E27+E105)-SUM(E106:E108)</f>
        <v>26161.47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 H87 H94 H103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1091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2024-11-03T18:16:33Z</dcterms:modified>
  <cp:revision>466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