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<sst xmlns="http://schemas.openxmlformats.org/spreadsheetml/2006/main" count="2152" uniqueCount="520">
  <si>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</si>
  <si>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</si>
  <si>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</si>
  <si>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</si>
  <si>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</si>
  <si>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</si>
  <si>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</si>
  <si>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</si>
  <si>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</si>
  <si>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</si>
  <si>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</si>
  <si>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</si>
  <si>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</si>
  <si>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</si>
  <si>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</si>
  <si>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</si>
  <si>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</si>
  <si>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</si>
  <si>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</si>
  <si>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</si>
  <si>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</si>
  <si>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</si>
  <si>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</si>
  <si>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</si>
  <si>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</si>
  <si>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</si>
  <si>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</si>
  <si>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</si>
  <si>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</si>
  <si>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</si>
  <si>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</si>
  <si>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</si>
  <si>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</si>
  <si>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</si>
  <si>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</si>
  <si>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</si>
  <si>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</si>
  <si>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</si>
  <si>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</si>
  <si>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</si>
  <si>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</si>
  <si>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</si>
  <si>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</si>
  <si>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</si>
  <si>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</si>
  <si>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</si>
  <si>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</si>
  <si>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</si>
  <si>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</si>
  <si>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</si>
  <si>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</si>
  <si>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</si>
  <si>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</si>
  <si>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</si>
  <si>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</si>
  <si>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</si>
  <si>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</si>
  <si>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</si>
  <si>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</si>
  <si>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</si>
  <si>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</si>
  <si>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</si>
  <si>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</si>
  <si>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</si>
  <si>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</si>
  <si>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</si>
  <si>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</si>
  <si>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</si>
  <si>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</si>
  <si>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</si>
  <si>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</si>
  <si>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</si>
  <si>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</si>
  <si>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</si>
  <si>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</si>
  <si>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</si>
  <si>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</si>
  <si>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</si>
  <si>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</si>
  <si>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</si>
  <si>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</si>
  <si>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</si>
  <si>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</si>
  <si>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</si>
  <si>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</si>
  <si>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</si>
  <si>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</si>
  <si>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</si>
  <si>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</si>
  <si>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</si>
  <si>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</si>
  <si>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</si>
  <si>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</si>
  <si>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</si>
  <si>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</si>
  <si>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</si>
  <si>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</si>
  <si>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</si>
  <si>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</si>
  <si>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</si>
  <si>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</si>
  <si>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</si>
  <si>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</si>
  <si>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</si>
  <si>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</si>
  <si>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</si>
  <si>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</si>
  <si>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</si>
  <si>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</si>
  <si>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</si>
  <si>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</si>
  <si>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</si>
  <si>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</si>
  <si>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</si>
  <si>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</si>
  <si>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</si>
  <si>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</si>
  <si>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</si>
  <si>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</si>
  <si>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</si>
  <si>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</si>
  <si>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</si>
  <si>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</si>
  <si>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</si>
  <si>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</si>
  <si>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</si>
  <si>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</si>
  <si>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</si>
  <si>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</si>
  <si>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</si>
  <si>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</si>
  <si>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</si>
  <si>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</si>
  <si>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</si>
  <si>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</si>
  <si>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</si>
  <si>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</si>
  <si>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</si>
  <si>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</si>
  <si>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</si>
  <si>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</si>
  <si>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</si>
  <si>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</si>
  <si>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</si>
  <si>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</si>
  <si>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</si>
  <si>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</si>
  <si>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</si>
  <si>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</si>
  <si>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</si>
  <si>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</si>
  <si>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</si>
  <si>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</si>
  <si>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</si>
  <si>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</si>
  <si>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</si>
  <si>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</si>
  <si>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</si>
  <si>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</si>
  <si>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</si>
  <si>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</si>
  <si>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</si>
  <si>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</si>
  <si>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</si>
  <si>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</si>
  <si>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</si>
  <si>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</si>
  <si>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</si>
  <si>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</si>
  <si>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</si>
  <si>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</si>
  <si>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</si>
  <si>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</si>
  <si>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</si>
  <si>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</si>
  <si>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</si>
  <si>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</si>
  <si>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</si>
  <si>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</si>
  <si>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</si>
  <si>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</si>
  <si>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</si>
  <si>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</si>
  <si>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</si>
  <si>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</si>
  <si>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</si>
  <si>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</si>
  <si>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</si>
  <si>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</si>
  <si>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</si>
  <si>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</si>
  <si>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</si>
  <si>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</si>
  <si>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</si>
  <si>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</si>
  <si>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</si>
  <si>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</si>
  <si>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</si>
  <si>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</si>
  <si>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</si>
  <si>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</si>
  <si>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</si>
  <si>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</si>
  <si>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</si>
  <si>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</si>
  <si>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</si>
  <si>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</si>
  <si>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</si>
  <si>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</si>
  <si>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</si>
  <si>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</si>
  <si>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</si>
  <si>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</si>
  <si>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</si>
  <si>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</si>
  <si>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</si>
  <si>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</si>
  <si>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</si>
  <si>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</si>
  <si>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</si>
  <si>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</si>
  <si>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</si>
  <si>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</si>
  <si>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</si>
  <si>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</si>
  <si>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</si>
  <si>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</si>
  <si>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</si>
  <si>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</si>
  <si>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</si>
  <si>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</si>
  <si>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</si>
  <si>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</si>
  <si>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</si>
  <si>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</si>
  <si>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</si>
  <si>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</si>
  <si>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</si>
  <si>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</si>
  <si>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</si>
  <si>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</si>
  <si>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</si>
  <si>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</si>
  <si>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</si>
  <si>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</si>
  <si>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</si>
  <si>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</si>
  <si>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</si>
  <si>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</si>
  <si>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</si>
  <si>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</si>
  <si>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</si>
  <si>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</si>
  <si>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</si>
  <si>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</si>
  <si>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</si>
  <si>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</si>
  <si>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</si>
  <si>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</si>
  <si>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</si>
  <si>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</si>
  <si>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</si>
  <si>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</si>
  <si>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</si>
  <si>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</si>
  <si>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</si>
  <si>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</si>
  <si>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</si>
  <si>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</si>
  <si>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</si>
  <si>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</si>
  <si>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</si>
  <si>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</si>
  <si>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</si>
  <si>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</si>
  <si>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</si>
  <si>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</si>
  <si>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</si>
  <si>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</si>
  <si>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</si>
  <si>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</si>
  <si>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</si>
  <si>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</si>
  <si>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r>
      <rPr>
        <b val="true"/>
        <sz val="11"/>
        <color theme="1"/>
        <rFont val="Calibri"/>
        <family val="0"/>
        <charset val="1"/>
      </rPr>
      <t xml:space="preserve">21</t>
    </r>
    <r>
      <rPr>
        <b val="true"/>
        <vertAlign val="superscript"/>
        <sz val="11"/>
        <color theme="1"/>
        <rFont val="Calibri"/>
        <family val="0"/>
        <charset val="1"/>
      </rPr>
      <t xml:space="preserve">st</t>
    </r>
    <r>
      <rPr>
        <b val="true"/>
        <sz val="11"/>
        <color theme="1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</si>
  <si>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</si>
  <si>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</si>
  <si>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</si>
  <si>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</si>
  <si>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</si>
  <si>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</si>
  <si>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WingOn Travel</t>
  </si>
  <si>
    <t xml:space="preserve">Bangkok Air ticket refund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</si>
  <si>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</si>
  <si>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</si>
  <si>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</si>
  <si>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</si>
  <si>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</si>
  <si>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</si>
  <si>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</si>
  <si>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</si>
  <si>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</si>
  <si>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</si>
  <si>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</si>
  <si>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</si>
  <si>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</si>
  <si>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</si>
  <si>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   
-  additional $100 for expenses    
-  China Mobile Broadband Fees $78   
-  additional cigarette $200
-  additional cigarette charge $80
-  Excess Expenses $47.1 </t>
  </si>
  <si>
    <t xml:space="preserve">Debts Or Credits For the Comming December 20th 2024 to January 19th 2025</t>
  </si>
  <si>
    <t xml:space="preserve">Balance Brought Forward From November 2024</t>
  </si>
  <si>
    <t xml:space="preserve">1. Payback $600 to Mom (Plus ticket refund, Only need to pay $433)</t>
  </si>
  <si>
    <t xml:space="preserve">2. Payback $0 to Lawrence</t>
  </si>
  <si>
    <t xml:space="preserve">3. Additional Expense
  - additional $100 for expenses
  - Add In Value $150 For Google Play
  - China Mobile Broadband Fee $78
 -  additional cigarette charge $120 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</si>
  <si>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</si>
  <si>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</si>
  <si>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</si>
  <si>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</si>
  <si>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</si>
  <si>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</si>
  <si>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</si>
  <si>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</si>
  <si>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</si>
  <si>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</si>
  <si>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</si>
  <si>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</si>
  <si>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</si>
  <si>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</si>
  <si>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</si>
  <si>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Payback $1000 to Mom For Round trip Flights from Hong Kong to Bangkok</t>
  </si>
  <si>
    <t xml:space="preserve">3.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</si>
  <si>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</si>
  <si>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</si>
  <si>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</si>
  <si>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$700 to Mom</t>
  </si>
  <si>
    <t xml:space="preserve">Debts Or Credits For the Comming March 20th 2025 to April 17th 2025</t>
  </si>
  <si>
    <t xml:space="preserve">Balance Brought Forward From February 2025</t>
  </si>
  <si>
    <t xml:space="preserve">1. Payback $700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</si>
  <si>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</si>
  <si>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</si>
  <si>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</si>
  <si>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</si>
  <si>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</si>
  <si>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</si>
  <si>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</si>
  <si>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</si>
  <si>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</si>
  <si>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</si>
  <si>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</si>
  <si>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</si>
  <si>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</si>
  <si>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</si>
  <si>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</si>
  <si>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</si>
  <si>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</si>
  <si>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</si>
  <si>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</si>
  <si>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</si>
  <si>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</si>
  <si>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</si>
  <si>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</si>
  <si>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</si>
  <si>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</si>
  <si>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</si>
  <si>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</si>
  <si>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</si>
  <si>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</si>
  <si>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</si>
  <si>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</si>
  <si>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</si>
  <si>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</si>
  <si>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</si>
  <si>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</si>
  <si>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</si>
  <si>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</si>
  <si>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</si>
  <si>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</si>
  <si>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</si>
  <si>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</si>
  <si>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</si>
  <si>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</si>
  <si>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</si>
  <si>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</si>
  <si>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</si>
  <si>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</si>
  <si>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</si>
  <si>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</si>
  <si>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</si>
  <si>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</si>
  <si>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</si>
  <si>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</si>
  <si>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</si>
  <si>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</si>
  <si>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</si>
  <si>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</si>
  <si>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</si>
  <si>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</si>
  <si>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</si>
  <si>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$800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</si>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</sst>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vertAlign val="superscript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586.66</v>
      </c>
      <c r="D3" s="6" t="s">
        <v>6</v>
      </c>
      <c r="E3" s="6" t="s">
        <v>7</v>
      </c>
      <c r="F3" s="7" t="n">
        <v>1286.66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50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25</v>
      </c>
      <c r="D5" s="6"/>
      <c r="E5" s="6" t="s">
        <v>11</v>
      </c>
      <c r="F5" s="7" t="n">
        <v>2.9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110</v>
      </c>
      <c r="H9" s="8" t="s">
        <v>20</v>
      </c>
      <c r="I9" s="7" t="n">
        <f aca="false">'October 2024 - December 2024'!E102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2.4</v>
      </c>
      <c r="D10" s="6"/>
      <c r="E10" s="6" t="s">
        <v>21</v>
      </c>
      <c r="F10" s="7" t="n">
        <v>2.4</v>
      </c>
      <c r="H10" s="8" t="s">
        <v>22</v>
      </c>
      <c r="I10" s="7" t="n">
        <f aca="false">'October 2024 - December 2024'!E111</f>
        <v>644.059999999999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724.06</v>
      </c>
      <c r="D11" s="6"/>
      <c r="E11" s="9" t="s">
        <v>23</v>
      </c>
      <c r="F11" s="7" t="n">
        <f aca="false">SUM(F3:F10)</f>
        <v>1451.96</v>
      </c>
      <c r="H11" s="8" t="s">
        <v>24</v>
      </c>
      <c r="I11" s="7" t="n">
        <f aca="false">'October 2024 - December 2024'!E121</f>
        <v>867.059999999999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2025'!E92</f>
        <v>673.059999999999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2025'!E100</f>
        <v>629.059999999999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667.059999999999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773.059999999999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797.059999999999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835.059999999999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859.059999999999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815.059999999999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853.059999999999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777.059999999999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1583.06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2321.06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3045.06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3851.06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4589.06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5245.06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5969.06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6707.06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7431.06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8169.06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8975.06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9699.06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10437.06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11161.06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11967.06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12623.06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13429.06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14085.06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14823.06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15547.06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-7300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-4900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-2800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-700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100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100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100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100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100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C74" activeCellId="0" sqref="C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8975.06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8975.06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444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2" t="s">
        <v>4</v>
      </c>
      <c r="B9" s="92" t="s">
        <v>30</v>
      </c>
      <c r="C9" s="92" t="s">
        <v>31</v>
      </c>
      <c r="D9" s="92"/>
      <c r="E9" s="92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445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446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447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3" t="s">
        <v>449</v>
      </c>
      <c r="B16" s="93"/>
      <c r="C16" s="93"/>
      <c r="D16" s="93"/>
      <c r="E16" s="9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2" t="s">
        <v>4</v>
      </c>
      <c r="B17" s="92" t="s">
        <v>30</v>
      </c>
      <c r="C17" s="92" t="s">
        <v>31</v>
      </c>
      <c r="D17" s="92"/>
      <c r="E17" s="92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2" t="s">
        <v>452</v>
      </c>
      <c r="B22" s="92"/>
      <c r="C22" s="92"/>
      <c r="D22" s="92"/>
      <c r="E22" s="9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2" t="s">
        <v>4</v>
      </c>
      <c r="B23" s="92" t="s">
        <v>30</v>
      </c>
      <c r="C23" s="92" t="s">
        <v>31</v>
      </c>
      <c r="D23" s="92"/>
      <c r="E23" s="92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457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3" t="s">
        <v>437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399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7431.06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79" t="s">
        <v>458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3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459</v>
      </c>
      <c r="B96" s="37"/>
      <c r="C96" s="16"/>
      <c r="D96" s="16"/>
      <c r="E96" s="7" t="n">
        <f aca="false">E92</f>
        <v>7431.06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380</v>
      </c>
      <c r="D97" s="16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8169.06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79" t="s">
        <v>460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461</v>
      </c>
      <c r="B105" s="37"/>
      <c r="C105" s="16"/>
      <c r="D105" s="16"/>
      <c r="E105" s="7" t="n">
        <f aca="false">E100</f>
        <v>8169.06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380</v>
      </c>
      <c r="D106" s="16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8975.06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C75" activeCellId="0" sqref="C75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462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11161.06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11161.06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463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466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467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468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469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470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4" t="s">
        <v>471</v>
      </c>
      <c r="B22" s="94"/>
      <c r="C22" s="94"/>
      <c r="D22" s="94"/>
      <c r="E22" s="9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472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473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474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475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476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293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5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294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300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325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1020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1440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1667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+$100.00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100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1667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5" t="s">
        <v>477</v>
      </c>
      <c r="B88" s="85"/>
      <c r="C88" s="85"/>
      <c r="D88" s="85"/>
      <c r="E88" s="85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3" t="s">
        <v>352</v>
      </c>
      <c r="H89" s="57" t="n">
        <f aca="false">C72-H88</f>
        <v>300</v>
      </c>
    </row>
    <row r="90" customFormat="false" ht="43.2" hidden="false" customHeight="true" outlineLevel="0" collapsed="false">
      <c r="A90" s="37" t="s">
        <v>144</v>
      </c>
      <c r="B90" s="37"/>
      <c r="C90" s="15" t="s">
        <v>374</v>
      </c>
      <c r="D90" s="15"/>
      <c r="E90" s="34" t="n">
        <v>150</v>
      </c>
      <c r="G90" s="73"/>
      <c r="H90" s="57"/>
    </row>
    <row r="91" customFormat="false" ht="21.6" hidden="false" customHeight="true" outlineLevel="0" collapsed="false">
      <c r="A91" s="37"/>
      <c r="B91" s="37"/>
      <c r="C91" s="16" t="s">
        <v>399</v>
      </c>
      <c r="D91" s="16"/>
      <c r="E91" s="34" t="n">
        <v>0</v>
      </c>
      <c r="G91" s="73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1667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9699.06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478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3" t="s">
        <v>437</v>
      </c>
      <c r="H96" s="57" t="n">
        <f aca="false">C72-H95</f>
        <v>300</v>
      </c>
    </row>
    <row r="97" customFormat="false" ht="21.6" hidden="false" customHeight="true" outlineLevel="0" collapsed="false">
      <c r="A97" s="37" t="s">
        <v>479</v>
      </c>
      <c r="B97" s="37"/>
      <c r="C97" s="16"/>
      <c r="D97" s="16"/>
      <c r="E97" s="7" t="n">
        <f aca="false">E93</f>
        <v>9699.06</v>
      </c>
      <c r="G97" s="73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380</v>
      </c>
      <c r="D98" s="16"/>
      <c r="E98" s="34" t="n">
        <v>0</v>
      </c>
      <c r="G98" s="73"/>
      <c r="H98" s="57"/>
    </row>
    <row r="99" customFormat="false" ht="21.6" hidden="false" customHeight="true" outlineLevel="0" collapsed="false">
      <c r="A99" s="37"/>
      <c r="B99" s="37"/>
      <c r="C99" s="16" t="s">
        <v>399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1667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10437.06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5" t="s">
        <v>480</v>
      </c>
      <c r="B104" s="85"/>
      <c r="C104" s="85"/>
      <c r="D104" s="85"/>
      <c r="E104" s="85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3" t="s">
        <v>352</v>
      </c>
      <c r="H105" s="57" t="n">
        <f aca="false">C72-H104</f>
        <v>300</v>
      </c>
    </row>
    <row r="106" customFormat="false" ht="21.6" hidden="false" customHeight="true" outlineLevel="0" collapsed="false">
      <c r="A106" s="37" t="s">
        <v>481</v>
      </c>
      <c r="B106" s="37"/>
      <c r="C106" s="16"/>
      <c r="D106" s="16"/>
      <c r="E106" s="7" t="n">
        <f aca="false">E101</f>
        <v>10437.06</v>
      </c>
      <c r="G106" s="73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374</v>
      </c>
      <c r="D107" s="15"/>
      <c r="E107" s="34" t="n">
        <v>150</v>
      </c>
      <c r="G107" s="73"/>
      <c r="H107" s="57"/>
    </row>
    <row r="108" customFormat="false" ht="21.6" hidden="false" customHeight="true" outlineLevel="0" collapsed="false">
      <c r="A108" s="37"/>
      <c r="B108" s="37"/>
      <c r="C108" s="16" t="s">
        <v>399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1667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11161.06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74" activeCellId="0" sqref="C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13429.06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13429.06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0" t="s">
        <v>483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6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0" t="s">
        <v>487</v>
      </c>
      <c r="B15" s="80"/>
      <c r="C15" s="80"/>
      <c r="D15" s="80"/>
      <c r="E15" s="8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489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490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491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492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493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5" t="s">
        <v>496</v>
      </c>
      <c r="B87" s="85"/>
      <c r="C87" s="85"/>
      <c r="D87" s="85"/>
      <c r="E87" s="85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437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5" t="s">
        <v>380</v>
      </c>
      <c r="D89" s="15"/>
      <c r="E89" s="34" t="n">
        <v>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399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11967.06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5" t="s">
        <v>497</v>
      </c>
      <c r="B94" s="85"/>
      <c r="C94" s="85"/>
      <c r="D94" s="85"/>
      <c r="E94" s="85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3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498</v>
      </c>
      <c r="B96" s="37"/>
      <c r="C96" s="16"/>
      <c r="D96" s="16"/>
      <c r="E96" s="7" t="n">
        <f aca="false">E92</f>
        <v>11967.06</v>
      </c>
      <c r="G96" s="73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374</v>
      </c>
      <c r="D97" s="15"/>
      <c r="E97" s="34" t="n">
        <v>150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12623.06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499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500</v>
      </c>
      <c r="B105" s="37"/>
      <c r="C105" s="16"/>
      <c r="D105" s="16"/>
      <c r="E105" s="7" t="n">
        <f aca="false">E100</f>
        <v>12623.06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380</v>
      </c>
      <c r="D106" s="15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13429.06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E80" activeCellId="0" sqref="E80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15547.06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15547.06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504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505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506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507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508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509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510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511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512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513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5" t="s">
        <v>515</v>
      </c>
      <c r="B87" s="85"/>
      <c r="C87" s="85"/>
      <c r="D87" s="85"/>
      <c r="E87" s="85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437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417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399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14085.06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5" t="s">
        <v>516</v>
      </c>
      <c r="B94" s="85"/>
      <c r="C94" s="85"/>
      <c r="D94" s="85"/>
      <c r="E94" s="85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3" t="s">
        <v>437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517</v>
      </c>
      <c r="B96" s="37"/>
      <c r="C96" s="16"/>
      <c r="D96" s="16"/>
      <c r="E96" s="7" t="n">
        <f aca="false">E92</f>
        <v>14085.06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380</v>
      </c>
      <c r="D97" s="15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14823.06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518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519</v>
      </c>
      <c r="B105" s="37"/>
      <c r="C105" s="16"/>
      <c r="D105" s="16"/>
      <c r="E105" s="7" t="n">
        <f aca="false">E100</f>
        <v>14823.06</v>
      </c>
      <c r="G105" s="73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374</v>
      </c>
      <c r="D106" s="15"/>
      <c r="E106" s="34" t="n">
        <v>150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15547.06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s="52" customFormat="true" ht="21.6" hidden="false" customHeight="true" outlineLevel="0" collapsed="false">
      <c r="A73" s="14" t="s">
        <v>132</v>
      </c>
      <c r="B73" s="15" t="s">
        <v>133</v>
      </c>
      <c r="C73" s="34" t="n">
        <v>0</v>
      </c>
      <c r="D73" s="1"/>
      <c r="E73" s="1"/>
      <c r="F73" s="1"/>
      <c r="G73" s="1"/>
      <c r="H73" s="4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customFormat="fals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4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G110" activeCellId="0" sqref="G11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E121</f>
        <v>867.059999999999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867.059999999999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C88</f>
        <v>-7300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 t="s">
        <v>283</v>
      </c>
      <c r="B23" s="15" t="s">
        <v>284</v>
      </c>
      <c r="C23" s="16" t="s">
        <v>285</v>
      </c>
      <c r="D23" s="16"/>
      <c r="E23" s="7" t="n">
        <v>220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2693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286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287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288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289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4"/>
      <c r="B31" s="15" t="s">
        <v>290</v>
      </c>
      <c r="C31" s="16" t="s">
        <v>291</v>
      </c>
      <c r="D31" s="16"/>
      <c r="E31" s="7" t="n">
        <v>167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21.6" hidden="false" customHeight="true" outlineLevel="0" collapsed="false">
      <c r="A32" s="17"/>
      <c r="B32" s="17"/>
      <c r="C32" s="39" t="s">
        <v>38</v>
      </c>
      <c r="D32" s="39"/>
      <c r="E32" s="7" t="n">
        <f aca="false">SUM(E28:E31)</f>
        <v>2640</v>
      </c>
    </row>
    <row r="33" customFormat="false" ht="13.5" hidden="false" customHeight="true" outlineLevel="0" collapsed="false">
      <c r="A33" s="18"/>
      <c r="B33" s="18"/>
      <c r="C33" s="18"/>
      <c r="D33" s="49"/>
      <c r="E33" s="50"/>
    </row>
    <row r="34" customFormat="false" ht="12.7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  <c r="C35" s="18"/>
      <c r="D35" s="49"/>
      <c r="E35" s="50"/>
    </row>
    <row r="36" customFormat="false" ht="13.5" hidden="false" customHeight="true" outlineLevel="0" collapsed="false">
      <c r="A36" s="18"/>
      <c r="B36" s="18"/>
    </row>
    <row r="37" customFormat="false" ht="21.6" hidden="false" customHeight="true" outlineLevel="0" collapsed="false">
      <c r="A37" s="31" t="s">
        <v>292</v>
      </c>
      <c r="B37" s="31"/>
      <c r="C37" s="31"/>
    </row>
    <row r="38" customFormat="false" ht="21.6" hidden="false" customHeight="true" outlineLevel="0" collapsed="false">
      <c r="A38" s="31" t="s">
        <v>30</v>
      </c>
      <c r="B38" s="31" t="s">
        <v>31</v>
      </c>
      <c r="C38" s="5" t="s">
        <v>32</v>
      </c>
      <c r="D38" s="32"/>
    </row>
    <row r="39" customFormat="false" ht="21.6" hidden="false" customHeight="true" outlineLevel="0" collapsed="false">
      <c r="A39" s="33" t="s">
        <v>83</v>
      </c>
      <c r="B39" s="33"/>
      <c r="C39" s="33"/>
    </row>
    <row r="40" customFormat="false" ht="21.6" hidden="false" customHeight="true" outlineLevel="0" collapsed="false">
      <c r="A40" s="14" t="s">
        <v>272</v>
      </c>
      <c r="B40" s="62"/>
      <c r="C40" s="34" t="n">
        <v>0</v>
      </c>
    </row>
    <row r="41" customFormat="false" ht="21.6" hidden="false" customHeight="true" outlineLevel="0" collapsed="false">
      <c r="A41" s="14" t="s">
        <v>50</v>
      </c>
      <c r="B41" s="62"/>
      <c r="C41" s="34" t="n">
        <v>0</v>
      </c>
    </row>
    <row r="42" customFormat="false" ht="21.6" hidden="false" customHeight="true" outlineLevel="0" collapsed="false">
      <c r="A42" s="14" t="s">
        <v>87</v>
      </c>
      <c r="B42" s="62" t="s">
        <v>88</v>
      </c>
      <c r="C42" s="34" t="n">
        <v>149</v>
      </c>
    </row>
    <row r="43" customFormat="false" ht="21.6" hidden="false" customHeight="true" outlineLevel="0" collapsed="false">
      <c r="A43" s="37"/>
      <c r="B43" s="39" t="s">
        <v>90</v>
      </c>
      <c r="C43" s="34" t="n">
        <f aca="false">SUM(C40:C42)</f>
        <v>149</v>
      </c>
    </row>
    <row r="44" customFormat="false" ht="21.6" hidden="false" customHeight="true" outlineLevel="0" collapsed="false">
      <c r="A44" s="33" t="s">
        <v>293</v>
      </c>
      <c r="B44" s="33"/>
      <c r="C44" s="33"/>
    </row>
    <row r="45" customFormat="false" ht="21.6" hidden="false" customHeight="true" outlineLevel="0" collapsed="false">
      <c r="A45" s="33"/>
      <c r="B45" s="33"/>
      <c r="C45" s="33"/>
    </row>
    <row r="46" customFormat="false" ht="21.6" hidden="false" customHeight="true" outlineLevel="0" collapsed="false">
      <c r="A46" s="14" t="s">
        <v>95</v>
      </c>
      <c r="B46" s="62"/>
      <c r="C46" s="34" t="n">
        <v>0</v>
      </c>
    </row>
    <row r="47" customFormat="false" ht="21.6" hidden="false" customHeight="true" outlineLevel="0" collapsed="false">
      <c r="A47" s="14" t="s">
        <v>97</v>
      </c>
      <c r="B47" s="62"/>
      <c r="C47" s="34" t="n">
        <v>0</v>
      </c>
    </row>
    <row r="48" customFormat="false" ht="21.6" hidden="false" customHeight="true" outlineLevel="0" collapsed="false">
      <c r="A48" s="14" t="s">
        <v>99</v>
      </c>
      <c r="B48" s="62"/>
      <c r="C48" s="34" t="n">
        <v>0</v>
      </c>
    </row>
    <row r="49" customFormat="false" ht="21.6" hidden="false" customHeight="true" outlineLevel="0" collapsed="false">
      <c r="A49" s="14" t="s">
        <v>101</v>
      </c>
      <c r="B49" s="62"/>
      <c r="C49" s="34" t="n">
        <v>0</v>
      </c>
    </row>
    <row r="50" customFormat="false" ht="21.6" hidden="false" customHeight="true" outlineLevel="0" collapsed="false">
      <c r="A50" s="14" t="s">
        <v>231</v>
      </c>
      <c r="B50" s="62"/>
      <c r="C50" s="34" t="n">
        <v>0</v>
      </c>
    </row>
    <row r="51" customFormat="false" ht="21.6" hidden="false" customHeight="true" outlineLevel="0" collapsed="false">
      <c r="A51" s="14"/>
      <c r="B51" s="39" t="s">
        <v>103</v>
      </c>
      <c r="C51" s="34" t="n">
        <f aca="false">SUM(C46:C50)</f>
        <v>0</v>
      </c>
    </row>
    <row r="52" customFormat="false" ht="21.6" hidden="false" customHeight="true" outlineLevel="0" collapsed="false">
      <c r="A52" s="33" t="s">
        <v>105</v>
      </c>
      <c r="B52" s="33"/>
      <c r="C52" s="33"/>
    </row>
    <row r="53" customFormat="false" ht="21.6" hidden="false" customHeight="true" outlineLevel="0" collapsed="false">
      <c r="A53" s="14" t="s">
        <v>107</v>
      </c>
      <c r="B53" s="62" t="s">
        <v>108</v>
      </c>
      <c r="C53" s="34" t="n">
        <v>0</v>
      </c>
    </row>
    <row r="54" customFormat="false" ht="21.6" hidden="false" customHeight="true" outlineLevel="0" collapsed="false">
      <c r="A54" s="14" t="s">
        <v>110</v>
      </c>
      <c r="B54" s="62" t="s">
        <v>111</v>
      </c>
      <c r="C54" s="34" t="n">
        <v>0</v>
      </c>
    </row>
    <row r="55" customFormat="false" ht="21.6" hidden="false" customHeight="true" outlineLevel="0" collapsed="false">
      <c r="A55" s="14"/>
      <c r="B55" s="39" t="s">
        <v>113</v>
      </c>
      <c r="C55" s="34" t="n">
        <f aca="false">SUM(C53:C54)</f>
        <v>0</v>
      </c>
    </row>
    <row r="56" customFormat="false" ht="21.6" hidden="false" customHeight="true" outlineLevel="0" collapsed="false">
      <c r="A56" s="33" t="s">
        <v>115</v>
      </c>
      <c r="B56" s="33"/>
      <c r="C56" s="33"/>
    </row>
    <row r="57" customFormat="false" ht="21.6" hidden="false" customHeight="true" outlineLevel="0" collapsed="false">
      <c r="A57" s="14" t="s">
        <v>117</v>
      </c>
      <c r="B57" s="62" t="s">
        <v>118</v>
      </c>
      <c r="C57" s="34" t="n">
        <v>0</v>
      </c>
    </row>
    <row r="58" customFormat="false" ht="21.6" hidden="false" customHeight="true" outlineLevel="0" collapsed="false">
      <c r="A58" s="37"/>
      <c r="B58" s="62" t="s">
        <v>120</v>
      </c>
      <c r="C58" s="34" t="n">
        <v>0</v>
      </c>
    </row>
    <row r="59" customFormat="false" ht="21.6" hidden="false" customHeight="true" outlineLevel="0" collapsed="false">
      <c r="A59" s="37"/>
      <c r="B59" s="62" t="s">
        <v>122</v>
      </c>
      <c r="C59" s="34" t="n">
        <v>0</v>
      </c>
    </row>
    <row r="60" customFormat="false" ht="21.6" hidden="false" customHeight="true" outlineLevel="0" collapsed="false">
      <c r="A60" s="37"/>
      <c r="B60" s="39" t="s">
        <v>124</v>
      </c>
      <c r="C60" s="34" t="n">
        <f aca="false">SUM(C57:C59)</f>
        <v>0</v>
      </c>
    </row>
    <row r="61" customFormat="false" ht="21.6" hidden="false" customHeight="true" outlineLevel="0" collapsed="false">
      <c r="A61" s="33" t="s">
        <v>125</v>
      </c>
      <c r="B61" s="33"/>
      <c r="C61" s="33"/>
    </row>
    <row r="62" customFormat="false" ht="21.6" hidden="false" customHeight="true" outlineLevel="0" collapsed="false">
      <c r="A62" s="14" t="s">
        <v>126</v>
      </c>
      <c r="B62" s="62" t="s">
        <v>127</v>
      </c>
      <c r="C62" s="34" t="n">
        <v>0</v>
      </c>
    </row>
    <row r="63" customFormat="false" ht="21.6" hidden="false" customHeight="true" outlineLevel="0" collapsed="false">
      <c r="A63" s="37"/>
      <c r="B63" s="39" t="s">
        <v>128</v>
      </c>
      <c r="C63" s="34" t="n">
        <f aca="false">SUM(C62)</f>
        <v>0</v>
      </c>
    </row>
    <row r="64" customFormat="false" ht="21.6" hidden="false" customHeight="true" outlineLevel="0" collapsed="false">
      <c r="A64" s="33" t="s">
        <v>129</v>
      </c>
      <c r="B64" s="33"/>
      <c r="C64" s="33"/>
    </row>
    <row r="65" customFormat="false" ht="43.2" hidden="false" customHeight="true" outlineLevel="0" collapsed="false">
      <c r="A65" s="14" t="s">
        <v>294</v>
      </c>
      <c r="B65" s="62" t="s">
        <v>131</v>
      </c>
      <c r="C65" s="34" t="n">
        <v>0</v>
      </c>
    </row>
    <row r="66" customFormat="false" ht="21.6" hidden="false" customHeight="true" outlineLevel="0" collapsed="false">
      <c r="A66" s="14" t="s">
        <v>132</v>
      </c>
      <c r="B66" s="62" t="s">
        <v>133</v>
      </c>
      <c r="C66" s="34" t="n">
        <v>0</v>
      </c>
    </row>
    <row r="67" customFormat="false" ht="43.2" hidden="false" customHeight="true" outlineLevel="0" collapsed="false">
      <c r="A67" s="14" t="s">
        <v>134</v>
      </c>
      <c r="B67" s="62" t="s">
        <v>135</v>
      </c>
      <c r="C67" s="34" t="n">
        <v>0</v>
      </c>
    </row>
    <row r="68" customFormat="false" ht="21.6" hidden="false" customHeight="true" outlineLevel="0" collapsed="false">
      <c r="A68" s="14" t="s">
        <v>136</v>
      </c>
      <c r="B68" s="62" t="s">
        <v>136</v>
      </c>
      <c r="C68" s="34" t="n">
        <v>0</v>
      </c>
    </row>
    <row r="69" customFormat="false" ht="21.6" hidden="false" customHeight="true" outlineLevel="0" collapsed="false">
      <c r="A69" s="14"/>
      <c r="B69" s="39" t="s">
        <v>23</v>
      </c>
      <c r="C69" s="34" t="n">
        <f aca="false">SUM(C65:C68)</f>
        <v>0</v>
      </c>
    </row>
    <row r="70" customFormat="false" ht="21.6" hidden="false" customHeight="true" outlineLevel="0" collapsed="false">
      <c r="A70" s="33" t="s">
        <v>138</v>
      </c>
      <c r="B70" s="33"/>
      <c r="C70" s="33"/>
    </row>
    <row r="71" customFormat="false" ht="21.6" hidden="false" customHeight="true" outlineLevel="0" collapsed="false">
      <c r="A71" s="14" t="s">
        <v>139</v>
      </c>
      <c r="B71" s="62"/>
      <c r="C71" s="34" t="n">
        <v>0</v>
      </c>
    </row>
    <row r="72" customFormat="false" ht="21.6" hidden="false" customHeight="true" outlineLevel="0" collapsed="false">
      <c r="A72" s="37" t="s">
        <v>140</v>
      </c>
      <c r="B72" s="62" t="s">
        <v>141</v>
      </c>
      <c r="C72" s="34" t="n">
        <v>0</v>
      </c>
    </row>
    <row r="73" customFormat="false" ht="21.6" hidden="false" customHeight="true" outlineLevel="0" collapsed="false">
      <c r="A73" s="14" t="s">
        <v>66</v>
      </c>
      <c r="B73" s="62" t="s">
        <v>142</v>
      </c>
      <c r="C73" s="34" t="n">
        <v>0</v>
      </c>
    </row>
    <row r="74" customFormat="false" ht="21.6" hidden="false" customHeight="true" outlineLevel="0" collapsed="false">
      <c r="A74" s="14"/>
      <c r="B74" s="39" t="s">
        <v>143</v>
      </c>
      <c r="C74" s="34" t="n">
        <f aca="false">SUM(C71:C73)</f>
        <v>0</v>
      </c>
    </row>
    <row r="75" customFormat="false" ht="21.6" hidden="false" customHeight="true" outlineLevel="0" collapsed="false">
      <c r="A75" s="33" t="s">
        <v>144</v>
      </c>
      <c r="B75" s="33"/>
      <c r="C75" s="33"/>
    </row>
    <row r="76" customFormat="false" ht="21.6" hidden="false" customHeight="true" outlineLevel="0" collapsed="false">
      <c r="A76" s="14" t="s">
        <v>145</v>
      </c>
      <c r="B76" s="62" t="s">
        <v>146</v>
      </c>
      <c r="C76" s="34" t="n">
        <v>200</v>
      </c>
    </row>
    <row r="77" customFormat="false" ht="21.6" hidden="false" customHeight="true" outlineLevel="0" collapsed="false">
      <c r="A77" s="6" t="s">
        <v>147</v>
      </c>
      <c r="B77" s="62" t="s">
        <v>148</v>
      </c>
      <c r="C77" s="34" t="n">
        <v>68</v>
      </c>
    </row>
    <row r="78" customFormat="false" ht="21.6" hidden="false" customHeight="true" outlineLevel="0" collapsed="false">
      <c r="A78" s="14" t="s">
        <v>149</v>
      </c>
      <c r="B78" s="62" t="s">
        <v>295</v>
      </c>
      <c r="C78" s="34" t="n">
        <v>52</v>
      </c>
    </row>
    <row r="79" customFormat="false" ht="21.6" hidden="false" customHeight="true" outlineLevel="0" collapsed="false">
      <c r="A79" s="14" t="s">
        <v>151</v>
      </c>
      <c r="B79" s="62" t="s">
        <v>233</v>
      </c>
      <c r="C79" s="34" t="n">
        <v>900</v>
      </c>
    </row>
    <row r="80" customFormat="false" ht="21.6" hidden="false" customHeight="true" outlineLevel="0" collapsed="false">
      <c r="A80" s="37"/>
      <c r="B80" s="39" t="s">
        <v>153</v>
      </c>
      <c r="C80" s="34" t="n">
        <f aca="false">SUM(C76:C79)</f>
        <v>1220</v>
      </c>
    </row>
    <row r="81" customFormat="false" ht="21.6" hidden="false" customHeight="true" outlineLevel="0" collapsed="false">
      <c r="A81" s="37"/>
      <c r="B81" s="39" t="s">
        <v>23</v>
      </c>
      <c r="C81" s="34" t="n">
        <f aca="false">C43+C51+C55+C60+C63+C69+C74+C80</f>
        <v>1369</v>
      </c>
    </row>
    <row r="82" customFormat="false" ht="21.6" hidden="false" customHeight="true" outlineLevel="0" collapsed="false">
      <c r="A82" s="33" t="s">
        <v>155</v>
      </c>
      <c r="B82" s="33"/>
      <c r="C82" s="33"/>
    </row>
    <row r="83" customFormat="false" ht="21.6" hidden="false" customHeight="true" outlineLevel="0" collapsed="false">
      <c r="A83" s="37" t="s">
        <v>156</v>
      </c>
      <c r="B83" s="16"/>
      <c r="C83" s="7" t="n">
        <f aca="false">IF(('July 2024 - September 2024'!C90)+SUM(E97+E107+E117)  &lt; 0,(('July 2024 - September 2024'!C90))+SUM(E97+E107+E117), TEXT((('July 2024 - September 2024'!C90))+SUM(E97+E107+E117),"+$0.00"))</f>
        <v>-7300</v>
      </c>
    </row>
    <row r="84" customFormat="false" ht="21.6" hidden="false" customHeight="true" outlineLevel="0" collapsed="false">
      <c r="A84" s="37" t="s">
        <v>157</v>
      </c>
      <c r="B84" s="16"/>
      <c r="C84" s="7" t="n">
        <v>0</v>
      </c>
    </row>
    <row r="85" customFormat="false" ht="21.6" hidden="false" customHeight="true" outlineLevel="0" collapsed="false">
      <c r="A85" s="37" t="s">
        <v>158</v>
      </c>
      <c r="B85" s="16"/>
      <c r="C85" s="7" t="str">
        <f aca="false">IF(('July 2024 - September 2024'!C92)+SUM(E96+E108+E118) &lt; 0,(('July 2024 - September 2024'!C92))+SUM(E96+E108+E118), TEXT((('July 2024 - September 2024'!C92))+SUM(E96+E108+E118),"+$0.00"))</f>
        <v>+$0.00</v>
      </c>
    </row>
    <row r="86" customFormat="false" ht="43.2" hidden="false" customHeight="true" outlineLevel="0" collapsed="false">
      <c r="A86" s="14" t="s">
        <v>159</v>
      </c>
      <c r="B86" s="16"/>
      <c r="C86" s="7" t="n">
        <v>0</v>
      </c>
    </row>
    <row r="87" customFormat="false" ht="43.2" hidden="false" customHeight="true" outlineLevel="0" collapsed="false">
      <c r="A87" s="14" t="s">
        <v>160</v>
      </c>
      <c r="B87" s="16"/>
      <c r="C87" s="7" t="n">
        <v>0</v>
      </c>
    </row>
    <row r="88" customFormat="false" ht="21.6" hidden="false" customHeight="true" outlineLevel="0" collapsed="false">
      <c r="A88" s="37"/>
      <c r="B88" s="39" t="s">
        <v>161</v>
      </c>
      <c r="C88" s="7" t="n">
        <f aca="false">C83+C84+C85+C86+C87</f>
        <v>-7300</v>
      </c>
    </row>
    <row r="89" customFormat="false" ht="21.6" hidden="false" customHeight="true" outlineLevel="0" collapsed="false">
      <c r="A89" s="14"/>
      <c r="B89" s="9" t="s">
        <v>162</v>
      </c>
      <c r="C89" s="34" t="n">
        <f aca="false">C81</f>
        <v>1369</v>
      </c>
      <c r="H89" s="63"/>
    </row>
    <row r="90" customFormat="false" ht="13.5" hidden="false" customHeight="true" outlineLevel="0" collapsed="false">
      <c r="A90" s="18"/>
      <c r="B90" s="18"/>
    </row>
    <row r="91" customFormat="false" ht="13.5" hidden="false" customHeight="true" outlineLevel="0" collapsed="false">
      <c r="A91" s="18"/>
      <c r="B91" s="18"/>
    </row>
    <row r="92" customFormat="false" ht="21.6" hidden="false" customHeight="true" outlineLevel="0" collapsed="false">
      <c r="A92" s="40" t="s">
        <v>296</v>
      </c>
      <c r="B92" s="40"/>
      <c r="C92" s="40"/>
      <c r="D92" s="40"/>
      <c r="E92" s="40"/>
      <c r="G92" s="55" t="s">
        <v>257</v>
      </c>
      <c r="H92" s="34" t="n">
        <v>651.7</v>
      </c>
    </row>
    <row r="93" customFormat="false" ht="21.6" hidden="false" customHeight="true" outlineLevel="0" collapsed="false">
      <c r="A93" s="40" t="s">
        <v>164</v>
      </c>
      <c r="B93" s="40"/>
      <c r="C93" s="40" t="s">
        <v>31</v>
      </c>
      <c r="D93" s="40"/>
      <c r="E93" s="40" t="s">
        <v>32</v>
      </c>
      <c r="G93" s="56" t="s">
        <v>258</v>
      </c>
      <c r="H93" s="57" t="n">
        <f aca="false">C76-H92</f>
        <v>-451.7</v>
      </c>
    </row>
    <row r="94" customFormat="false" ht="43.2" hidden="false" customHeight="true" outlineLevel="0" collapsed="false">
      <c r="A94" s="37" t="s">
        <v>297</v>
      </c>
      <c r="B94" s="37"/>
      <c r="C94" s="16"/>
      <c r="D94" s="16"/>
      <c r="E94" s="7" t="n">
        <f aca="false">'July 2024 - September 2024'!E141</f>
        <v>502.709999999999</v>
      </c>
      <c r="G94" s="58" t="s">
        <v>260</v>
      </c>
      <c r="H94" s="57"/>
    </row>
    <row r="95" customFormat="false" ht="64.8" hidden="false" customHeight="true" outlineLevel="0" collapsed="false">
      <c r="A95" s="37" t="s">
        <v>144</v>
      </c>
      <c r="B95" s="37"/>
      <c r="C95" s="15" t="s">
        <v>298</v>
      </c>
      <c r="D95" s="15"/>
      <c r="E95" s="34" t="n">
        <v>651.7</v>
      </c>
      <c r="H95" s="1"/>
    </row>
    <row r="96" customFormat="false" ht="21.6" hidden="false" customHeight="true" outlineLevel="0" collapsed="false">
      <c r="A96" s="37"/>
      <c r="B96" s="37"/>
      <c r="C96" s="16" t="s">
        <v>299</v>
      </c>
      <c r="D96" s="16"/>
      <c r="E96" s="34" t="n">
        <v>200</v>
      </c>
    </row>
    <row r="97" customFormat="false" ht="21.6" hidden="false" customHeight="true" outlineLevel="0" collapsed="false">
      <c r="A97" s="37"/>
      <c r="B97" s="37"/>
      <c r="C97" s="16" t="s">
        <v>251</v>
      </c>
      <c r="D97" s="16"/>
      <c r="E97" s="34" t="n">
        <v>0</v>
      </c>
    </row>
    <row r="98" customFormat="false" ht="21.6" hidden="false" customHeight="true" outlineLevel="0" collapsed="false">
      <c r="A98" s="37"/>
      <c r="B98" s="37"/>
      <c r="C98" s="16" t="s">
        <v>300</v>
      </c>
      <c r="D98" s="16"/>
      <c r="E98" s="34" t="n">
        <v>58</v>
      </c>
    </row>
    <row r="99" customFormat="false" ht="21.6" hidden="false" customHeight="true" outlineLevel="0" collapsed="false">
      <c r="A99" s="37"/>
      <c r="B99" s="37"/>
      <c r="C99" s="16" t="s">
        <v>301</v>
      </c>
      <c r="D99" s="16"/>
      <c r="E99" s="34" t="n">
        <v>600</v>
      </c>
    </row>
    <row r="100" customFormat="false" ht="21.6" hidden="false" customHeight="true" outlineLevel="0" collapsed="false">
      <c r="A100" s="37"/>
      <c r="B100" s="37"/>
      <c r="C100" s="54" t="s">
        <v>302</v>
      </c>
      <c r="D100" s="54"/>
      <c r="E100" s="34" t="n">
        <v>291.85</v>
      </c>
    </row>
    <row r="101" customFormat="false" ht="21.6" hidden="false" customHeight="true" outlineLevel="0" collapsed="false">
      <c r="A101" s="37" t="s">
        <v>165</v>
      </c>
      <c r="B101" s="37"/>
      <c r="C101" s="16"/>
      <c r="D101" s="16"/>
      <c r="E101" s="34" t="n">
        <f aca="false">C89</f>
        <v>1369</v>
      </c>
    </row>
    <row r="102" customFormat="false" ht="21.6" hidden="false" customHeight="true" outlineLevel="0" collapsed="false">
      <c r="A102" s="64"/>
      <c r="B102" s="64"/>
      <c r="C102" s="42" t="s">
        <v>166</v>
      </c>
      <c r="D102" s="42"/>
      <c r="E102" s="7" t="n">
        <f aca="false">('July 2024 - September 2024'!E141+E16)-SUM(E95:E101)</f>
        <v>125.159999999999</v>
      </c>
    </row>
    <row r="103" customFormat="false" ht="13.5" hidden="false" customHeight="true" outlineLevel="0" collapsed="false"/>
    <row r="104" customFormat="false" ht="21.6" hidden="false" customHeight="true" outlineLevel="0" collapsed="false">
      <c r="A104" s="40" t="s">
        <v>303</v>
      </c>
      <c r="B104" s="40"/>
      <c r="C104" s="40"/>
      <c r="D104" s="40"/>
      <c r="E104" s="40"/>
      <c r="G104" s="55" t="s">
        <v>257</v>
      </c>
      <c r="H104" s="34" t="n">
        <v>347.1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56" t="s">
        <v>258</v>
      </c>
      <c r="H105" s="57" t="n">
        <f aca="false">300-H104</f>
        <v>-47.1</v>
      </c>
    </row>
    <row r="106" customFormat="false" ht="43.2" hidden="false" customHeight="true" outlineLevel="0" collapsed="false">
      <c r="A106" s="37" t="s">
        <v>304</v>
      </c>
      <c r="B106" s="37"/>
      <c r="C106" s="16"/>
      <c r="D106" s="16"/>
      <c r="E106" s="7" t="n">
        <f aca="false">E102</f>
        <v>125.159999999999</v>
      </c>
      <c r="G106" s="58" t="s">
        <v>260</v>
      </c>
      <c r="H106" s="57"/>
    </row>
    <row r="107" customFormat="false" ht="21.6" hidden="false" customHeight="true" outlineLevel="0" collapsed="false">
      <c r="A107" s="37" t="s">
        <v>144</v>
      </c>
      <c r="B107" s="37"/>
      <c r="C107" s="16" t="s">
        <v>169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/>
      <c r="B108" s="37"/>
      <c r="C108" s="16" t="s">
        <v>305</v>
      </c>
      <c r="D108" s="16"/>
      <c r="E108" s="34" t="n">
        <v>300</v>
      </c>
    </row>
    <row r="109" customFormat="false" ht="86.4" hidden="false" customHeight="true" outlineLevel="0" collapsed="false">
      <c r="A109" s="37"/>
      <c r="B109" s="37"/>
      <c r="C109" s="15" t="s">
        <v>306</v>
      </c>
      <c r="D109" s="15"/>
      <c r="E109" s="34" t="n">
        <v>505.1</v>
      </c>
    </row>
    <row r="110" customFormat="false" ht="21.6" hidden="false" customHeight="true" outlineLevel="0" collapsed="false">
      <c r="A110" s="37" t="s">
        <v>165</v>
      </c>
      <c r="B110" s="37"/>
      <c r="C110" s="16"/>
      <c r="D110" s="16"/>
      <c r="E110" s="34" t="n">
        <f aca="false">C89</f>
        <v>1369</v>
      </c>
    </row>
    <row r="111" customFormat="false" ht="21.6" hidden="false" customHeight="true" outlineLevel="0" collapsed="false">
      <c r="A111" s="64"/>
      <c r="B111" s="64"/>
      <c r="C111" s="39" t="s">
        <v>176</v>
      </c>
      <c r="D111" s="39"/>
      <c r="E111" s="7" t="n">
        <f aca="false">(E24+E106)-SUM(E107:E110)</f>
        <v>644.059999999999</v>
      </c>
    </row>
    <row r="112" customFormat="false" ht="13.5" hidden="false" customHeight="true" outlineLevel="0" collapsed="false">
      <c r="A112" s="44"/>
      <c r="B112" s="44"/>
      <c r="C112" s="44"/>
      <c r="D112" s="44"/>
      <c r="E112" s="44"/>
    </row>
    <row r="113" customFormat="false" ht="17.25" hidden="false" customHeight="true" outlineLevel="0" collapsed="false">
      <c r="A113" s="44"/>
      <c r="B113" s="44"/>
      <c r="C113" s="44"/>
      <c r="D113" s="44"/>
      <c r="E113" s="44"/>
      <c r="H113" s="1"/>
    </row>
    <row r="114" customFormat="false" ht="21.6" hidden="false" customHeight="true" outlineLevel="0" collapsed="false">
      <c r="A114" s="40" t="s">
        <v>307</v>
      </c>
      <c r="B114" s="40"/>
      <c r="C114" s="40"/>
      <c r="D114" s="40"/>
      <c r="E114" s="40"/>
      <c r="G114" s="55" t="s">
        <v>257</v>
      </c>
      <c r="H114" s="34" t="n">
        <v>0</v>
      </c>
    </row>
    <row r="115" customFormat="false" ht="21.6" hidden="false" customHeight="true" outlineLevel="0" collapsed="false">
      <c r="A115" s="40" t="s">
        <v>164</v>
      </c>
      <c r="B115" s="40"/>
      <c r="C115" s="40" t="s">
        <v>31</v>
      </c>
      <c r="D115" s="40"/>
      <c r="E115" s="40" t="s">
        <v>32</v>
      </c>
      <c r="G115" s="56" t="s">
        <v>258</v>
      </c>
      <c r="H115" s="57" t="n">
        <f aca="false">300-H114</f>
        <v>300</v>
      </c>
    </row>
    <row r="116" customFormat="false" ht="43.2" hidden="false" customHeight="true" outlineLevel="0" collapsed="false">
      <c r="A116" s="37" t="s">
        <v>308</v>
      </c>
      <c r="B116" s="37"/>
      <c r="C116" s="16"/>
      <c r="D116" s="16"/>
      <c r="E116" s="7" t="n">
        <f aca="false">E111</f>
        <v>644.059999999999</v>
      </c>
      <c r="G116" s="58" t="s">
        <v>260</v>
      </c>
      <c r="H116" s="57"/>
    </row>
    <row r="117" customFormat="false" ht="43.2" hidden="false" customHeight="true" outlineLevel="0" collapsed="false">
      <c r="A117" s="37" t="s">
        <v>144</v>
      </c>
      <c r="B117" s="37"/>
      <c r="C117" s="15" t="s">
        <v>309</v>
      </c>
      <c r="D117" s="15"/>
      <c r="E117" s="34" t="n">
        <v>600</v>
      </c>
      <c r="H117" s="1"/>
    </row>
    <row r="118" customFormat="false" ht="21.6" hidden="false" customHeight="true" outlineLevel="0" collapsed="false">
      <c r="A118" s="37"/>
      <c r="B118" s="37"/>
      <c r="C118" s="16" t="s">
        <v>310</v>
      </c>
      <c r="D118" s="16"/>
      <c r="E118" s="34" t="n">
        <v>0</v>
      </c>
      <c r="H118" s="1"/>
    </row>
    <row r="119" customFormat="false" ht="86.4" hidden="false" customHeight="true" outlineLevel="0" collapsed="false">
      <c r="A119" s="37"/>
      <c r="B119" s="37"/>
      <c r="C119" s="15" t="s">
        <v>311</v>
      </c>
      <c r="D119" s="15"/>
      <c r="E119" s="34" t="n">
        <v>448</v>
      </c>
    </row>
    <row r="120" customFormat="false" ht="21.6" hidden="false" customHeight="true" outlineLevel="0" collapsed="false">
      <c r="A120" s="37" t="s">
        <v>165</v>
      </c>
      <c r="B120" s="37"/>
      <c r="C120" s="16"/>
      <c r="D120" s="16"/>
      <c r="E120" s="34" t="n">
        <f aca="false">C89</f>
        <v>1369</v>
      </c>
    </row>
    <row r="121" customFormat="false" ht="21.6" hidden="false" customHeight="true" outlineLevel="0" collapsed="false">
      <c r="A121" s="64"/>
      <c r="B121" s="64"/>
      <c r="C121" s="39" t="s">
        <v>176</v>
      </c>
      <c r="D121" s="39"/>
      <c r="E121" s="7" t="n">
        <f aca="false">(E32+E116)-SUM(E117:E120)</f>
        <v>867.059999999999</v>
      </c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</sheetData>
  <mergeCells count="8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C31:D31"/>
    <mergeCell ref="A32:B32"/>
    <mergeCell ref="C32:D32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H93:H94"/>
    <mergeCell ref="A94:B94"/>
    <mergeCell ref="C94:D94"/>
    <mergeCell ref="A95:B100"/>
    <mergeCell ref="C95:D95"/>
    <mergeCell ref="C96:D96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4:E104"/>
    <mergeCell ref="A105:B105"/>
    <mergeCell ref="C105:D105"/>
    <mergeCell ref="H105:H106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  <mergeCell ref="A114:E114"/>
    <mergeCell ref="A115:B115"/>
    <mergeCell ref="C115:D115"/>
    <mergeCell ref="H115:H116"/>
    <mergeCell ref="A116:B116"/>
    <mergeCell ref="C116:D116"/>
    <mergeCell ref="A117:B119"/>
    <mergeCell ref="C117:D117"/>
    <mergeCell ref="C118:D118"/>
    <mergeCell ref="C119:D119"/>
    <mergeCell ref="A120:B120"/>
    <mergeCell ref="C120:D120"/>
    <mergeCell ref="A121:B121"/>
    <mergeCell ref="C121:D121"/>
  </mergeCells>
  <conditionalFormatting sqref="C34 H92 H104 H114">
    <cfRule type="cellIs" priority="2" operator="equal" aboveAverage="0" equalAverage="0" bottom="0" percent="0" rank="0" text="" dxfId="0">
      <formula>0</formula>
    </cfRule>
  </conditionalFormatting>
  <conditionalFormatting sqref="C35">
    <cfRule type="cellIs" priority="3" operator="equal" aboveAverage="0" equalAverage="0" bottom="0" percent="0" rank="0" text="" dxfId="0">
      <formula>0</formula>
    </cfRule>
  </conditionalFormatting>
  <conditionalFormatting sqref="D35">
    <cfRule type="cellIs" priority="4" operator="equal" aboveAverage="0" equalAverage="0" bottom="0" percent="0" rank="0" text="" dxfId="0">
      <formula>0</formula>
    </cfRule>
  </conditionalFormatting>
  <conditionalFormatting sqref="C40:C43 C46:C51 C53:C55 C57:C60 C62:C63 C65:C69 C71:C74 C76:C81 C89 E95:E101 E107:E110 E117:E120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98" activeCellId="0" sqref="C9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312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667.059999999999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667.059999999999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-4900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316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319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320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321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322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323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324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293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s="67" customFormat="true" ht="21.6" hidden="false" customHeight="true" outlineLevel="0" collapsed="false">
      <c r="A40" s="14" t="s">
        <v>95</v>
      </c>
      <c r="B40" s="15"/>
      <c r="C40" s="34" t="n">
        <v>0</v>
      </c>
      <c r="D40" s="1"/>
      <c r="E40" s="1"/>
      <c r="F40" s="1"/>
      <c r="G40" s="1"/>
      <c r="H40" s="1"/>
      <c r="I40" s="1"/>
      <c r="J40" s="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customFormat="false" ht="21.6" hidden="false" customHeight="true" outlineLevel="0" collapsed="false">
      <c r="A43" s="14" t="s">
        <v>101</v>
      </c>
      <c r="B43" s="15"/>
      <c r="C43" s="34" t="n"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294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300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325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1020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1440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1667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2024'!C83)+SUM(E88+E89+E98+E106)  &lt; 0,(('October 2024 - December 2024'!C83))+SUM(E88+E89+E98+E106), TEXT((('October 2024 - December 2024'!C83))+SUM(E88+E89+E98+E106),"+$0.00"))</f>
        <v>-4900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2024'!C85)+SUM(0) &lt; 0,(('October 2024 - December 2024'!C85))+SUM(0), TEXT((('October 2024 - December 2024'!C85))+SUM(0),"+$0.00"))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-4900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1667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326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300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169</v>
      </c>
      <c r="D88" s="16"/>
      <c r="E88" s="34" t="n">
        <v>0</v>
      </c>
      <c r="F88" s="34"/>
      <c r="G88" s="34"/>
      <c r="I88" s="58" t="s">
        <v>260</v>
      </c>
      <c r="J88" s="57"/>
    </row>
    <row r="89" customFormat="false" ht="43.2" hidden="false" customHeight="true" outlineLevel="0" collapsed="false">
      <c r="A89" s="37"/>
      <c r="B89" s="37"/>
      <c r="C89" s="15" t="s">
        <v>327</v>
      </c>
      <c r="D89" s="15"/>
      <c r="E89" s="34" t="n">
        <v>1000</v>
      </c>
      <c r="F89" s="34"/>
      <c r="G89" s="34"/>
      <c r="I89" s="58"/>
      <c r="J89" s="57"/>
    </row>
    <row r="90" customFormat="false" ht="21.6" hidden="false" customHeight="true" outlineLevel="0" collapsed="false">
      <c r="A90" s="37"/>
      <c r="B90" s="37"/>
      <c r="C90" s="15" t="s">
        <v>328</v>
      </c>
      <c r="D90" s="15"/>
      <c r="E90" s="34" t="n">
        <v>0</v>
      </c>
      <c r="F90" s="34"/>
      <c r="G90" s="34"/>
      <c r="J90" s="1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C83</f>
        <v>1667</v>
      </c>
      <c r="F91" s="34"/>
      <c r="G91" s="34"/>
      <c r="J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2024 - December 2024'!E121+E13)-SUM(E88:E91)</f>
        <v>673.059999999999</v>
      </c>
      <c r="F92" s="7"/>
      <c r="G92" s="7"/>
      <c r="J92" s="1"/>
    </row>
    <row r="93" customFormat="false" ht="13.5" hidden="false" customHeight="true" outlineLevel="0" collapsed="false">
      <c r="J93" s="1"/>
    </row>
    <row r="94" customFormat="false" ht="21.6" hidden="false" customHeight="true" outlineLevel="0" collapsed="false">
      <c r="A94" s="40" t="s">
        <v>329</v>
      </c>
      <c r="B94" s="40"/>
      <c r="C94" s="40"/>
      <c r="D94" s="40"/>
      <c r="E94" s="40"/>
      <c r="F94" s="40"/>
      <c r="G94" s="40"/>
      <c r="I94" s="55" t="s">
        <v>257</v>
      </c>
      <c r="J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F95" s="40"/>
      <c r="G95" s="40"/>
      <c r="H95" s="67"/>
      <c r="I95" s="56" t="s">
        <v>258</v>
      </c>
      <c r="J95" s="57" t="n">
        <f aca="false">C70-J94</f>
        <v>300</v>
      </c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</row>
    <row r="96" customFormat="false" ht="43.2" hidden="false" customHeight="true" outlineLevel="0" collapsed="false">
      <c r="A96" s="37" t="s">
        <v>330</v>
      </c>
      <c r="B96" s="37"/>
      <c r="C96" s="16"/>
      <c r="D96" s="16"/>
      <c r="E96" s="7" t="n">
        <f aca="false">E92</f>
        <v>673.059999999999</v>
      </c>
      <c r="F96" s="7"/>
      <c r="G96" s="7"/>
      <c r="I96" s="58" t="s">
        <v>260</v>
      </c>
      <c r="J96" s="57"/>
    </row>
    <row r="97" customFormat="false" ht="43.2" hidden="false" customHeight="true" outlineLevel="0" collapsed="false">
      <c r="A97" s="37" t="s">
        <v>144</v>
      </c>
      <c r="B97" s="37"/>
      <c r="C97" s="15" t="s">
        <v>331</v>
      </c>
      <c r="D97" s="15"/>
      <c r="E97" s="34" t="n">
        <v>150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15" t="s">
        <v>332</v>
      </c>
      <c r="D98" s="15"/>
      <c r="E98" s="34" t="n">
        <v>700</v>
      </c>
      <c r="F98" s="34"/>
      <c r="G98" s="34"/>
      <c r="J98" s="1"/>
    </row>
    <row r="99" customFormat="false" ht="21.6" hidden="false" customHeight="true" outlineLevel="0" collapsed="false">
      <c r="A99" s="37" t="s">
        <v>165</v>
      </c>
      <c r="B99" s="37"/>
      <c r="C99" s="62"/>
      <c r="D99" s="62"/>
      <c r="E99" s="34" t="n">
        <f aca="false">C83</f>
        <v>1667</v>
      </c>
      <c r="F99" s="34"/>
      <c r="G99" s="34"/>
      <c r="J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629.059999999999</v>
      </c>
      <c r="F100" s="7"/>
      <c r="G100" s="7"/>
      <c r="J100" s="1"/>
    </row>
    <row r="101" customFormat="false" ht="13.5" hidden="false" customHeight="true" outlineLevel="0" collapsed="false">
      <c r="A101" s="44"/>
      <c r="B101" s="44"/>
      <c r="C101" s="44"/>
      <c r="D101" s="44"/>
      <c r="E101" s="44"/>
      <c r="J101" s="1"/>
    </row>
    <row r="102" customFormat="false" ht="17.25" hidden="false" customHeight="true" outlineLevel="0" collapsed="false">
      <c r="A102" s="44"/>
      <c r="B102" s="44"/>
      <c r="C102" s="44"/>
      <c r="D102" s="44"/>
      <c r="E102" s="44"/>
      <c r="J102" s="1"/>
    </row>
    <row r="103" customFormat="false" ht="21.6" hidden="false" customHeight="true" outlineLevel="0" collapsed="false">
      <c r="A103" s="40" t="s">
        <v>333</v>
      </c>
      <c r="B103" s="40"/>
      <c r="C103" s="40"/>
      <c r="D103" s="40"/>
      <c r="E103" s="40"/>
      <c r="F103" s="40"/>
      <c r="G103" s="40"/>
      <c r="I103" s="55" t="s">
        <v>257</v>
      </c>
      <c r="J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F104" s="40"/>
      <c r="G104" s="40"/>
      <c r="H104" s="67"/>
      <c r="I104" s="56" t="s">
        <v>258</v>
      </c>
      <c r="J104" s="57" t="n">
        <f aca="false">C70-J103</f>
        <v>300</v>
      </c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</row>
    <row r="105" customFormat="false" ht="43.2" hidden="false" customHeight="true" outlineLevel="0" collapsed="false">
      <c r="A105" s="37" t="s">
        <v>334</v>
      </c>
      <c r="B105" s="37"/>
      <c r="C105" s="16"/>
      <c r="D105" s="16"/>
      <c r="E105" s="7" t="n">
        <f aca="false">E100</f>
        <v>629.059999999999</v>
      </c>
      <c r="F105" s="7"/>
      <c r="G105" s="7"/>
      <c r="I105" s="58" t="s">
        <v>260</v>
      </c>
      <c r="J105" s="57"/>
    </row>
    <row r="106" customFormat="false" ht="21.6" hidden="false" customHeight="true" outlineLevel="0" collapsed="false">
      <c r="A106" s="37" t="s">
        <v>144</v>
      </c>
      <c r="B106" s="37"/>
      <c r="C106" s="16" t="s">
        <v>335</v>
      </c>
      <c r="D106" s="16"/>
      <c r="E106" s="34" t="n">
        <v>700</v>
      </c>
      <c r="F106" s="34"/>
      <c r="G106" s="34"/>
      <c r="J106" s="1"/>
    </row>
    <row r="107" customFormat="false" ht="21.6" hidden="false" customHeight="true" outlineLevel="0" collapsed="false">
      <c r="A107" s="37"/>
      <c r="B107" s="37"/>
      <c r="C107" s="15" t="s">
        <v>336</v>
      </c>
      <c r="D107" s="15"/>
      <c r="E107" s="34" t="n">
        <v>0</v>
      </c>
      <c r="F107" s="34"/>
      <c r="G107" s="34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C83</f>
        <v>1667</v>
      </c>
      <c r="F108" s="34"/>
      <c r="G108" s="34"/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(E26+E105)-SUM(E106:E108)</f>
        <v>667.059999999999</v>
      </c>
      <c r="F109" s="7"/>
      <c r="G109" s="7"/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70:C75 C83 E88:E91 E106:E108 J86 J94 J103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99">
    <cfRule type="cellIs" priority="4" operator="equal" aboveAverage="0" equalAverage="0" bottom="0" percent="0" rank="0" text="" dxfId="0">
      <formula>0</formula>
    </cfRule>
  </conditionalFormatting>
  <conditionalFormatting sqref="E97:E98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89" activeCellId="0" sqref="C8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835.059999999999</v>
      </c>
      <c r="D3" s="10"/>
      <c r="E3" s="10"/>
      <c r="F3" s="68"/>
      <c r="G3" s="68"/>
      <c r="H3" s="69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835.059999999999</v>
      </c>
      <c r="D4" s="10"/>
      <c r="E4" s="10"/>
      <c r="F4" s="68"/>
      <c r="G4" s="68"/>
      <c r="H4" s="69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-2800</v>
      </c>
      <c r="D5" s="10"/>
      <c r="E5" s="10"/>
      <c r="F5" s="68"/>
      <c r="G5" s="68"/>
      <c r="H5" s="69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customFormat="false" ht="13.5" hidden="false" customHeight="true" outlineLevel="0" collapsed="false">
      <c r="A6" s="70"/>
      <c r="B6" s="70"/>
      <c r="C6" s="70"/>
      <c r="D6" s="70"/>
      <c r="E6" s="70"/>
      <c r="F6" s="68"/>
      <c r="G6" s="68"/>
      <c r="H6" s="69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5"/>
      <c r="H8" s="7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5"/>
      <c r="H15" s="7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5"/>
      <c r="H23" s="7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  <c r="E60" s="72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-2800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-2800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351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352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6" t="s">
        <v>335</v>
      </c>
      <c r="D89" s="16"/>
      <c r="E89" s="34" t="n">
        <v>700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336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2025'!E109+E13)-SUM(E89:E91)</f>
        <v>773.059999999999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353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4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354</v>
      </c>
      <c r="B96" s="37"/>
      <c r="C96" s="16"/>
      <c r="D96" s="16"/>
      <c r="E96" s="7" t="n">
        <f aca="false">E92</f>
        <v>773.059999999999</v>
      </c>
      <c r="G96" s="74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335</v>
      </c>
      <c r="D97" s="16"/>
      <c r="E97" s="34" t="n">
        <v>700</v>
      </c>
      <c r="G97" s="74"/>
      <c r="H97" s="57"/>
    </row>
    <row r="98" customFormat="false" ht="43.2" hidden="false" customHeight="true" outlineLevel="0" collapsed="false">
      <c r="A98" s="37"/>
      <c r="B98" s="37"/>
      <c r="C98" s="15" t="s">
        <v>355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797.059999999999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356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357</v>
      </c>
      <c r="B105" s="37"/>
      <c r="C105" s="16"/>
      <c r="D105" s="16"/>
      <c r="E105" s="7" t="n">
        <f aca="false">E100</f>
        <v>797.059999999999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335</v>
      </c>
      <c r="D106" s="16"/>
      <c r="E106" s="34" t="n">
        <v>700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336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835.059999999999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90" activeCellId="0" sqref="C9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17"/>
      <c r="D2" s="75"/>
      <c r="E2" s="7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853.059999999999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853.059999999999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-700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359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360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361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362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363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364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365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366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368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369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370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-700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-700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372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7" t="s">
        <v>373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77"/>
      <c r="H89" s="57"/>
    </row>
    <row r="90" customFormat="false" ht="21.6" hidden="false" customHeight="true" outlineLevel="0" collapsed="false">
      <c r="A90" s="37"/>
      <c r="B90" s="37"/>
      <c r="C90" s="16" t="s">
        <v>332</v>
      </c>
      <c r="D90" s="16"/>
      <c r="E90" s="34" t="n">
        <v>700</v>
      </c>
      <c r="G90" s="77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859.059999999999</v>
      </c>
    </row>
    <row r="93" customFormat="false" ht="13.5" hidden="false" customHeight="true" outlineLevel="0" collapsed="false">
      <c r="A93" s="78"/>
      <c r="B93" s="78"/>
      <c r="C93" s="78"/>
      <c r="D93" s="78"/>
      <c r="E93" s="78"/>
    </row>
    <row r="94" customFormat="false" ht="21.6" hidden="false" customHeight="true" outlineLevel="0" collapsed="false">
      <c r="A94" s="76" t="s">
        <v>375</v>
      </c>
      <c r="B94" s="76"/>
      <c r="C94" s="76"/>
      <c r="D94" s="76"/>
      <c r="E94" s="76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7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376</v>
      </c>
      <c r="B96" s="37"/>
      <c r="C96" s="16"/>
      <c r="D96" s="16"/>
      <c r="E96" s="7" t="n">
        <f aca="false">E92</f>
        <v>859.059999999999</v>
      </c>
      <c r="G96" s="77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150</v>
      </c>
      <c r="G97" s="77"/>
      <c r="H97" s="57"/>
    </row>
    <row r="98" customFormat="false" ht="21.6" hidden="false" customHeight="true" outlineLevel="0" collapsed="false">
      <c r="A98" s="37"/>
      <c r="B98" s="37"/>
      <c r="C98" s="16" t="s">
        <v>332</v>
      </c>
      <c r="D98" s="16"/>
      <c r="E98" s="34" t="n">
        <v>700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815.059999999999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378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379</v>
      </c>
      <c r="B105" s="37"/>
      <c r="C105" s="16"/>
      <c r="D105" s="16"/>
      <c r="E105" s="7" t="n">
        <f aca="false">E100</f>
        <v>815.059999999999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380</v>
      </c>
      <c r="D106" s="16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332</v>
      </c>
      <c r="D107" s="16"/>
      <c r="E107" s="34" t="n">
        <v>700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853.059999999999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G92" activeCellId="0" sqref="G92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75"/>
      <c r="D2" s="75"/>
      <c r="E2" s="75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2321.06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2321.06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382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383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384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385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386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0" t="s">
        <v>387</v>
      </c>
      <c r="B16" s="80"/>
      <c r="C16" s="80"/>
      <c r="D16" s="80"/>
      <c r="E16" s="8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388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389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0" t="s">
        <v>391</v>
      </c>
      <c r="B23" s="80"/>
      <c r="C23" s="80"/>
      <c r="D23" s="80"/>
      <c r="E23" s="8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392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393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1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395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3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396</v>
      </c>
      <c r="D90" s="16"/>
      <c r="E90" s="34" t="n">
        <v>800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777.059999999999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79" t="s">
        <v>397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3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398</v>
      </c>
      <c r="B96" s="37"/>
      <c r="C96" s="16"/>
      <c r="D96" s="16"/>
      <c r="E96" s="7" t="n">
        <f aca="false">E92</f>
        <v>777.059999999999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380</v>
      </c>
      <c r="D97" s="15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1667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1583.06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79" t="s">
        <v>400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401</v>
      </c>
      <c r="B105" s="37"/>
      <c r="C105" s="16"/>
      <c r="D105" s="16"/>
      <c r="E105" s="7" t="n">
        <f aca="false">E100</f>
        <v>1583.06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380</v>
      </c>
      <c r="D106" s="15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2321.06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74" activeCellId="0" sqref="C7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2" width="38.92"/>
    <col collapsed="false" customWidth="true" hidden="false" outlineLevel="0" max="8" min="8" style="82" width="10.38"/>
    <col collapsed="false" customWidth="true" hidden="false" outlineLevel="0" max="9" min="9" style="82" width="19.42"/>
    <col collapsed="false" customWidth="true" hidden="false" outlineLevel="0" max="25" min="10" style="82" width="9"/>
    <col collapsed="false" customWidth="false" hidden="false" outlineLevel="0" max="42" min="26" style="82" width="14.42"/>
  </cols>
  <sheetData>
    <row r="1" customFormat="false" ht="21.6" hidden="false" customHeight="true" outlineLevel="0" collapsed="false">
      <c r="A1" s="2" t="s">
        <v>402</v>
      </c>
      <c r="B1" s="2"/>
      <c r="C1" s="2"/>
      <c r="D1" s="2"/>
      <c r="E1" s="2"/>
      <c r="F1" s="18"/>
      <c r="G1" s="83"/>
      <c r="H1" s="83"/>
      <c r="I1" s="83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4589.06</v>
      </c>
      <c r="D3" s="10"/>
      <c r="E3" s="10"/>
      <c r="F3" s="18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4589.06</v>
      </c>
      <c r="D4" s="10"/>
      <c r="E4" s="10"/>
      <c r="F4" s="18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customFormat="false" ht="21.6" hidden="false" customHeight="true" outlineLevel="0" collapsed="false">
      <c r="A8" s="12" t="s">
        <v>403</v>
      </c>
      <c r="B8" s="12"/>
      <c r="C8" s="12"/>
      <c r="D8" s="12"/>
      <c r="E8" s="12"/>
      <c r="F8" s="18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customFormat="false" ht="21.6" hidden="false" customHeight="true" outlineLevel="0" collapsed="false">
      <c r="A10" s="14" t="s">
        <v>404</v>
      </c>
      <c r="B10" s="15" t="s">
        <v>35</v>
      </c>
      <c r="C10" s="16" t="s">
        <v>36</v>
      </c>
      <c r="D10" s="16"/>
      <c r="E10" s="7" t="n">
        <v>2405</v>
      </c>
      <c r="F10" s="18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customFormat="false" ht="21.6" hidden="false" customHeight="true" outlineLevel="0" collapsed="false">
      <c r="A11" s="14" t="s">
        <v>405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406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407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</row>
    <row r="16" customFormat="false" ht="21.6" hidden="false" customHeight="true" outlineLevel="0" collapsed="false">
      <c r="A16" s="12" t="s">
        <v>408</v>
      </c>
      <c r="B16" s="12"/>
      <c r="C16" s="12"/>
      <c r="D16" s="12"/>
      <c r="E16" s="12"/>
      <c r="F16" s="18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</row>
    <row r="18" customFormat="false" ht="21.6" hidden="false" customHeight="true" outlineLevel="0" collapsed="false">
      <c r="A18" s="14" t="s">
        <v>409</v>
      </c>
      <c r="B18" s="15" t="s">
        <v>35</v>
      </c>
      <c r="C18" s="16" t="s">
        <v>36</v>
      </c>
      <c r="D18" s="16"/>
      <c r="E18" s="7" t="n">
        <v>2405</v>
      </c>
      <c r="F18" s="18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</row>
    <row r="19" customFormat="false" ht="21.6" hidden="false" customHeight="true" outlineLevel="0" collapsed="false">
      <c r="A19" s="14" t="s">
        <v>410</v>
      </c>
      <c r="B19" s="15" t="s">
        <v>276</v>
      </c>
      <c r="C19" s="15" t="s">
        <v>36</v>
      </c>
      <c r="D19" s="15"/>
      <c r="E19" s="7" t="n">
        <v>68</v>
      </c>
      <c r="F19" s="18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</row>
    <row r="20" customFormat="false" ht="21.6" hidden="false" customHeight="true" outlineLevel="0" collapsed="false">
      <c r="A20" s="14" t="s">
        <v>411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customFormat="false" ht="21.6" hidden="false" customHeight="true" outlineLevel="0" collapsed="false">
      <c r="A23" s="80" t="s">
        <v>412</v>
      </c>
      <c r="B23" s="80"/>
      <c r="C23" s="80"/>
      <c r="D23" s="80"/>
      <c r="E23" s="80"/>
      <c r="F23" s="18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customFormat="false" ht="21.6" hidden="false" customHeight="true" outlineLevel="0" collapsed="false">
      <c r="A25" s="14" t="s">
        <v>413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414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415</v>
      </c>
      <c r="B32" s="31"/>
      <c r="C32" s="31"/>
      <c r="D32" s="82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8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5" t="s">
        <v>416</v>
      </c>
      <c r="B87" s="85"/>
      <c r="C87" s="85"/>
      <c r="D87" s="85"/>
      <c r="E87" s="85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417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399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86" t="s">
        <v>166</v>
      </c>
      <c r="D92" s="86"/>
      <c r="E92" s="7" t="n">
        <f aca="false">('October 2025 - December 2025'!E109+E14)-SUM(E89:E91)</f>
        <v>3045.06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418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3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419</v>
      </c>
      <c r="B96" s="37"/>
      <c r="C96" s="16"/>
      <c r="D96" s="16"/>
      <c r="E96" s="7" t="n">
        <f aca="false">E92</f>
        <v>3045.06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380</v>
      </c>
      <c r="D97" s="16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41"/>
      <c r="B100" s="41"/>
      <c r="C100" s="87" t="s">
        <v>176</v>
      </c>
      <c r="D100" s="87"/>
      <c r="E100" s="7" t="n">
        <f aca="false">(E21+E96)-SUM(E97:E99)</f>
        <v>3851.06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5" t="s">
        <v>420</v>
      </c>
      <c r="B103" s="85"/>
      <c r="C103" s="85"/>
      <c r="D103" s="85"/>
      <c r="E103" s="85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421</v>
      </c>
      <c r="B105" s="37"/>
      <c r="C105" s="16"/>
      <c r="D105" s="16"/>
      <c r="E105" s="7" t="n">
        <f aca="false">E100</f>
        <v>3851.06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380</v>
      </c>
      <c r="D106" s="15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87" t="s">
        <v>176</v>
      </c>
      <c r="D109" s="87"/>
      <c r="E109" s="7" t="n">
        <f aca="false">(E27+E105)-SUM(E106:E108)</f>
        <v>4589.06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C74" activeCellId="0" sqref="C7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6707.06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6707.06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8" t="s">
        <v>423</v>
      </c>
      <c r="B8" s="88"/>
      <c r="C8" s="88"/>
      <c r="D8" s="88"/>
      <c r="E8" s="8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89" t="s">
        <v>30</v>
      </c>
      <c r="C9" s="90" t="s">
        <v>31</v>
      </c>
      <c r="D9" s="90"/>
      <c r="E9" s="90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425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426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8" t="s">
        <v>427</v>
      </c>
      <c r="B15" s="88"/>
      <c r="C15" s="88"/>
      <c r="D15" s="88"/>
      <c r="E15" s="8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89" t="s">
        <v>30</v>
      </c>
      <c r="C16" s="90" t="s">
        <v>31</v>
      </c>
      <c r="D16" s="90"/>
      <c r="E16" s="90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428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429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430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431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8" t="s">
        <v>432</v>
      </c>
      <c r="B23" s="88"/>
      <c r="C23" s="88"/>
      <c r="D23" s="88"/>
      <c r="E23" s="8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89" t="s">
        <v>30</v>
      </c>
      <c r="C24" s="90" t="s">
        <v>31</v>
      </c>
      <c r="D24" s="90"/>
      <c r="E24" s="90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433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434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4" t="n">
        <v>0</v>
      </c>
    </row>
    <row r="69" customFormat="false" ht="21.6" hidden="false" customHeight="true" outlineLevel="0" collapsed="false">
      <c r="A69" s="14"/>
      <c r="B69" s="9" t="s">
        <v>143</v>
      </c>
      <c r="C69" s="8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436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3" t="s">
        <v>437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331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399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5245.06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79" t="s">
        <v>438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3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439</v>
      </c>
      <c r="B96" s="37"/>
      <c r="C96" s="16"/>
      <c r="D96" s="16"/>
      <c r="E96" s="7" t="n">
        <f aca="false">E92</f>
        <v>5245.06</v>
      </c>
      <c r="G96" s="73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440</v>
      </c>
      <c r="D97" s="15"/>
      <c r="E97" s="34" t="n">
        <v>150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5969.06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79" t="s">
        <v>441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442</v>
      </c>
      <c r="B105" s="37"/>
      <c r="C105" s="16"/>
      <c r="D105" s="16"/>
      <c r="E105" s="7" t="n">
        <f aca="false">E100</f>
        <v>5969.06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380</v>
      </c>
      <c r="D106" s="16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6707.06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1734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2024-11-21T01:48:17Z</dcterms:modified>
  <cp:revision>979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