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71361480-B48A-4C40-A4AB-07D4A57FDD4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C9" i="1" l="1"/>
  <c r="C7" i="2" s="1"/>
  <c r="E99" i="1"/>
  <c r="C73" i="6"/>
  <c r="C67" i="6"/>
  <c r="C61" i="6"/>
  <c r="C56" i="6"/>
  <c r="C53" i="6"/>
  <c r="C50" i="6"/>
  <c r="C45" i="6"/>
  <c r="C41" i="6"/>
  <c r="C34" i="6"/>
  <c r="E23" i="6"/>
  <c r="E18" i="6"/>
  <c r="E13" i="6"/>
  <c r="C71" i="2"/>
  <c r="C70" i="3" s="1"/>
  <c r="C67" i="5"/>
  <c r="C61" i="5"/>
  <c r="C56" i="5"/>
  <c r="C53" i="5"/>
  <c r="C50" i="5"/>
  <c r="C45" i="5"/>
  <c r="C41" i="5"/>
  <c r="C34" i="5"/>
  <c r="E23" i="5"/>
  <c r="E18" i="5"/>
  <c r="E13" i="5"/>
  <c r="C67" i="4"/>
  <c r="C61" i="4"/>
  <c r="C56" i="4"/>
  <c r="C53" i="4"/>
  <c r="C50" i="4"/>
  <c r="C45" i="4"/>
  <c r="C41" i="4"/>
  <c r="C34" i="4"/>
  <c r="C68" i="4" s="1"/>
  <c r="C74" i="4" s="1"/>
  <c r="E23" i="4"/>
  <c r="E18" i="4"/>
  <c r="E13" i="4"/>
  <c r="E24" i="2"/>
  <c r="C67" i="3"/>
  <c r="C61" i="3"/>
  <c r="C56" i="3"/>
  <c r="C53" i="3"/>
  <c r="C50" i="3"/>
  <c r="C45" i="3"/>
  <c r="C41" i="3"/>
  <c r="C34" i="3"/>
  <c r="E23" i="3"/>
  <c r="E18" i="3"/>
  <c r="E13" i="3"/>
  <c r="E90" i="1"/>
  <c r="C75" i="1"/>
  <c r="E13" i="2"/>
  <c r="E27" i="1"/>
  <c r="E20" i="1"/>
  <c r="E86" i="1"/>
  <c r="C5" i="2"/>
  <c r="C5" i="3" s="1"/>
  <c r="C5" i="4" s="1"/>
  <c r="C5" i="5" s="1"/>
  <c r="C5" i="6" s="1"/>
  <c r="C68" i="2"/>
  <c r="C62" i="2"/>
  <c r="C57" i="2"/>
  <c r="C54" i="2"/>
  <c r="C51" i="2"/>
  <c r="C46" i="2"/>
  <c r="C42" i="2"/>
  <c r="C35" i="2"/>
  <c r="E18" i="2"/>
  <c r="C8" i="1"/>
  <c r="C69" i="1"/>
  <c r="C64" i="1"/>
  <c r="C59" i="1"/>
  <c r="C53" i="1"/>
  <c r="C56" i="1"/>
  <c r="E15" i="1"/>
  <c r="C48" i="1"/>
  <c r="C37" i="1"/>
  <c r="C44" i="1"/>
  <c r="C7" i="3" l="1"/>
  <c r="C7" i="4" s="1"/>
  <c r="C7" i="5" s="1"/>
  <c r="C7" i="6" s="1"/>
  <c r="C68" i="6"/>
  <c r="C74" i="6" s="1"/>
  <c r="E95" i="6" s="1"/>
  <c r="C68" i="5"/>
  <c r="C74" i="5" s="1"/>
  <c r="E80" i="5" s="1"/>
  <c r="C70" i="4"/>
  <c r="C73" i="3"/>
  <c r="E95" i="4"/>
  <c r="E87" i="4"/>
  <c r="E80" i="4"/>
  <c r="C68" i="3"/>
  <c r="C74" i="3" s="1"/>
  <c r="E95" i="3" s="1"/>
  <c r="C69" i="2"/>
  <c r="C75" i="2" s="1"/>
  <c r="E82" i="2" s="1"/>
  <c r="C70" i="1"/>
  <c r="C76" i="1" s="1"/>
  <c r="E80" i="6" l="1"/>
  <c r="E87" i="6"/>
  <c r="E95" i="5"/>
  <c r="E87" i="5"/>
  <c r="C70" i="5"/>
  <c r="C73" i="5" s="1"/>
  <c r="C73" i="4"/>
  <c r="E80" i="3"/>
  <c r="E87" i="3"/>
  <c r="E81" i="1"/>
  <c r="E89" i="1"/>
  <c r="E91" i="2"/>
  <c r="E100" i="2"/>
  <c r="E100" i="1" l="1"/>
  <c r="C3" i="2" l="1"/>
  <c r="C6" i="2" l="1"/>
  <c r="E83" i="2" l="1"/>
  <c r="E87" i="2" s="1"/>
  <c r="E92" i="2" s="1"/>
  <c r="E97" i="2" l="1"/>
  <c r="E101" i="2" s="1"/>
  <c r="C3" i="3" l="1"/>
  <c r="C6" i="3" s="1"/>
  <c r="E81" i="3" s="1"/>
  <c r="E85" i="3" s="1"/>
  <c r="E88" i="3" s="1"/>
  <c r="E93" i="3" s="1"/>
  <c r="E96" i="3" s="1"/>
  <c r="C3" i="4" l="1"/>
  <c r="C6" i="4" s="1"/>
  <c r="E81" i="4" s="1"/>
  <c r="E85" i="4" s="1"/>
  <c r="E88" i="4" s="1"/>
  <c r="E93" i="4" s="1"/>
  <c r="E96" i="4" s="1"/>
  <c r="C3" i="5" l="1"/>
  <c r="C6" i="5" s="1"/>
  <c r="E81" i="5" s="1"/>
  <c r="E85" i="5" s="1"/>
  <c r="E88" i="5" s="1"/>
  <c r="E93" i="5" s="1"/>
  <c r="E96" i="5" s="1"/>
  <c r="C3" i="6" s="1"/>
  <c r="C6" i="6" s="1"/>
  <c r="E81" i="6" s="1"/>
  <c r="E85" i="6" s="1"/>
  <c r="E88" i="6" s="1"/>
  <c r="E93" i="6" s="1"/>
  <c r="E96" i="6" s="1"/>
  <c r="C74" i="2" l="1"/>
</calcChain>
</file>

<file path=xl/sharedStrings.xml><?xml version="1.0" encoding="utf-8"?>
<sst xmlns="http://schemas.openxmlformats.org/spreadsheetml/2006/main" count="730" uniqueCount="171">
  <si>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</si>
  <si>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</si>
  <si>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</si>
  <si>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</si>
  <si>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</si>
  <si>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</si>
  <si>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</si>
  <si>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</si>
  <si>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</si>
  <si>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</si>
  <si>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</si>
  <si>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</si>
  <si>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</si>
  <si>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</si>
  <si>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</si>
  <si>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</si>
  <si>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</si>
  <si>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</si>
  <si>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</si>
  <si>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</si>
  <si>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</si>
  <si>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</si>
  <si>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</si>
  <si>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</si>
  <si>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</si>
  <si>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</si>
  <si>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</si>
  <si>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</si>
  <si>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</si>
  <si>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</si>
  <si>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19" type="noConversion"/>
  </si>
  <si>
    <t>Other Expense</t>
    <phoneticPr fontId="19" type="noConversion"/>
  </si>
  <si>
    <t>Total Payment</t>
    <phoneticPr fontId="19" type="noConversion"/>
  </si>
  <si>
    <t>Total Donation</t>
    <phoneticPr fontId="19" type="noConversion"/>
  </si>
  <si>
    <t>Total Insurance</t>
    <phoneticPr fontId="19" type="noConversion"/>
  </si>
  <si>
    <t>House Expense</t>
    <phoneticPr fontId="19" type="noConversion"/>
  </si>
  <si>
    <t>Total House Expense</t>
    <phoneticPr fontId="19" type="noConversion"/>
  </si>
  <si>
    <t>Description</t>
    <phoneticPr fontId="19" type="noConversion"/>
  </si>
  <si>
    <t>Principal</t>
    <phoneticPr fontId="19" type="noConversion"/>
  </si>
  <si>
    <t>Bank Cheque For Inland Revenue</t>
    <phoneticPr fontId="19" type="noConversion"/>
  </si>
  <si>
    <t>Fixed Expense</t>
    <phoneticPr fontId="19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</si>
  <si>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19" type="noConversion"/>
  </si>
  <si>
    <t>Other Stuff</t>
    <phoneticPr fontId="19" type="noConversion"/>
  </si>
  <si>
    <t>Total Other Expense</t>
    <phoneticPr fontId="19" type="noConversion"/>
  </si>
  <si>
    <t>Debts</t>
    <phoneticPr fontId="19" type="noConversion"/>
  </si>
  <si>
    <t>Total Debts</t>
    <phoneticPr fontId="19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</si>
  <si>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</si>
  <si>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</si>
  <si>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</si>
  <si>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</si>
  <si>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</si>
  <si>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</si>
  <si>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</si>
  <si>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</si>
  <si>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</si>
  <si>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</si>
  <si>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</si>
  <si>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</si>
  <si>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</si>
  <si>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</si>
  <si>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</si>
  <si>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</si>
  <si>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</si>
  <si>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</si>
  <si>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</si>
  <si>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</si>
  <si>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</si>
  <si>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</si>
  <si>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</si>
  <si>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</si>
  <si>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</si>
  <si>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</si>
  <si>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</si>
  <si>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</si>
  <si>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</si>
  <si>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$800 for Hair Cut plus Color treatment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</si>
  <si>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</si>
  <si>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</si>
  <si>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</si>
  <si>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</si>
  <si>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</si>
  <si>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</si>
  <si>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</si>
  <si>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</si>
  <si>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</si>
  <si>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Night Club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</si>
  <si>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</si>
  <si>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</si>
  <si>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</si>
  <si>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</si>
  <si>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</si>
  <si>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</si>
  <si>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</si>
  <si>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</si>
  <si>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</si>
  <si>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</si>
  <si>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</si>
  <si>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</si>
  <si>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</si>
  <si>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</si>
  <si>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</si>
  <si>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</si>
  <si>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</si>
  <si>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</si>
  <si>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</si>
  <si>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20th October 2024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</si>
  <si>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</si>
  <si>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</si>
  <si>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</si>
  <si>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</si>
  <si>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20th December 2024</t>
  </si>
  <si>
    <t>Fixed Expense For the Year 2024 October - 2024 December</t>
  </si>
  <si>
    <t>Debts Or Credits For the Comming December 2024</t>
  </si>
  <si>
    <t>November 2024 Revenue / Defered Debts Or Expenses</t>
  </si>
  <si>
    <t>20th November 2024</t>
  </si>
  <si>
    <t>Debts Or Credits For the Coming November 2024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</si>
  <si>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</si>
  <si>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</si>
  <si>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</si>
  <si>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</si>
  <si>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</si>
  <si>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</si>
  <si>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20th January 2025</t>
  </si>
  <si>
    <t>March 2025 Revenue / Defered Debts Or Expenses</t>
  </si>
  <si>
    <t>20th March 2025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</si>
  <si>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</si>
  <si>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</si>
  <si>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</si>
  <si>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</si>
  <si>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20th February 2025</t>
  </si>
  <si>
    <t>Debts Or Credits For the Coming February 2025</t>
  </si>
  <si>
    <t>April 2025 Revenue / Defered Debts Or Expenses</t>
  </si>
  <si>
    <t>20th April 2025</t>
  </si>
  <si>
    <t>Debts Or Credits For the Comming April 2025</t>
  </si>
  <si>
    <t>Alan Tang's Income Expense For the Forecast Year 2025 April - 2025 June</t>
  </si>
  <si>
    <t>June 2025 Revenue / Defered Debts Or Expenses</t>
  </si>
  <si>
    <t>20th June 2025</t>
  </si>
  <si>
    <t>Fixed Expense For the Year 2025 April - 2025 June</t>
  </si>
  <si>
    <t>Debts Or Credits For the Comming June 2025</t>
  </si>
  <si>
    <t>May 2025 Revenue / Defered Debts Or Expenses</t>
  </si>
  <si>
    <t>20th May 2025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</si>
  <si>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</si>
  <si>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</si>
  <si>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</si>
  <si>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</si>
  <si>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</si>
  <si>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1. Payback $1200 to Mom</t>
  </si>
  <si>
    <t>July 2025 Revenue / Defered Debts Or Expenses</t>
  </si>
  <si>
    <t>20th July 2025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</si>
  <si>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</si>
  <si>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</si>
  <si>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</si>
  <si>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</si>
  <si>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20th September 2025</t>
  </si>
  <si>
    <t>Fixed Expense For the Year 2025 July - 2025 September</t>
  </si>
  <si>
    <t>Debts Or Credits For the Comming September 2025</t>
  </si>
  <si>
    <t>August 2025 Revenue / Defered Debts Or Expenses</t>
  </si>
  <si>
    <t>20th August 2025</t>
  </si>
  <si>
    <t>Debts Or Credits For the Coming August 2025</t>
  </si>
  <si>
    <t>Balance Brought Forward From August 2025</t>
  </si>
  <si>
    <t>Sosim</t>
  </si>
  <si>
    <t>7th June 2024</t>
  </si>
  <si>
    <t>Sosim Prepaid</t>
  </si>
  <si>
    <t>1. Payback $1100 to Mom</t>
  </si>
  <si>
    <t xml:space="preserve">1. Payback $1100 to Mom </t>
  </si>
  <si>
    <r>
      <t xml:space="preserve">1. Payback $739 to Mom - </t>
    </r>
    <r>
      <rPr>
        <b/>
        <sz val="11"/>
        <color rgb="FFFF0000"/>
        <rFont val="Calibri"/>
        <family val="2"/>
      </rPr>
      <t>Last Payment</t>
    </r>
  </si>
  <si>
    <t>04th June 2024</t>
  </si>
  <si>
    <t>Net Debts:</t>
  </si>
  <si>
    <t>3. Additional Payment $10 for cigarette</t>
  </si>
  <si>
    <t>3. Terminate the Fixed Line Phone 23290612 pay $187 remaining fees</t>
  </si>
  <si>
    <r>
      <t xml:space="preserve">2. Payback $1000 to Ng Wing Lam - </t>
    </r>
    <r>
      <rPr>
        <b/>
        <sz val="11"/>
        <color rgb="FFFF0000"/>
        <rFont val="Calibri"/>
        <family val="2"/>
      </rPr>
      <t>Last Payment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</si>
</sst>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2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164" fontId="13" fillId="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164" fontId="10" fillId="0" borderId="4" xfId="0" applyNumberFormat="1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4" xfId="0" applyFont="1" applyBorder="1" applyAlignment="1">
      <alignment horizontal="right" vertical="center" wrapText="1"/>
    </xf>
    <xf numFmtId="165" fontId="17" fillId="0" borderId="4" xfId="0" applyNumberFormat="1" applyFont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6" fillId="3" borderId="4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/>
    </xf>
    <xf numFmtId="164" fontId="10" fillId="0" borderId="4" xfId="0" applyNumberFormat="1" applyFont="1" applyBorder="1" applyAlignment="1">
      <alignment horizontal="right" vertical="center"/>
    </xf>
    <xf numFmtId="165" fontId="10" fillId="0" borderId="4" xfId="0" applyNumberFormat="1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2" fillId="0" borderId="4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5" fontId="10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164" fontId="10" fillId="0" borderId="14" xfId="0" applyNumberFormat="1" applyFont="1" applyBorder="1" applyAlignment="1">
      <alignment horizontal="right" vertical="center"/>
    </xf>
    <xf numFmtId="0" fontId="10" fillId="0" borderId="13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164" fontId="10" fillId="0" borderId="13" xfId="0" applyNumberFormat="1" applyFont="1" applyBorder="1" applyAlignment="1">
      <alignment horizontal="right" vertical="center"/>
    </xf>
    <xf numFmtId="0" fontId="23" fillId="2" borderId="4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7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8" fillId="0" borderId="13" xfId="0" applyFont="1" applyBorder="1" applyAlignment="1">
      <alignment horizontal="right" vertical="center" wrapText="1"/>
    </xf>
    <xf numFmtId="165" fontId="15" fillId="0" borderId="13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4" fillId="6" borderId="14" xfId="0" applyFont="1" applyFill="1" applyBorder="1" applyAlignment="1">
      <alignment horizontal="center" vertical="center"/>
    </xf>
    <xf numFmtId="164" fontId="18" fillId="0" borderId="22" xfId="0" applyNumberFormat="1" applyFont="1" applyBorder="1" applyAlignment="1">
      <alignment vertical="center"/>
    </xf>
    <xf numFmtId="0" fontId="10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8" fillId="0" borderId="5" xfId="0" applyFont="1" applyBorder="1" applyAlignment="1">
      <alignment horizontal="right" vertical="center" wrapText="1"/>
    </xf>
    <xf numFmtId="165" fontId="17" fillId="0" borderId="5" xfId="0" applyNumberFormat="1" applyFont="1" applyBorder="1" applyAlignment="1">
      <alignment vertical="center"/>
    </xf>
    <xf numFmtId="164" fontId="26" fillId="0" borderId="13" xfId="0" applyNumberFormat="1" applyFont="1" applyBorder="1" applyAlignment="1">
      <alignment vertical="center"/>
    </xf>
    <xf numFmtId="0" fontId="8" fillId="0" borderId="11" xfId="0" applyFont="1" applyBorder="1" applyAlignment="1">
      <alignment horizontal="right" vertical="center" wrapText="1"/>
    </xf>
    <xf numFmtId="165" fontId="17" fillId="0" borderId="11" xfId="0" applyNumberFormat="1" applyFont="1" applyBorder="1" applyAlignment="1">
      <alignment vertical="center"/>
    </xf>
    <xf numFmtId="167" fontId="26" fillId="0" borderId="1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7" fillId="0" borderId="13" xfId="0" applyFont="1" applyBorder="1" applyAlignment="1">
      <alignment horizontal="right" vertical="center"/>
    </xf>
    <xf numFmtId="8" fontId="7" fillId="0" borderId="13" xfId="0" applyNumberFormat="1" applyFont="1" applyBorder="1" applyAlignment="1">
      <alignment vertical="center"/>
    </xf>
    <xf numFmtId="0" fontId="26" fillId="0" borderId="13" xfId="0" applyFont="1" applyBorder="1" applyAlignment="1">
      <alignment horizontal="right" vertical="center"/>
    </xf>
    <xf numFmtId="168" fontId="28" fillId="2" borderId="4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164" fontId="10" fillId="0" borderId="3" xfId="0" applyNumberFormat="1" applyFont="1" applyBorder="1" applyAlignment="1">
      <alignment horizontal="right" vertical="center"/>
    </xf>
    <xf numFmtId="164" fontId="10" fillId="0" borderId="21" xfId="0" applyNumberFormat="1" applyFont="1" applyBorder="1" applyAlignment="1">
      <alignment horizontal="right" vertical="center"/>
    </xf>
    <xf numFmtId="0" fontId="10" fillId="0" borderId="22" xfId="0" applyFont="1" applyBorder="1" applyAlignment="1">
      <alignment vertical="center" wrapText="1"/>
    </xf>
    <xf numFmtId="0" fontId="5" fillId="0" borderId="13" xfId="0" applyFont="1" applyBorder="1" applyAlignment="1">
      <alignment vertical="center"/>
    </xf>
    <xf numFmtId="0" fontId="23" fillId="2" borderId="4" xfId="0" applyFont="1" applyFill="1" applyBorder="1" applyAlignment="1">
      <alignment horizontal="right" vertical="center" wrapText="1"/>
    </xf>
    <xf numFmtId="0" fontId="3" fillId="0" borderId="13" xfId="0" applyFont="1" applyBorder="1" applyAlignment="1">
      <alignment vertical="center" wrapText="1"/>
    </xf>
    <xf numFmtId="164" fontId="18" fillId="0" borderId="5" xfId="0" applyNumberFormat="1" applyFont="1" applyBorder="1" applyAlignment="1">
      <alignment vertical="center"/>
    </xf>
    <xf numFmtId="165" fontId="10" fillId="0" borderId="13" xfId="0" applyNumberFormat="1" applyFont="1" applyBorder="1" applyAlignment="1">
      <alignment vertical="center"/>
    </xf>
    <xf numFmtId="0" fontId="22" fillId="9" borderId="20" xfId="0" applyFont="1" applyFill="1" applyBorder="1" applyAlignment="1">
      <alignment vertical="center" wrapText="1"/>
    </xf>
    <xf numFmtId="0" fontId="2" fillId="9" borderId="13" xfId="0" applyFont="1" applyFill="1" applyBorder="1" applyAlignment="1">
      <alignment vertical="center"/>
    </xf>
    <xf numFmtId="164" fontId="22" fillId="9" borderId="21" xfId="0" applyNumberFormat="1" applyFont="1" applyFill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0" fontId="16" fillId="3" borderId="14" xfId="0" applyFont="1" applyFill="1" applyBorder="1" applyAlignment="1">
      <alignment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/>
    </xf>
    <xf numFmtId="167" fontId="26" fillId="0" borderId="31" xfId="0" applyNumberFormat="1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167" fontId="0" fillId="0" borderId="34" xfId="0" applyNumberFormat="1" applyBorder="1" applyAlignment="1">
      <alignment vertical="center"/>
    </xf>
    <xf numFmtId="164" fontId="18" fillId="0" borderId="13" xfId="0" applyNumberFormat="1" applyFont="1" applyBorder="1" applyAlignment="1">
      <alignment vertical="center"/>
    </xf>
    <xf numFmtId="0" fontId="25" fillId="9" borderId="13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0" fillId="5" borderId="2" xfId="0" applyFont="1" applyFill="1" applyBorder="1" applyAlignment="1">
      <alignment vertical="center" wrapText="1"/>
    </xf>
    <xf numFmtId="0" fontId="10" fillId="5" borderId="3" xfId="0" applyFont="1" applyFill="1" applyBorder="1" applyAlignment="1">
      <alignment vertical="center" wrapText="1"/>
    </xf>
    <xf numFmtId="166" fontId="10" fillId="0" borderId="28" xfId="0" applyNumberFormat="1" applyFont="1" applyBorder="1" applyAlignment="1">
      <alignment horizontal="center" vertical="center"/>
    </xf>
    <xf numFmtId="166" fontId="10" fillId="0" borderId="10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0" fontId="22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22" fillId="5" borderId="17" xfId="0" applyFont="1" applyFill="1" applyBorder="1" applyAlignment="1">
      <alignment horizontal="left" vertical="center" wrapText="1"/>
    </xf>
    <xf numFmtId="0" fontId="22" fillId="5" borderId="18" xfId="0" applyFont="1" applyFill="1" applyBorder="1" applyAlignment="1">
      <alignment horizontal="left" vertical="center" wrapText="1"/>
    </xf>
    <xf numFmtId="0" fontId="22" fillId="5" borderId="19" xfId="0" applyFont="1" applyFill="1" applyBorder="1" applyAlignment="1">
      <alignment horizontal="left" vertical="center" wrapText="1"/>
    </xf>
    <xf numFmtId="166" fontId="10" fillId="0" borderId="1" xfId="0" applyNumberFormat="1" applyFont="1" applyBorder="1" applyAlignment="1">
      <alignment horizontal="center" vertical="center"/>
    </xf>
    <xf numFmtId="166" fontId="10" fillId="0" borderId="27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21" fillId="6" borderId="1" xfId="0" applyFont="1" applyFill="1" applyBorder="1" applyAlignment="1">
      <alignment horizontal="center" vertical="center"/>
    </xf>
    <xf numFmtId="166" fontId="22" fillId="0" borderId="1" xfId="0" applyNumberFormat="1" applyFont="1" applyBorder="1" applyAlignment="1">
      <alignment horizontal="left" vertical="center"/>
    </xf>
    <xf numFmtId="166" fontId="10" fillId="0" borderId="2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5" borderId="15" xfId="0" applyFont="1" applyFill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20" fillId="7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vertical="center"/>
    </xf>
    <xf numFmtId="0" fontId="9" fillId="8" borderId="3" xfId="0" applyFont="1" applyFill="1" applyBorder="1" applyAlignment="1">
      <alignment vertical="center"/>
    </xf>
    <xf numFmtId="0" fontId="21" fillId="3" borderId="8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21" fillId="6" borderId="20" xfId="0" applyFont="1" applyFill="1" applyBorder="1" applyAlignment="1">
      <alignment horizontal="center" vertical="center"/>
    </xf>
    <xf numFmtId="0" fontId="21" fillId="6" borderId="21" xfId="0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vertical="center" wrapText="1"/>
    </xf>
    <xf numFmtId="0" fontId="22" fillId="0" borderId="2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5" borderId="20" xfId="0" applyFont="1" applyFill="1" applyBorder="1" applyAlignment="1">
      <alignment vertical="center" wrapText="1"/>
    </xf>
    <xf numFmtId="0" fontId="9" fillId="0" borderId="23" xfId="0" applyFont="1" applyBorder="1" applyAlignment="1">
      <alignment vertical="center"/>
    </xf>
    <xf numFmtId="0" fontId="22" fillId="5" borderId="24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right" vertical="center"/>
    </xf>
    <xf numFmtId="0" fontId="24" fillId="0" borderId="27" xfId="0" applyFont="1" applyBorder="1" applyAlignment="1">
      <alignment horizontal="right" vertical="center"/>
    </xf>
    <xf numFmtId="166" fontId="22" fillId="0" borderId="2" xfId="0" applyNumberFormat="1" applyFont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 wrapText="1"/>
    </xf>
    <xf numFmtId="166" fontId="22" fillId="0" borderId="27" xfId="0" applyNumberFormat="1" applyFont="1" applyBorder="1" applyAlignment="1">
      <alignment horizontal="left" vertical="center"/>
    </xf>
    <xf numFmtId="166" fontId="22" fillId="0" borderId="20" xfId="0" applyNumberFormat="1" applyFont="1" applyBorder="1" applyAlignment="1">
      <alignment horizontal="left" vertical="center"/>
    </xf>
    <xf numFmtId="166" fontId="10" fillId="0" borderId="23" xfId="0" applyNumberFormat="1" applyFont="1" applyBorder="1" applyAlignment="1">
      <alignment horizontal="left" vertical="center"/>
    </xf>
    <xf numFmtId="0" fontId="22" fillId="0" borderId="23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166" fontId="22" fillId="0" borderId="25" xfId="0" applyNumberFormat="1" applyFont="1" applyBorder="1" applyAlignment="1">
      <alignment horizontal="left" vertical="center"/>
    </xf>
    <xf numFmtId="166" fontId="22" fillId="0" borderId="26" xfId="0" applyNumberFormat="1" applyFont="1" applyBorder="1" applyAlignment="1">
      <alignment horizontal="left" vertical="center"/>
    </xf>
    <xf numFmtId="166" fontId="10" fillId="0" borderId="27" xfId="0" applyNumberFormat="1" applyFont="1" applyBorder="1" applyAlignment="1">
      <alignment horizontal="left" vertical="center"/>
    </xf>
    <xf numFmtId="166" fontId="10" fillId="0" borderId="3" xfId="0" applyNumberFormat="1" applyFont="1" applyBorder="1" applyAlignment="1">
      <alignment horizontal="left" vertical="center"/>
    </xf>
    <xf numFmtId="0" fontId="22" fillId="0" borderId="13" xfId="0" applyFont="1" applyBorder="1" applyAlignment="1">
      <alignment horizontal="center" vertical="center"/>
    </xf>
    <xf numFmtId="166" fontId="22" fillId="0" borderId="13" xfId="0" applyNumberFormat="1" applyFont="1" applyBorder="1" applyAlignment="1">
      <alignment horizontal="left" vertical="center"/>
    </xf>
    <xf numFmtId="166" fontId="10" fillId="0" borderId="13" xfId="0" applyNumberFormat="1" applyFont="1" applyBorder="1" applyAlignment="1">
      <alignment horizontal="left" vertical="center"/>
    </xf>
    <xf numFmtId="166" fontId="10" fillId="0" borderId="13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right" vertical="center"/>
    </xf>
  </cellXfs>
  <cellStyles count="1">
    <cellStyle name="Normal" xfId="0" builtinId="0"/>
  </cellStyles>
  <dxfs count="71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3"/>
  <sheetViews>
    <sheetView topLeftCell="A73" zoomScaleNormal="100" workbookViewId="0">
      <selection activeCell="E100" sqref="E100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8" t="s">
        <v>66</v>
      </c>
      <c r="B1" s="119"/>
      <c r="C1" s="119"/>
      <c r="D1" s="119"/>
      <c r="E1" s="120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88</v>
      </c>
      <c r="C3" s="5">
        <v>9.9700000000000006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86</v>
      </c>
      <c r="C4" s="5">
        <v>10.199999999999999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87</v>
      </c>
      <c r="C5" s="5">
        <v>11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5" t="s">
        <v>39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5" t="s">
        <v>48</v>
      </c>
      <c r="C7" s="5">
        <v>26.2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64" t="s">
        <v>58</v>
      </c>
      <c r="C8" s="5">
        <f>SUM(C3:C7)</f>
        <v>57.370000000000005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>
      <c r="A9" s="6"/>
      <c r="B9" s="4" t="s">
        <v>167</v>
      </c>
      <c r="C9" s="57">
        <f>(-C75+SUM(E88,E97))</f>
        <v>-12939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3.5" customHeight="1">
      <c r="A10" s="8"/>
      <c r="B10" s="8"/>
      <c r="C10" s="8"/>
      <c r="D10" s="8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/>
    <row r="12" spans="1:25" ht="13.5" customHeight="1">
      <c r="A12" s="121" t="s">
        <v>59</v>
      </c>
      <c r="B12" s="94"/>
      <c r="C12" s="94"/>
      <c r="D12" s="94"/>
      <c r="E12" s="95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3.5" customHeight="1">
      <c r="A13" s="15" t="s">
        <v>1</v>
      </c>
      <c r="B13" s="16" t="s">
        <v>2</v>
      </c>
      <c r="C13" s="107" t="s">
        <v>3</v>
      </c>
      <c r="D13" s="84"/>
      <c r="E13" s="17" t="s">
        <v>4</v>
      </c>
    </row>
    <row r="14" spans="1:25" ht="13.5" customHeight="1">
      <c r="A14" s="2" t="s">
        <v>67</v>
      </c>
      <c r="B14" s="2" t="s">
        <v>5</v>
      </c>
      <c r="C14" s="108" t="s">
        <v>6</v>
      </c>
      <c r="D14" s="92"/>
      <c r="E14" s="18">
        <v>2405</v>
      </c>
    </row>
    <row r="15" spans="1:25" ht="13.5" customHeight="1">
      <c r="A15" s="11"/>
      <c r="B15" s="11"/>
      <c r="C15" s="1"/>
      <c r="D15" s="12" t="s">
        <v>7</v>
      </c>
      <c r="E15" s="48">
        <f>SUM(E14:E14)</f>
        <v>2405</v>
      </c>
    </row>
    <row r="16" spans="1:25" ht="13.5" customHeight="1">
      <c r="A16" s="11"/>
      <c r="B16" s="11"/>
    </row>
    <row r="17" spans="1:25" ht="13.5" customHeight="1">
      <c r="A17" s="121" t="s">
        <v>60</v>
      </c>
      <c r="B17" s="94"/>
      <c r="C17" s="94"/>
      <c r="D17" s="94"/>
      <c r="E17" s="95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3.15" customHeight="1">
      <c r="A18" s="72" t="s">
        <v>1</v>
      </c>
      <c r="B18" s="73" t="s">
        <v>2</v>
      </c>
      <c r="C18" s="122" t="s">
        <v>3</v>
      </c>
      <c r="D18" s="123"/>
      <c r="E18" s="74" t="s">
        <v>4</v>
      </c>
    </row>
    <row r="19" spans="1:25" ht="13.15" customHeight="1">
      <c r="A19" s="32" t="s">
        <v>68</v>
      </c>
      <c r="B19" s="32" t="s">
        <v>5</v>
      </c>
      <c r="C19" s="124" t="s">
        <v>6</v>
      </c>
      <c r="D19" s="125"/>
      <c r="E19" s="67">
        <v>2405</v>
      </c>
    </row>
    <row r="20" spans="1:25" ht="13.15" customHeight="1">
      <c r="A20" s="45"/>
      <c r="B20" s="45"/>
      <c r="C20" s="46"/>
      <c r="D20" s="47" t="s">
        <v>7</v>
      </c>
      <c r="E20" s="48">
        <f>E19</f>
        <v>2405</v>
      </c>
    </row>
    <row r="21" spans="1:25" ht="13.5" customHeight="1">
      <c r="A21" s="11"/>
      <c r="B21" s="11"/>
      <c r="C21" s="1"/>
      <c r="D21" s="50"/>
      <c r="E21" s="51"/>
    </row>
    <row r="22" spans="1:25" ht="13.5" customHeight="1">
      <c r="A22" s="121" t="s">
        <v>61</v>
      </c>
      <c r="B22" s="94"/>
      <c r="C22" s="94"/>
      <c r="D22" s="94"/>
      <c r="E22" s="95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3.15" customHeight="1">
      <c r="A23" s="15" t="s">
        <v>1</v>
      </c>
      <c r="B23" s="16" t="s">
        <v>2</v>
      </c>
      <c r="C23" s="107" t="s">
        <v>3</v>
      </c>
      <c r="D23" s="84"/>
      <c r="E23" s="17" t="s">
        <v>4</v>
      </c>
    </row>
    <row r="24" spans="1:25" ht="13.15" customHeight="1">
      <c r="A24" s="26" t="s">
        <v>69</v>
      </c>
      <c r="B24" s="26" t="s">
        <v>5</v>
      </c>
      <c r="C24" s="108" t="s">
        <v>6</v>
      </c>
      <c r="D24" s="84"/>
      <c r="E24" s="27">
        <v>2405</v>
      </c>
    </row>
    <row r="25" spans="1:25" ht="13.15" customHeight="1">
      <c r="A25" s="32" t="s">
        <v>161</v>
      </c>
      <c r="B25" s="32" t="s">
        <v>160</v>
      </c>
      <c r="C25" s="89" t="s">
        <v>162</v>
      </c>
      <c r="D25" s="89"/>
      <c r="E25" s="67">
        <v>50</v>
      </c>
    </row>
    <row r="26" spans="1:25" ht="13.15" customHeight="1">
      <c r="A26" s="32" t="s">
        <v>166</v>
      </c>
      <c r="B26" s="32" t="s">
        <v>5</v>
      </c>
      <c r="C26" s="116" t="s">
        <v>93</v>
      </c>
      <c r="D26" s="117"/>
      <c r="E26" s="67">
        <v>1035</v>
      </c>
    </row>
    <row r="27" spans="1:25" ht="13.5" customHeight="1">
      <c r="A27" s="11"/>
      <c r="B27" s="11"/>
      <c r="C27" s="1"/>
      <c r="D27" s="47" t="s">
        <v>7</v>
      </c>
      <c r="E27" s="48">
        <f>SUM(E24:E26)</f>
        <v>3490</v>
      </c>
    </row>
    <row r="28" spans="1:25" ht="13.15" customHeight="1">
      <c r="A28" s="11"/>
      <c r="B28" s="11"/>
      <c r="C28" s="1"/>
      <c r="D28" s="50"/>
      <c r="E28" s="51"/>
    </row>
    <row r="29" spans="1:25" ht="13.5" customHeight="1">
      <c r="A29" s="11"/>
      <c r="B29" s="11"/>
      <c r="C29" s="1"/>
      <c r="D29" s="50"/>
      <c r="E29" s="51"/>
    </row>
    <row r="30" spans="1:25" ht="13.5" customHeight="1">
      <c r="A30" s="11"/>
      <c r="B30" s="11"/>
    </row>
    <row r="31" spans="1:25" ht="13.5" customHeight="1">
      <c r="A31" s="115" t="s">
        <v>65</v>
      </c>
      <c r="B31" s="83"/>
      <c r="C31" s="84"/>
    </row>
    <row r="32" spans="1:25" ht="13.5" customHeight="1">
      <c r="A32" s="20" t="s">
        <v>2</v>
      </c>
      <c r="B32" s="20" t="s">
        <v>3</v>
      </c>
      <c r="C32" s="21" t="s">
        <v>4</v>
      </c>
      <c r="D32" s="22"/>
    </row>
    <row r="33" spans="1:3" ht="13.5" customHeight="1">
      <c r="A33" s="82" t="s">
        <v>8</v>
      </c>
      <c r="B33" s="83"/>
      <c r="C33" s="84"/>
    </row>
    <row r="34" spans="1:3" ht="13.5" customHeight="1">
      <c r="A34" s="25" t="s">
        <v>30</v>
      </c>
      <c r="B34" s="2"/>
      <c r="C34" s="19">
        <v>204</v>
      </c>
    </row>
    <row r="35" spans="1:3" ht="13.5" customHeight="1">
      <c r="A35" s="30" t="s">
        <v>160</v>
      </c>
      <c r="B35" s="26"/>
      <c r="C35" s="27">
        <v>42</v>
      </c>
    </row>
    <row r="36" spans="1:3" ht="13.5" customHeight="1">
      <c r="A36" s="26" t="s">
        <v>9</v>
      </c>
      <c r="B36" s="26" t="s">
        <v>10</v>
      </c>
      <c r="C36" s="27">
        <v>197</v>
      </c>
    </row>
    <row r="37" spans="1:3" ht="13.5" customHeight="1">
      <c r="A37" s="28"/>
      <c r="B37" s="25" t="s">
        <v>32</v>
      </c>
      <c r="C37" s="29">
        <f>SUM(C34:C36)</f>
        <v>443</v>
      </c>
    </row>
    <row r="38" spans="1:3" ht="13.5" customHeight="1">
      <c r="A38" s="109" t="s">
        <v>11</v>
      </c>
      <c r="B38" s="110"/>
      <c r="C38" s="111"/>
    </row>
    <row r="39" spans="1:3" ht="13.5" customHeight="1">
      <c r="A39" s="112"/>
      <c r="B39" s="113"/>
      <c r="C39" s="114"/>
    </row>
    <row r="40" spans="1:3" ht="13.5" customHeight="1">
      <c r="A40" s="2" t="s">
        <v>12</v>
      </c>
      <c r="B40" s="2"/>
      <c r="C40" s="18">
        <v>0</v>
      </c>
    </row>
    <row r="41" spans="1:3" ht="13.5" customHeight="1">
      <c r="A41" s="2" t="s">
        <v>13</v>
      </c>
      <c r="B41" s="2"/>
      <c r="C41" s="10">
        <v>0</v>
      </c>
    </row>
    <row r="42" spans="1:3" ht="13.5" customHeight="1">
      <c r="A42" s="2" t="s">
        <v>14</v>
      </c>
      <c r="B42" s="2"/>
      <c r="C42" s="10">
        <v>0</v>
      </c>
    </row>
    <row r="43" spans="1:3" ht="13.5" customHeight="1">
      <c r="A43" s="2" t="s">
        <v>15</v>
      </c>
      <c r="B43" s="2"/>
      <c r="C43" s="10">
        <v>0</v>
      </c>
    </row>
    <row r="44" spans="1:3" ht="13.5" customHeight="1">
      <c r="A44" s="2"/>
      <c r="B44" s="2" t="s">
        <v>16</v>
      </c>
      <c r="C44" s="10">
        <f>SUM(C40:C43)</f>
        <v>0</v>
      </c>
    </row>
    <row r="45" spans="1:3" ht="13.5" customHeight="1">
      <c r="A45" s="82" t="s">
        <v>17</v>
      </c>
      <c r="B45" s="83"/>
      <c r="C45" s="84"/>
    </row>
    <row r="46" spans="1:3" ht="13.5" customHeight="1">
      <c r="A46" s="2" t="s">
        <v>18</v>
      </c>
      <c r="B46" s="2" t="s">
        <v>19</v>
      </c>
      <c r="C46" s="19">
        <v>0</v>
      </c>
    </row>
    <row r="47" spans="1:3" ht="13.5" customHeight="1">
      <c r="A47" s="2" t="s">
        <v>20</v>
      </c>
      <c r="B47" s="2" t="s">
        <v>21</v>
      </c>
      <c r="C47" s="19">
        <v>0</v>
      </c>
    </row>
    <row r="48" spans="1:3" ht="13.5" customHeight="1">
      <c r="A48" s="2"/>
      <c r="B48" s="25" t="s">
        <v>33</v>
      </c>
      <c r="C48" s="19">
        <f>SUM(C46:C47)</f>
        <v>0</v>
      </c>
    </row>
    <row r="49" spans="1:3" ht="13.5" customHeight="1">
      <c r="A49" s="82" t="s">
        <v>51</v>
      </c>
      <c r="B49" s="85"/>
      <c r="C49" s="86"/>
    </row>
    <row r="50" spans="1:3" ht="13.5" customHeight="1">
      <c r="A50" s="2" t="s">
        <v>52</v>
      </c>
      <c r="B50" s="2" t="s">
        <v>54</v>
      </c>
      <c r="C50" s="18">
        <v>0</v>
      </c>
    </row>
    <row r="51" spans="1:3" ht="13.5" customHeight="1">
      <c r="A51" s="26"/>
      <c r="B51" s="30" t="s">
        <v>73</v>
      </c>
      <c r="C51" s="31">
        <v>0</v>
      </c>
    </row>
    <row r="52" spans="1:3" ht="13.5" customHeight="1">
      <c r="A52" s="26"/>
      <c r="B52" s="26" t="s">
        <v>89</v>
      </c>
      <c r="C52" s="31">
        <v>0</v>
      </c>
    </row>
    <row r="53" spans="1:3" ht="13.5" customHeight="1">
      <c r="A53" s="26"/>
      <c r="B53" s="30" t="s">
        <v>53</v>
      </c>
      <c r="C53" s="31">
        <f>SUM(C50:C52)</f>
        <v>0</v>
      </c>
    </row>
    <row r="54" spans="1:3" ht="13.5" customHeight="1">
      <c r="A54" s="82" t="s">
        <v>22</v>
      </c>
      <c r="B54" s="85"/>
      <c r="C54" s="86"/>
    </row>
    <row r="55" spans="1:3" ht="13.5" customHeight="1">
      <c r="A55" s="2" t="s">
        <v>23</v>
      </c>
      <c r="B55" s="2" t="s">
        <v>24</v>
      </c>
      <c r="C55" s="18">
        <v>0</v>
      </c>
    </row>
    <row r="56" spans="1:3" ht="13.5" customHeight="1">
      <c r="A56" s="26"/>
      <c r="B56" s="30" t="s">
        <v>34</v>
      </c>
      <c r="C56" s="31">
        <f>SUM(C55)</f>
        <v>0</v>
      </c>
    </row>
    <row r="57" spans="1:3" ht="13.5" customHeight="1">
      <c r="A57" s="141" t="s">
        <v>55</v>
      </c>
      <c r="B57" s="142"/>
      <c r="C57" s="123"/>
    </row>
    <row r="58" spans="1:3" ht="33" customHeight="1">
      <c r="A58" s="32" t="s">
        <v>56</v>
      </c>
      <c r="B58" s="33" t="s">
        <v>57</v>
      </c>
      <c r="C58" s="34">
        <v>0</v>
      </c>
    </row>
    <row r="59" spans="1:3" ht="19.899999999999999" customHeight="1">
      <c r="A59" s="32"/>
      <c r="B59" s="33" t="s">
        <v>58</v>
      </c>
      <c r="C59" s="34">
        <f>SUM(C58)</f>
        <v>0</v>
      </c>
    </row>
    <row r="60" spans="1:3" ht="13.5" customHeight="1">
      <c r="A60" s="130" t="s">
        <v>35</v>
      </c>
      <c r="B60" s="113"/>
      <c r="C60" s="95"/>
    </row>
    <row r="61" spans="1:3" ht="13.5" customHeight="1">
      <c r="A61" s="26" t="s">
        <v>70</v>
      </c>
      <c r="B61" s="26"/>
      <c r="C61" s="18">
        <v>0</v>
      </c>
    </row>
    <row r="62" spans="1:3" ht="15" customHeight="1">
      <c r="A62" s="28" t="s">
        <v>72</v>
      </c>
      <c r="B62" s="28" t="s">
        <v>71</v>
      </c>
      <c r="C62" s="18">
        <v>0</v>
      </c>
    </row>
    <row r="63" spans="1:3" ht="13.5" customHeight="1">
      <c r="A63" s="9" t="s">
        <v>25</v>
      </c>
      <c r="B63" s="9" t="s">
        <v>26</v>
      </c>
      <c r="C63" s="18">
        <v>0</v>
      </c>
    </row>
    <row r="64" spans="1:3" ht="13.5" customHeight="1">
      <c r="A64" s="32"/>
      <c r="B64" s="33" t="s">
        <v>36</v>
      </c>
      <c r="C64" s="34">
        <f>SUM(C61:C63)</f>
        <v>0</v>
      </c>
    </row>
    <row r="65" spans="1:8" ht="13.5" customHeight="1">
      <c r="A65" s="96" t="s">
        <v>31</v>
      </c>
      <c r="B65" s="143"/>
      <c r="C65" s="98"/>
    </row>
    <row r="66" spans="1:8" ht="13.5" customHeight="1">
      <c r="A66" s="58" t="s">
        <v>42</v>
      </c>
      <c r="B66" s="63" t="s">
        <v>49</v>
      </c>
      <c r="C66" s="60">
        <v>300</v>
      </c>
    </row>
    <row r="67" spans="1:8" ht="13.5" customHeight="1">
      <c r="A67" s="59" t="s">
        <v>74</v>
      </c>
      <c r="B67" s="53" t="s">
        <v>75</v>
      </c>
      <c r="C67" s="61">
        <v>0</v>
      </c>
    </row>
    <row r="68" spans="1:8" ht="13.5" customHeight="1">
      <c r="A68" s="30" t="s">
        <v>46</v>
      </c>
      <c r="B68" s="62" t="s">
        <v>117</v>
      </c>
      <c r="C68" s="31">
        <v>760</v>
      </c>
    </row>
    <row r="69" spans="1:8" ht="13.5" customHeight="1">
      <c r="A69" s="28"/>
      <c r="B69" s="38" t="s">
        <v>43</v>
      </c>
      <c r="C69" s="39">
        <f>SUM(C66:C68)</f>
        <v>1060</v>
      </c>
    </row>
    <row r="70" spans="1:8" ht="13.5" customHeight="1">
      <c r="A70" s="28"/>
      <c r="B70" s="54" t="s">
        <v>58</v>
      </c>
      <c r="C70" s="39">
        <f>C37+C44+C48+C53+C56+C59+C64+C69</f>
        <v>1503</v>
      </c>
    </row>
    <row r="71" spans="1:8" ht="13.5" customHeight="1">
      <c r="A71" s="96" t="s">
        <v>44</v>
      </c>
      <c r="B71" s="97"/>
      <c r="C71" s="98"/>
    </row>
    <row r="72" spans="1:8" ht="13.5" customHeight="1">
      <c r="A72" s="42" t="s">
        <v>47</v>
      </c>
      <c r="B72" s="38"/>
      <c r="C72" s="49">
        <v>9939</v>
      </c>
    </row>
    <row r="73" spans="1:8" ht="13.5" customHeight="1">
      <c r="A73" s="71" t="s">
        <v>90</v>
      </c>
      <c r="B73" s="38"/>
      <c r="C73" s="49">
        <v>5000</v>
      </c>
    </row>
    <row r="74" spans="1:8" ht="30">
      <c r="A74" s="65" t="s">
        <v>79</v>
      </c>
      <c r="B74" s="55"/>
      <c r="C74" s="49">
        <v>0</v>
      </c>
    </row>
    <row r="75" spans="1:8" ht="13.5" customHeight="1">
      <c r="A75" s="28"/>
      <c r="B75" s="56" t="s">
        <v>45</v>
      </c>
      <c r="C75" s="49">
        <f>SUM(C72:C74)</f>
        <v>14939</v>
      </c>
    </row>
    <row r="76" spans="1:8" ht="13.5" customHeight="1">
      <c r="A76" s="32"/>
      <c r="B76" s="40" t="s">
        <v>27</v>
      </c>
      <c r="C76" s="41">
        <f>C70</f>
        <v>1503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104" t="s">
        <v>62</v>
      </c>
      <c r="B79" s="128"/>
      <c r="C79" s="128"/>
      <c r="D79" s="128"/>
      <c r="E79" s="129"/>
    </row>
    <row r="80" spans="1:8" ht="13.5" customHeight="1">
      <c r="A80" s="126" t="s">
        <v>38</v>
      </c>
      <c r="B80" s="127"/>
      <c r="C80" s="126" t="s">
        <v>37</v>
      </c>
      <c r="D80" s="127"/>
      <c r="E80" s="43" t="s">
        <v>4</v>
      </c>
    </row>
    <row r="81" spans="1:5" ht="13.5" customHeight="1">
      <c r="A81" s="131" t="s">
        <v>40</v>
      </c>
      <c r="B81" s="132"/>
      <c r="C81" s="87"/>
      <c r="D81" s="88"/>
      <c r="E81" s="44">
        <f>C76</f>
        <v>1503</v>
      </c>
    </row>
    <row r="82" spans="1:5" ht="13.5" customHeight="1">
      <c r="C82" s="144" t="s">
        <v>41</v>
      </c>
      <c r="D82" s="145"/>
      <c r="E82" s="37">
        <v>0</v>
      </c>
    </row>
    <row r="83" spans="1:5" ht="13.5" customHeight="1"/>
    <row r="84" spans="1:5" ht="13.5" customHeight="1">
      <c r="A84" s="104" t="s">
        <v>63</v>
      </c>
      <c r="B84" s="83"/>
      <c r="C84" s="83"/>
      <c r="D84" s="83"/>
      <c r="E84" s="84"/>
    </row>
    <row r="85" spans="1:5" ht="13.5" customHeight="1">
      <c r="A85" s="104" t="s">
        <v>38</v>
      </c>
      <c r="B85" s="84"/>
      <c r="C85" s="104" t="s">
        <v>37</v>
      </c>
      <c r="D85" s="84"/>
      <c r="E85" s="23" t="s">
        <v>4</v>
      </c>
    </row>
    <row r="86" spans="1:5" ht="13.5" customHeight="1">
      <c r="A86" s="91" t="s">
        <v>77</v>
      </c>
      <c r="B86" s="101"/>
      <c r="C86" s="99"/>
      <c r="D86" s="100"/>
      <c r="E86" s="37">
        <f>E82</f>
        <v>0</v>
      </c>
    </row>
    <row r="87" spans="1:5" ht="13.5" customHeight="1">
      <c r="A87" s="135" t="s">
        <v>82</v>
      </c>
      <c r="B87" s="136"/>
      <c r="C87" s="105" t="s">
        <v>83</v>
      </c>
      <c r="D87" s="106"/>
      <c r="E87" s="52">
        <v>0</v>
      </c>
    </row>
    <row r="88" spans="1:5" ht="13.5" customHeight="1">
      <c r="A88" s="139"/>
      <c r="B88" s="140"/>
      <c r="C88" s="105" t="s">
        <v>91</v>
      </c>
      <c r="D88" s="146"/>
      <c r="E88" s="52">
        <v>1000</v>
      </c>
    </row>
    <row r="89" spans="1:5" ht="13.5" customHeight="1">
      <c r="A89" s="91" t="s">
        <v>40</v>
      </c>
      <c r="B89" s="92"/>
      <c r="C89" s="102" t="s">
        <v>92</v>
      </c>
      <c r="D89" s="103"/>
      <c r="E89" s="66">
        <f>C76</f>
        <v>1503</v>
      </c>
    </row>
    <row r="90" spans="1:5" ht="13.5" customHeight="1">
      <c r="C90" s="90" t="s">
        <v>28</v>
      </c>
      <c r="D90" s="84"/>
      <c r="E90" s="37">
        <f>SUM(C3:C7)</f>
        <v>57.370000000000005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93" t="s">
        <v>64</v>
      </c>
      <c r="B93" s="94"/>
      <c r="C93" s="94"/>
      <c r="D93" s="94"/>
      <c r="E93" s="95"/>
    </row>
    <row r="94" spans="1:5" ht="13.5" customHeight="1">
      <c r="A94" s="104" t="s">
        <v>38</v>
      </c>
      <c r="B94" s="84"/>
      <c r="C94" s="104" t="s">
        <v>37</v>
      </c>
      <c r="D94" s="84"/>
      <c r="E94" s="23" t="s">
        <v>4</v>
      </c>
    </row>
    <row r="95" spans="1:5" ht="13.5" customHeight="1">
      <c r="A95" s="91" t="s">
        <v>78</v>
      </c>
      <c r="B95" s="92"/>
      <c r="C95" s="99"/>
      <c r="D95" s="84"/>
      <c r="E95" s="37">
        <v>0</v>
      </c>
    </row>
    <row r="96" spans="1:5" ht="13.5" customHeight="1">
      <c r="A96" s="135" t="s">
        <v>82</v>
      </c>
      <c r="B96" s="136"/>
      <c r="C96" s="105" t="s">
        <v>83</v>
      </c>
      <c r="D96" s="106"/>
      <c r="E96" s="52">
        <v>0</v>
      </c>
    </row>
    <row r="97" spans="1:5" ht="13.5" customHeight="1">
      <c r="A97" s="137"/>
      <c r="B97" s="138"/>
      <c r="C97" s="105" t="s">
        <v>91</v>
      </c>
      <c r="D97" s="146"/>
      <c r="E97" s="52">
        <v>1000</v>
      </c>
    </row>
    <row r="98" spans="1:5" ht="13.5" customHeight="1">
      <c r="A98" s="139"/>
      <c r="B98" s="140"/>
      <c r="C98" s="133" t="s">
        <v>168</v>
      </c>
      <c r="D98" s="134"/>
      <c r="E98" s="52">
        <v>10</v>
      </c>
    </row>
    <row r="99" spans="1:5" ht="13.5" customHeight="1">
      <c r="A99" s="91" t="s">
        <v>40</v>
      </c>
      <c r="B99" s="101"/>
      <c r="C99" s="102"/>
      <c r="D99" s="103"/>
      <c r="E99" s="52">
        <f>C76</f>
        <v>1503</v>
      </c>
    </row>
    <row r="100" spans="1:5" ht="13.5" customHeight="1">
      <c r="C100" s="90" t="s">
        <v>29</v>
      </c>
      <c r="D100" s="84"/>
      <c r="E100" s="52">
        <f>(E27+E95)-SUM(E96:E99)</f>
        <v>977</v>
      </c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</sheetData>
  <mergeCells count="51">
    <mergeCell ref="C98:D98"/>
    <mergeCell ref="A96:B98"/>
    <mergeCell ref="A84:E84"/>
    <mergeCell ref="C80:D80"/>
    <mergeCell ref="A57:C57"/>
    <mergeCell ref="A65:C65"/>
    <mergeCell ref="C82:D82"/>
    <mergeCell ref="C97:D97"/>
    <mergeCell ref="C95:D95"/>
    <mergeCell ref="C89:D89"/>
    <mergeCell ref="C90:D90"/>
    <mergeCell ref="C87:D87"/>
    <mergeCell ref="A87:B88"/>
    <mergeCell ref="C88:D88"/>
    <mergeCell ref="C94:D94"/>
    <mergeCell ref="A94:B94"/>
    <mergeCell ref="A49:C49"/>
    <mergeCell ref="A80:B80"/>
    <mergeCell ref="A79:E79"/>
    <mergeCell ref="A60:C60"/>
    <mergeCell ref="A81:B81"/>
    <mergeCell ref="A1:E1"/>
    <mergeCell ref="C14:D14"/>
    <mergeCell ref="A12:E12"/>
    <mergeCell ref="C13:D13"/>
    <mergeCell ref="A22:E22"/>
    <mergeCell ref="A17:E17"/>
    <mergeCell ref="C18:D18"/>
    <mergeCell ref="C19:D19"/>
    <mergeCell ref="C23:D23"/>
    <mergeCell ref="C24:D24"/>
    <mergeCell ref="A38:C39"/>
    <mergeCell ref="A31:C31"/>
    <mergeCell ref="A33:C33"/>
    <mergeCell ref="C26:D26"/>
    <mergeCell ref="A45:C45"/>
    <mergeCell ref="A54:C54"/>
    <mergeCell ref="C81:D81"/>
    <mergeCell ref="C25:D25"/>
    <mergeCell ref="C100:D100"/>
    <mergeCell ref="A95:B95"/>
    <mergeCell ref="A93:E93"/>
    <mergeCell ref="A71:C71"/>
    <mergeCell ref="A89:B89"/>
    <mergeCell ref="C86:D86"/>
    <mergeCell ref="A99:B99"/>
    <mergeCell ref="C99:D99"/>
    <mergeCell ref="C85:D85"/>
    <mergeCell ref="A86:B86"/>
    <mergeCell ref="C96:D96"/>
    <mergeCell ref="A85:B85"/>
  </mergeCells>
  <phoneticPr fontId="19" type="noConversion"/>
  <conditionalFormatting sqref="C9">
    <cfRule type="cellIs" dxfId="70" priority="13" operator="lessThan">
      <formula>0</formula>
    </cfRule>
  </conditionalFormatting>
  <conditionalFormatting sqref="E82">
    <cfRule type="cellIs" dxfId="69" priority="26" stopIfTrue="1" operator="greaterThanOrEqual">
      <formula>0</formula>
    </cfRule>
    <cfRule type="cellIs" dxfId="68" priority="27" operator="lessThan">
      <formula>0</formula>
    </cfRule>
  </conditionalFormatting>
  <conditionalFormatting sqref="E86">
    <cfRule type="cellIs" dxfId="67" priority="22" stopIfTrue="1" operator="greaterThanOrEqual">
      <formula>0</formula>
    </cfRule>
    <cfRule type="cellIs" dxfId="66" priority="23" operator="lessThan">
      <formula>0</formula>
    </cfRule>
  </conditionalFormatting>
  <conditionalFormatting sqref="E90">
    <cfRule type="cellIs" dxfId="65" priority="24" stopIfTrue="1" operator="greaterThanOrEqual">
      <formula>0</formula>
    </cfRule>
    <cfRule type="cellIs" dxfId="64" priority="25" operator="lessThan">
      <formula>0</formula>
    </cfRule>
  </conditionalFormatting>
  <conditionalFormatting sqref="E95">
    <cfRule type="cellIs" dxfId="63" priority="20" stopIfTrue="1" operator="greaterThanOrEqual">
      <formula>0</formula>
    </cfRule>
    <cfRule type="cellIs" dxfId="62" priority="21" operator="lessThan">
      <formula>0</formula>
    </cfRule>
  </conditionalFormatting>
  <conditionalFormatting sqref="E100">
    <cfRule type="cellIs" dxfId="61" priority="18" stopIfTrue="1" operator="greaterThanOrEqual">
      <formula>0</formula>
    </cfRule>
    <cfRule type="cellIs" dxfId="60" priority="19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4"/>
  <sheetViews>
    <sheetView tabSelected="1" topLeftCell="A67" workbookViewId="0">
      <selection activeCell="E101" sqref="E10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8" t="s">
        <v>94</v>
      </c>
      <c r="B1" s="119"/>
      <c r="C1" s="119"/>
      <c r="D1" s="119"/>
      <c r="E1" s="120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2024 - June 2024'!E100</f>
        <v>977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'April 2024 - June 2024'!C7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1003.2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167</v>
      </c>
      <c r="C7" s="57">
        <f>('April 2024 - June 2024'!C9)+SUM(E81,E89,E99)</f>
        <v>-9939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1" t="s">
        <v>76</v>
      </c>
      <c r="B10" s="94"/>
      <c r="C10" s="94"/>
      <c r="D10" s="94"/>
      <c r="E10" s="9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07" t="s">
        <v>3</v>
      </c>
      <c r="D11" s="84"/>
      <c r="E11" s="17" t="s">
        <v>4</v>
      </c>
    </row>
    <row r="12" spans="1:25" ht="13.5" customHeight="1">
      <c r="A12" s="25" t="s">
        <v>80</v>
      </c>
      <c r="B12" s="2" t="s">
        <v>5</v>
      </c>
      <c r="C12" s="108" t="s">
        <v>6</v>
      </c>
      <c r="D12" s="92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1" t="s">
        <v>95</v>
      </c>
      <c r="B15" s="94"/>
      <c r="C15" s="94"/>
      <c r="D15" s="94"/>
      <c r="E15" s="9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07" t="s">
        <v>3</v>
      </c>
      <c r="D16" s="84"/>
      <c r="E16" s="17" t="s">
        <v>4</v>
      </c>
    </row>
    <row r="17" spans="1:25" ht="13.15" customHeight="1">
      <c r="A17" s="25" t="s">
        <v>96</v>
      </c>
      <c r="B17" s="2" t="s">
        <v>5</v>
      </c>
      <c r="C17" s="108" t="s">
        <v>6</v>
      </c>
      <c r="D17" s="84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1" t="s">
        <v>97</v>
      </c>
      <c r="B20" s="94"/>
      <c r="C20" s="94"/>
      <c r="D20" s="94"/>
      <c r="E20" s="9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2" t="s">
        <v>3</v>
      </c>
      <c r="D21" s="123"/>
      <c r="E21" s="74" t="s">
        <v>4</v>
      </c>
    </row>
    <row r="22" spans="1:25" ht="13.15" customHeight="1">
      <c r="A22" s="33" t="s">
        <v>98</v>
      </c>
      <c r="B22" s="32" t="s">
        <v>5</v>
      </c>
      <c r="C22" s="124" t="s">
        <v>6</v>
      </c>
      <c r="D22" s="125"/>
      <c r="E22" s="67">
        <v>2405</v>
      </c>
    </row>
    <row r="23" spans="1:25" ht="13.15" customHeight="1">
      <c r="A23" s="33"/>
      <c r="B23" s="32" t="s">
        <v>119</v>
      </c>
      <c r="C23" s="124"/>
      <c r="D23" s="124"/>
      <c r="E23" s="67">
        <v>204</v>
      </c>
    </row>
    <row r="24" spans="1:25" ht="13.15" customHeight="1">
      <c r="A24" s="45"/>
      <c r="B24" s="45"/>
      <c r="C24" s="46"/>
      <c r="D24" s="47" t="s">
        <v>7</v>
      </c>
      <c r="E24" s="48">
        <f>SUM(E22:E23)</f>
        <v>2609</v>
      </c>
    </row>
    <row r="25" spans="1:25" ht="13.5" customHeight="1">
      <c r="A25" s="11"/>
      <c r="B25" s="11"/>
      <c r="C25" s="1"/>
      <c r="D25" s="50"/>
      <c r="E25" s="51"/>
    </row>
    <row r="26" spans="1:25" ht="13.15" customHeight="1">
      <c r="A26" s="11"/>
      <c r="B26" s="11"/>
      <c r="C26" s="1"/>
      <c r="D26" s="50"/>
      <c r="E26" s="51"/>
    </row>
    <row r="27" spans="1:25" ht="13.5" customHeight="1">
      <c r="A27" s="11"/>
      <c r="B27" s="11"/>
      <c r="C27" s="1"/>
      <c r="D27" s="50"/>
      <c r="E27" s="51"/>
    </row>
    <row r="28" spans="1:25" ht="13.5" customHeight="1">
      <c r="A28" s="11"/>
      <c r="B28" s="11"/>
    </row>
    <row r="29" spans="1:25" ht="13.5" customHeight="1">
      <c r="A29" s="147" t="s">
        <v>99</v>
      </c>
      <c r="B29" s="83"/>
      <c r="C29" s="84"/>
    </row>
    <row r="30" spans="1:25" ht="13.5" customHeight="1">
      <c r="A30" s="20" t="s">
        <v>2</v>
      </c>
      <c r="B30" s="20" t="s">
        <v>3</v>
      </c>
      <c r="C30" s="21" t="s">
        <v>4</v>
      </c>
      <c r="D30" s="22"/>
    </row>
    <row r="31" spans="1:25" ht="13.5" customHeight="1">
      <c r="A31" s="82" t="s">
        <v>8</v>
      </c>
      <c r="B31" s="83"/>
      <c r="C31" s="84"/>
    </row>
    <row r="32" spans="1:25" ht="13.5" customHeight="1">
      <c r="A32" s="25" t="s">
        <v>30</v>
      </c>
      <c r="B32" s="2"/>
      <c r="C32" s="19">
        <v>204</v>
      </c>
    </row>
    <row r="33" spans="1:3" ht="13.5" customHeight="1">
      <c r="A33" s="30" t="s">
        <v>160</v>
      </c>
      <c r="B33" s="26"/>
      <c r="C33" s="27">
        <v>42</v>
      </c>
    </row>
    <row r="34" spans="1:3" ht="13.5" customHeight="1">
      <c r="A34" s="26" t="s">
        <v>9</v>
      </c>
      <c r="B34" s="26" t="s">
        <v>10</v>
      </c>
      <c r="C34" s="27">
        <v>197</v>
      </c>
    </row>
    <row r="35" spans="1:3" ht="13.5" customHeight="1">
      <c r="A35" s="28"/>
      <c r="B35" s="25" t="s">
        <v>32</v>
      </c>
      <c r="C35" s="29">
        <f>SUM(C32:C34)</f>
        <v>443</v>
      </c>
    </row>
    <row r="36" spans="1:3" ht="13.5" customHeight="1">
      <c r="A36" s="109" t="s">
        <v>11</v>
      </c>
      <c r="B36" s="110"/>
      <c r="C36" s="111"/>
    </row>
    <row r="37" spans="1:3" ht="13.5" customHeight="1">
      <c r="A37" s="112"/>
      <c r="B37" s="113"/>
      <c r="C37" s="114"/>
    </row>
    <row r="38" spans="1:3" ht="13.5" customHeight="1">
      <c r="A38" s="2" t="s">
        <v>12</v>
      </c>
      <c r="B38" s="2"/>
      <c r="C38" s="18">
        <v>0</v>
      </c>
    </row>
    <row r="39" spans="1:3" ht="13.5" customHeight="1">
      <c r="A39" s="2" t="s">
        <v>13</v>
      </c>
      <c r="B39" s="2"/>
      <c r="C39" s="10">
        <v>0</v>
      </c>
    </row>
    <row r="40" spans="1:3" ht="13.5" customHeight="1">
      <c r="A40" s="2" t="s">
        <v>14</v>
      </c>
      <c r="B40" s="2"/>
      <c r="C40" s="10">
        <v>0</v>
      </c>
    </row>
    <row r="41" spans="1:3" ht="13.5" customHeight="1">
      <c r="A41" s="2" t="s">
        <v>15</v>
      </c>
      <c r="B41" s="2"/>
      <c r="C41" s="10">
        <v>0</v>
      </c>
    </row>
    <row r="42" spans="1:3" ht="13.5" customHeight="1">
      <c r="A42" s="2"/>
      <c r="B42" s="2" t="s">
        <v>16</v>
      </c>
      <c r="C42" s="10">
        <f>SUM(C38:C41)</f>
        <v>0</v>
      </c>
    </row>
    <row r="43" spans="1:3" ht="13.5" customHeight="1">
      <c r="A43" s="82" t="s">
        <v>17</v>
      </c>
      <c r="B43" s="83"/>
      <c r="C43" s="84"/>
    </row>
    <row r="44" spans="1:3" ht="13.5" customHeight="1">
      <c r="A44" s="2" t="s">
        <v>18</v>
      </c>
      <c r="B44" s="2" t="s">
        <v>19</v>
      </c>
      <c r="C44" s="19">
        <v>0</v>
      </c>
    </row>
    <row r="45" spans="1:3" ht="13.5" customHeight="1">
      <c r="A45" s="2" t="s">
        <v>20</v>
      </c>
      <c r="B45" s="2" t="s">
        <v>21</v>
      </c>
      <c r="C45" s="19">
        <v>0</v>
      </c>
    </row>
    <row r="46" spans="1:3" ht="13.5" customHeight="1">
      <c r="A46" s="2"/>
      <c r="B46" s="25" t="s">
        <v>33</v>
      </c>
      <c r="C46" s="19">
        <f>SUM(C44:C45)</f>
        <v>0</v>
      </c>
    </row>
    <row r="47" spans="1:3" ht="13.5" customHeight="1">
      <c r="A47" s="82" t="s">
        <v>51</v>
      </c>
      <c r="B47" s="85"/>
      <c r="C47" s="86"/>
    </row>
    <row r="48" spans="1:3" ht="13.5" customHeight="1">
      <c r="A48" s="2" t="s">
        <v>52</v>
      </c>
      <c r="B48" s="2" t="s">
        <v>54</v>
      </c>
      <c r="C48" s="18">
        <v>0</v>
      </c>
    </row>
    <row r="49" spans="1:3" ht="13.5" customHeight="1">
      <c r="A49" s="26"/>
      <c r="B49" s="30" t="s">
        <v>73</v>
      </c>
      <c r="C49" s="31">
        <v>0</v>
      </c>
    </row>
    <row r="50" spans="1:3" ht="13.5" customHeight="1">
      <c r="A50" s="26"/>
      <c r="B50" s="26" t="s">
        <v>89</v>
      </c>
      <c r="C50" s="31">
        <v>0</v>
      </c>
    </row>
    <row r="51" spans="1:3" ht="13.5" customHeight="1">
      <c r="A51" s="26"/>
      <c r="B51" s="30" t="s">
        <v>53</v>
      </c>
      <c r="C51" s="31">
        <f>SUM(C48:C50)</f>
        <v>0</v>
      </c>
    </row>
    <row r="52" spans="1:3" ht="13.5" customHeight="1">
      <c r="A52" s="82" t="s">
        <v>22</v>
      </c>
      <c r="B52" s="85"/>
      <c r="C52" s="86"/>
    </row>
    <row r="53" spans="1:3" ht="13.5" customHeight="1">
      <c r="A53" s="2" t="s">
        <v>23</v>
      </c>
      <c r="B53" s="2" t="s">
        <v>24</v>
      </c>
      <c r="C53" s="18">
        <v>0</v>
      </c>
    </row>
    <row r="54" spans="1:3" ht="13.5" customHeight="1">
      <c r="A54" s="26"/>
      <c r="B54" s="30" t="s">
        <v>34</v>
      </c>
      <c r="C54" s="31">
        <f>SUM(C53)</f>
        <v>0</v>
      </c>
    </row>
    <row r="55" spans="1:3" ht="13.5" customHeight="1">
      <c r="A55" s="141" t="s">
        <v>55</v>
      </c>
      <c r="B55" s="142"/>
      <c r="C55" s="123"/>
    </row>
    <row r="56" spans="1:3" ht="33" customHeight="1">
      <c r="A56" s="32" t="s">
        <v>56</v>
      </c>
      <c r="B56" s="33" t="s">
        <v>57</v>
      </c>
      <c r="C56" s="34">
        <v>0</v>
      </c>
    </row>
    <row r="57" spans="1:3" ht="19.899999999999999" customHeight="1">
      <c r="A57" s="32"/>
      <c r="B57" s="33" t="s">
        <v>58</v>
      </c>
      <c r="C57" s="34">
        <f>SUM(C56)</f>
        <v>0</v>
      </c>
    </row>
    <row r="58" spans="1:3" ht="13.5" customHeight="1">
      <c r="A58" s="130" t="s">
        <v>35</v>
      </c>
      <c r="B58" s="113"/>
      <c r="C58" s="95"/>
    </row>
    <row r="59" spans="1:3" ht="13.5" customHeight="1">
      <c r="A59" s="26" t="s">
        <v>70</v>
      </c>
      <c r="B59" s="26"/>
      <c r="C59" s="18">
        <v>0</v>
      </c>
    </row>
    <row r="60" spans="1:3" ht="15" customHeight="1">
      <c r="A60" s="28" t="s">
        <v>72</v>
      </c>
      <c r="B60" s="28" t="s">
        <v>71</v>
      </c>
      <c r="C60" s="18">
        <v>0</v>
      </c>
    </row>
    <row r="61" spans="1:3" ht="13.5" customHeight="1">
      <c r="A61" s="9" t="s">
        <v>25</v>
      </c>
      <c r="B61" s="9" t="s">
        <v>26</v>
      </c>
      <c r="C61" s="18">
        <v>0</v>
      </c>
    </row>
    <row r="62" spans="1:3" ht="13.5" customHeight="1">
      <c r="A62" s="32"/>
      <c r="B62" s="33" t="s">
        <v>36</v>
      </c>
      <c r="C62" s="34">
        <f>SUM(C59:C61)</f>
        <v>0</v>
      </c>
    </row>
    <row r="63" spans="1:3" ht="13.5" customHeight="1">
      <c r="A63" s="96" t="s">
        <v>31</v>
      </c>
      <c r="B63" s="143"/>
      <c r="C63" s="98"/>
    </row>
    <row r="64" spans="1:3" ht="13.5" customHeight="1">
      <c r="A64" s="58" t="s">
        <v>42</v>
      </c>
      <c r="B64" s="63" t="s">
        <v>49</v>
      </c>
      <c r="C64" s="60">
        <v>300</v>
      </c>
    </row>
    <row r="65" spans="1:8" ht="13.5" customHeight="1">
      <c r="A65" s="68" t="s">
        <v>84</v>
      </c>
      <c r="B65" s="81" t="s">
        <v>85</v>
      </c>
      <c r="C65" s="70">
        <v>0</v>
      </c>
    </row>
    <row r="66" spans="1:8" ht="13.5" customHeight="1">
      <c r="A66" s="59" t="s">
        <v>74</v>
      </c>
      <c r="B66" s="53" t="s">
        <v>75</v>
      </c>
      <c r="C66" s="61">
        <v>0</v>
      </c>
    </row>
    <row r="67" spans="1:8" ht="13.5" customHeight="1">
      <c r="A67" s="30" t="s">
        <v>46</v>
      </c>
      <c r="B67" s="62" t="s">
        <v>118</v>
      </c>
      <c r="C67" s="31">
        <v>760</v>
      </c>
    </row>
    <row r="68" spans="1:8" ht="13.5" customHeight="1">
      <c r="A68" s="28"/>
      <c r="B68" s="38" t="s">
        <v>43</v>
      </c>
      <c r="C68" s="39">
        <f>SUM(C64:C67)</f>
        <v>1060</v>
      </c>
    </row>
    <row r="69" spans="1:8" ht="13.5" customHeight="1">
      <c r="A69" s="28"/>
      <c r="B69" s="54" t="s">
        <v>58</v>
      </c>
      <c r="C69" s="39">
        <f>C35+C42+C46+C51+C54+C57+C62+C68</f>
        <v>1503</v>
      </c>
    </row>
    <row r="70" spans="1:8" ht="13.5" customHeight="1">
      <c r="A70" s="96" t="s">
        <v>44</v>
      </c>
      <c r="B70" s="97"/>
      <c r="C70" s="98"/>
    </row>
    <row r="71" spans="1:8" ht="13.5" customHeight="1">
      <c r="A71" s="42" t="s">
        <v>47</v>
      </c>
      <c r="B71" s="38"/>
      <c r="C71" s="49">
        <f>'April 2024 - June 2024'!C72</f>
        <v>9939</v>
      </c>
    </row>
    <row r="72" spans="1:8" ht="13.5" customHeight="1">
      <c r="A72" s="71" t="s">
        <v>90</v>
      </c>
      <c r="B72" s="38"/>
      <c r="C72" s="49">
        <v>5000</v>
      </c>
    </row>
    <row r="73" spans="1:8" ht="30">
      <c r="A73" s="65" t="s">
        <v>79</v>
      </c>
      <c r="B73" s="55"/>
      <c r="C73" s="49">
        <v>0</v>
      </c>
    </row>
    <row r="74" spans="1:8" ht="13.5" customHeight="1">
      <c r="A74" s="28"/>
      <c r="B74" s="56" t="s">
        <v>45</v>
      </c>
      <c r="C74" s="49">
        <f>SUM(C71:C73)</f>
        <v>14939</v>
      </c>
    </row>
    <row r="75" spans="1:8" ht="13.5" customHeight="1">
      <c r="A75" s="32"/>
      <c r="B75" s="40" t="s">
        <v>27</v>
      </c>
      <c r="C75" s="41">
        <f>C69</f>
        <v>1503</v>
      </c>
      <c r="H75" s="36"/>
    </row>
    <row r="76" spans="1:8" ht="13.5" customHeight="1">
      <c r="A76" s="11"/>
      <c r="B76" s="11"/>
    </row>
    <row r="77" spans="1:8" ht="13.5" customHeight="1">
      <c r="A77" s="11"/>
      <c r="B77" s="11"/>
    </row>
    <row r="78" spans="1:8" ht="13.5" customHeight="1">
      <c r="A78" s="104" t="s">
        <v>100</v>
      </c>
      <c r="B78" s="83"/>
      <c r="C78" s="83"/>
      <c r="D78" s="83"/>
      <c r="E78" s="84"/>
    </row>
    <row r="79" spans="1:8" ht="13.5" customHeight="1">
      <c r="A79" s="126" t="s">
        <v>38</v>
      </c>
      <c r="B79" s="123"/>
      <c r="C79" s="126" t="s">
        <v>37</v>
      </c>
      <c r="D79" s="123"/>
      <c r="E79" s="43" t="s">
        <v>4</v>
      </c>
    </row>
    <row r="80" spans="1:8" ht="13.5" customHeight="1">
      <c r="A80" s="151" t="s">
        <v>82</v>
      </c>
      <c r="B80" s="151"/>
      <c r="C80" s="149" t="s">
        <v>83</v>
      </c>
      <c r="D80" s="150"/>
      <c r="E80" s="75">
        <v>0</v>
      </c>
    </row>
    <row r="81" spans="1:5" ht="13.5" customHeight="1">
      <c r="A81" s="152"/>
      <c r="B81" s="152"/>
      <c r="C81" s="153" t="s">
        <v>91</v>
      </c>
      <c r="D81" s="154"/>
      <c r="E81" s="52">
        <v>1000</v>
      </c>
    </row>
    <row r="82" spans="1:5" ht="13.5" customHeight="1">
      <c r="A82" s="131" t="s">
        <v>40</v>
      </c>
      <c r="B82" s="132"/>
      <c r="C82" s="87"/>
      <c r="D82" s="88"/>
      <c r="E82" s="44">
        <f>C75</f>
        <v>1503</v>
      </c>
    </row>
    <row r="83" spans="1:5" ht="13.5" customHeight="1">
      <c r="C83" s="144" t="s">
        <v>41</v>
      </c>
      <c r="D83" s="83"/>
      <c r="E83" s="37">
        <f>(C6+E13)-SUM(E80:E82)</f>
        <v>905.19999999999982</v>
      </c>
    </row>
    <row r="84" spans="1:5" ht="13.5" customHeight="1"/>
    <row r="85" spans="1:5" ht="13.5" customHeight="1">
      <c r="A85" s="104" t="s">
        <v>101</v>
      </c>
      <c r="B85" s="83"/>
      <c r="C85" s="83"/>
      <c r="D85" s="83"/>
      <c r="E85" s="84"/>
    </row>
    <row r="86" spans="1:5" ht="13.5" customHeight="1">
      <c r="A86" s="104" t="s">
        <v>38</v>
      </c>
      <c r="B86" s="84"/>
      <c r="C86" s="104" t="s">
        <v>37</v>
      </c>
      <c r="D86" s="84"/>
      <c r="E86" s="23" t="s">
        <v>4</v>
      </c>
    </row>
    <row r="87" spans="1:5" ht="13.5" customHeight="1">
      <c r="A87" s="91" t="s">
        <v>81</v>
      </c>
      <c r="B87" s="92"/>
      <c r="C87" s="102"/>
      <c r="D87" s="156"/>
      <c r="E87" s="37">
        <f>E83</f>
        <v>905.19999999999982</v>
      </c>
    </row>
    <row r="88" spans="1:5" ht="13.5" customHeight="1">
      <c r="A88" s="135" t="s">
        <v>82</v>
      </c>
      <c r="B88" s="136"/>
      <c r="C88" s="102" t="s">
        <v>83</v>
      </c>
      <c r="D88" s="155"/>
      <c r="E88" s="52">
        <v>0</v>
      </c>
    </row>
    <row r="89" spans="1:5" ht="13.5" customHeight="1">
      <c r="A89" s="137"/>
      <c r="B89" s="138"/>
      <c r="C89" s="105" t="s">
        <v>91</v>
      </c>
      <c r="D89" s="148"/>
      <c r="E89" s="52">
        <v>1000</v>
      </c>
    </row>
    <row r="90" spans="1:5" ht="13.5" customHeight="1">
      <c r="A90" s="139"/>
      <c r="B90" s="140"/>
      <c r="C90" s="105" t="s">
        <v>169</v>
      </c>
      <c r="D90" s="148"/>
      <c r="E90" s="52">
        <v>187</v>
      </c>
    </row>
    <row r="91" spans="1:5" ht="13.5" customHeight="1">
      <c r="A91" s="91" t="s">
        <v>40</v>
      </c>
      <c r="B91" s="92"/>
      <c r="C91" s="99"/>
      <c r="D91" s="84"/>
      <c r="E91" s="66">
        <f>C75</f>
        <v>1503</v>
      </c>
    </row>
    <row r="92" spans="1:5" ht="13.5" customHeight="1">
      <c r="C92" s="90" t="s">
        <v>28</v>
      </c>
      <c r="D92" s="84"/>
      <c r="E92" s="37">
        <f>(E18+E87)-SUM(E88:E91)</f>
        <v>620.19999999999982</v>
      </c>
    </row>
    <row r="93" spans="1:5" ht="13.5" customHeight="1">
      <c r="A93" s="24"/>
      <c r="B93" s="24"/>
      <c r="C93" s="24"/>
      <c r="D93" s="24"/>
      <c r="E93" s="24"/>
    </row>
    <row r="94" spans="1:5" ht="17.25" customHeight="1">
      <c r="A94" s="24"/>
      <c r="B94" s="24"/>
      <c r="C94" s="24"/>
      <c r="D94" s="24"/>
      <c r="E94" s="24"/>
    </row>
    <row r="95" spans="1:5" ht="13.5" customHeight="1">
      <c r="A95" s="93" t="s">
        <v>102</v>
      </c>
      <c r="B95" s="94"/>
      <c r="C95" s="94"/>
      <c r="D95" s="94"/>
      <c r="E95" s="95"/>
    </row>
    <row r="96" spans="1:5" ht="13.5" customHeight="1">
      <c r="A96" s="104" t="s">
        <v>38</v>
      </c>
      <c r="B96" s="84"/>
      <c r="C96" s="104" t="s">
        <v>37</v>
      </c>
      <c r="D96" s="84"/>
      <c r="E96" s="23" t="s">
        <v>4</v>
      </c>
    </row>
    <row r="97" spans="1:5" ht="13.5" customHeight="1">
      <c r="A97" s="91" t="s">
        <v>103</v>
      </c>
      <c r="B97" s="92"/>
      <c r="C97" s="99"/>
      <c r="D97" s="84"/>
      <c r="E97" s="37">
        <f>E92</f>
        <v>620.19999999999982</v>
      </c>
    </row>
    <row r="98" spans="1:5" ht="13.5" customHeight="1">
      <c r="A98" s="91" t="s">
        <v>82</v>
      </c>
      <c r="B98" s="101"/>
      <c r="C98" s="105" t="s">
        <v>83</v>
      </c>
      <c r="D98" s="106"/>
      <c r="E98" s="52">
        <v>0</v>
      </c>
    </row>
    <row r="99" spans="1:5" ht="13.5" customHeight="1">
      <c r="A99" s="76"/>
      <c r="B99" s="77"/>
      <c r="C99" s="105" t="s">
        <v>170</v>
      </c>
      <c r="D99" s="148"/>
      <c r="E99" s="52">
        <v>1000</v>
      </c>
    </row>
    <row r="100" spans="1:5" ht="13.5" customHeight="1">
      <c r="A100" s="91" t="s">
        <v>40</v>
      </c>
      <c r="B100" s="92"/>
      <c r="C100" s="99"/>
      <c r="D100" s="84"/>
      <c r="E100" s="66">
        <f>C75</f>
        <v>1503</v>
      </c>
    </row>
    <row r="101" spans="1:5" ht="13.5" customHeight="1">
      <c r="C101" s="90" t="s">
        <v>28</v>
      </c>
      <c r="D101" s="84"/>
      <c r="E101" s="52">
        <f>(E24+E97)-SUM(E98:E100)</f>
        <v>726.19999999999982</v>
      </c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</sheetData>
  <mergeCells count="53">
    <mergeCell ref="A88:B90"/>
    <mergeCell ref="C89:D89"/>
    <mergeCell ref="C23:D23"/>
    <mergeCell ref="C90:D90"/>
    <mergeCell ref="A100:B100"/>
    <mergeCell ref="C100:D100"/>
    <mergeCell ref="C88:D88"/>
    <mergeCell ref="C83:D83"/>
    <mergeCell ref="A85:E85"/>
    <mergeCell ref="A86:B86"/>
    <mergeCell ref="C86:D86"/>
    <mergeCell ref="A87:B87"/>
    <mergeCell ref="C87:D87"/>
    <mergeCell ref="C82:D82"/>
    <mergeCell ref="A36:C37"/>
    <mergeCell ref="A43:C43"/>
    <mergeCell ref="C79:D79"/>
    <mergeCell ref="C101:D101"/>
    <mergeCell ref="A98:B98"/>
    <mergeCell ref="C98:D98"/>
    <mergeCell ref="A91:B91"/>
    <mergeCell ref="C91:D91"/>
    <mergeCell ref="C92:D92"/>
    <mergeCell ref="A95:E95"/>
    <mergeCell ref="A96:B96"/>
    <mergeCell ref="C96:D96"/>
    <mergeCell ref="A97:B97"/>
    <mergeCell ref="C97:D97"/>
    <mergeCell ref="C99:D99"/>
    <mergeCell ref="C80:D80"/>
    <mergeCell ref="A80:B81"/>
    <mergeCell ref="C81:D81"/>
    <mergeCell ref="A47:C47"/>
    <mergeCell ref="A52:C52"/>
    <mergeCell ref="A55:C55"/>
    <mergeCell ref="A58:C58"/>
    <mergeCell ref="A63:C63"/>
    <mergeCell ref="A82:B82"/>
    <mergeCell ref="A31:C31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9:C29"/>
    <mergeCell ref="A70:C70"/>
    <mergeCell ref="A78:E78"/>
    <mergeCell ref="A79:B79"/>
  </mergeCells>
  <conditionalFormatting sqref="C3">
    <cfRule type="cellIs" dxfId="59" priority="2" operator="lessThan">
      <formula>0</formula>
    </cfRule>
  </conditionalFormatting>
  <conditionalFormatting sqref="C6:C7">
    <cfRule type="cellIs" dxfId="58" priority="1" operator="lessThan">
      <formula>0</formula>
    </cfRule>
  </conditionalFormatting>
  <conditionalFormatting sqref="E83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87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2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97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1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09"/>
  <sheetViews>
    <sheetView topLeftCell="A67" workbookViewId="0">
      <selection activeCell="B7" sqref="B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8" t="s">
        <v>108</v>
      </c>
      <c r="B1" s="119"/>
      <c r="C1" s="119"/>
      <c r="D1" s="119"/>
      <c r="E1" s="120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'July 2024 - September 2024'!E101</f>
        <v>726.19999999999982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'July 2024 - September 2024'!C5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752.39999999999986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167</v>
      </c>
      <c r="C7" s="57">
        <f>('July 2024 - September 2024'!C7)+SUM(E79,E86,E94)</f>
        <v>-6339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1" t="s">
        <v>104</v>
      </c>
      <c r="B10" s="94"/>
      <c r="C10" s="94"/>
      <c r="D10" s="94"/>
      <c r="E10" s="9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07" t="s">
        <v>3</v>
      </c>
      <c r="D11" s="84"/>
      <c r="E11" s="17" t="s">
        <v>4</v>
      </c>
    </row>
    <row r="12" spans="1:25" ht="13.5" customHeight="1">
      <c r="A12" s="25" t="s">
        <v>105</v>
      </c>
      <c r="B12" s="2" t="s">
        <v>5</v>
      </c>
      <c r="C12" s="108" t="s">
        <v>6</v>
      </c>
      <c r="D12" s="92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1" t="s">
        <v>113</v>
      </c>
      <c r="B15" s="94"/>
      <c r="C15" s="94"/>
      <c r="D15" s="94"/>
      <c r="E15" s="9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07" t="s">
        <v>3</v>
      </c>
      <c r="D16" s="84"/>
      <c r="E16" s="17" t="s">
        <v>4</v>
      </c>
    </row>
    <row r="17" spans="1:25" ht="13.15" customHeight="1">
      <c r="A17" s="25" t="s">
        <v>114</v>
      </c>
      <c r="B17" s="2" t="s">
        <v>5</v>
      </c>
      <c r="C17" s="108" t="s">
        <v>6</v>
      </c>
      <c r="D17" s="84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1" t="s">
        <v>109</v>
      </c>
      <c r="B20" s="94"/>
      <c r="C20" s="94"/>
      <c r="D20" s="94"/>
      <c r="E20" s="9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2" t="s">
        <v>3</v>
      </c>
      <c r="D21" s="123"/>
      <c r="E21" s="74" t="s">
        <v>4</v>
      </c>
    </row>
    <row r="22" spans="1:25" ht="13.15" customHeight="1">
      <c r="A22" s="33" t="s">
        <v>110</v>
      </c>
      <c r="B22" s="32" t="s">
        <v>5</v>
      </c>
      <c r="C22" s="124" t="s">
        <v>6</v>
      </c>
      <c r="D22" s="125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47" t="s">
        <v>111</v>
      </c>
      <c r="B28" s="83"/>
      <c r="C28" s="84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82" t="s">
        <v>8</v>
      </c>
      <c r="B30" s="83"/>
      <c r="C30" s="84"/>
    </row>
    <row r="31" spans="1:25" ht="13.5" customHeight="1">
      <c r="A31" s="25" t="s">
        <v>30</v>
      </c>
      <c r="B31" s="2"/>
      <c r="C31" s="19">
        <v>0</v>
      </c>
    </row>
    <row r="32" spans="1:25" ht="13.5" customHeight="1">
      <c r="A32" s="30" t="s">
        <v>160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239</v>
      </c>
    </row>
    <row r="35" spans="1:3" ht="13.5" customHeight="1">
      <c r="A35" s="109" t="s">
        <v>11</v>
      </c>
      <c r="B35" s="110"/>
      <c r="C35" s="111"/>
    </row>
    <row r="36" spans="1:3" ht="13.5" customHeight="1">
      <c r="A36" s="112"/>
      <c r="B36" s="113"/>
      <c r="C36" s="114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82" t="s">
        <v>17</v>
      </c>
      <c r="B42" s="83"/>
      <c r="C42" s="84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82" t="s">
        <v>51</v>
      </c>
      <c r="B46" s="85"/>
      <c r="C46" s="86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89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82" t="s">
        <v>22</v>
      </c>
      <c r="B51" s="85"/>
      <c r="C51" s="86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141" t="s">
        <v>55</v>
      </c>
      <c r="B54" s="142"/>
      <c r="C54" s="123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30" t="s">
        <v>35</v>
      </c>
      <c r="B57" s="113"/>
      <c r="C57" s="95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96" t="s">
        <v>31</v>
      </c>
      <c r="B62" s="143"/>
      <c r="C62" s="98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69" t="s">
        <v>85</v>
      </c>
      <c r="C64" s="70">
        <v>0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118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1060</v>
      </c>
    </row>
    <row r="68" spans="1:8" ht="13.5" customHeight="1">
      <c r="A68" s="28"/>
      <c r="B68" s="54" t="s">
        <v>58</v>
      </c>
      <c r="C68" s="39">
        <f>C34+C41+C45+C50+C53+C56+C61+C67</f>
        <v>1299</v>
      </c>
    </row>
    <row r="69" spans="1:8" ht="13.5" customHeight="1">
      <c r="A69" s="96" t="s">
        <v>44</v>
      </c>
      <c r="B69" s="97"/>
      <c r="C69" s="98"/>
    </row>
    <row r="70" spans="1:8" ht="13.5" customHeight="1">
      <c r="A70" s="42" t="s">
        <v>47</v>
      </c>
      <c r="B70" s="38"/>
      <c r="C70" s="49">
        <f>'July 2024 - September 2024'!C71</f>
        <v>9939</v>
      </c>
    </row>
    <row r="71" spans="1:8" ht="13.5" customHeight="1">
      <c r="A71" s="71" t="s">
        <v>90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1299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4" t="s">
        <v>106</v>
      </c>
      <c r="B77" s="83"/>
      <c r="C77" s="83"/>
      <c r="D77" s="83"/>
      <c r="E77" s="84"/>
    </row>
    <row r="78" spans="1:8" ht="13.5" customHeight="1">
      <c r="A78" s="126" t="s">
        <v>38</v>
      </c>
      <c r="B78" s="123"/>
      <c r="C78" s="126" t="s">
        <v>37</v>
      </c>
      <c r="D78" s="123"/>
      <c r="E78" s="43" t="s">
        <v>4</v>
      </c>
    </row>
    <row r="79" spans="1:8" ht="13.5" customHeight="1">
      <c r="A79" s="151" t="s">
        <v>82</v>
      </c>
      <c r="B79" s="136"/>
      <c r="C79" s="149" t="s">
        <v>146</v>
      </c>
      <c r="D79" s="150"/>
      <c r="E79" s="75">
        <v>1200</v>
      </c>
    </row>
    <row r="80" spans="1:8" ht="13.5" customHeight="1">
      <c r="A80" s="131" t="s">
        <v>40</v>
      </c>
      <c r="B80" s="132"/>
      <c r="C80" s="87"/>
      <c r="D80" s="88"/>
      <c r="E80" s="44">
        <f>C74</f>
        <v>1299</v>
      </c>
    </row>
    <row r="81" spans="1:5" ht="13.5" customHeight="1">
      <c r="C81" s="144" t="s">
        <v>41</v>
      </c>
      <c r="D81" s="83"/>
      <c r="E81" s="37">
        <f>(C6+E13)-SUM(E79:E80)</f>
        <v>658.39999999999964</v>
      </c>
    </row>
    <row r="82" spans="1:5" ht="13.5" customHeight="1"/>
    <row r="83" spans="1:5" ht="13.5" customHeight="1">
      <c r="A83" s="104" t="s">
        <v>115</v>
      </c>
      <c r="B83" s="83"/>
      <c r="C83" s="83"/>
      <c r="D83" s="83"/>
      <c r="E83" s="84"/>
    </row>
    <row r="84" spans="1:5" ht="13.5" customHeight="1">
      <c r="A84" s="104" t="s">
        <v>38</v>
      </c>
      <c r="B84" s="84"/>
      <c r="C84" s="104" t="s">
        <v>37</v>
      </c>
      <c r="D84" s="84"/>
      <c r="E84" s="23" t="s">
        <v>4</v>
      </c>
    </row>
    <row r="85" spans="1:5" ht="13.5" customHeight="1">
      <c r="A85" s="91" t="s">
        <v>107</v>
      </c>
      <c r="B85" s="92"/>
      <c r="C85" s="102"/>
      <c r="D85" s="156"/>
      <c r="E85" s="37">
        <f>E81</f>
        <v>658.39999999999964</v>
      </c>
    </row>
    <row r="86" spans="1:5" ht="13.5" customHeight="1">
      <c r="A86" s="91" t="s">
        <v>82</v>
      </c>
      <c r="B86" s="101"/>
      <c r="C86" s="105" t="s">
        <v>146</v>
      </c>
      <c r="D86" s="155"/>
      <c r="E86" s="52">
        <v>1200</v>
      </c>
    </row>
    <row r="87" spans="1:5" ht="13.5" customHeight="1">
      <c r="A87" s="91" t="s">
        <v>40</v>
      </c>
      <c r="B87" s="92"/>
      <c r="C87" s="99"/>
      <c r="D87" s="84"/>
      <c r="E87" s="66">
        <f>C74</f>
        <v>1299</v>
      </c>
    </row>
    <row r="88" spans="1:5" ht="13.5" customHeight="1">
      <c r="C88" s="90" t="s">
        <v>28</v>
      </c>
      <c r="D88" s="84"/>
      <c r="E88" s="37">
        <f>(E18+E85)-SUM(E86:E87)</f>
        <v>564.39999999999964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93" t="s">
        <v>112</v>
      </c>
      <c r="B91" s="94"/>
      <c r="C91" s="94"/>
      <c r="D91" s="94"/>
      <c r="E91" s="95"/>
    </row>
    <row r="92" spans="1:5" ht="13.5" customHeight="1">
      <c r="A92" s="104" t="s">
        <v>38</v>
      </c>
      <c r="B92" s="84"/>
      <c r="C92" s="104" t="s">
        <v>37</v>
      </c>
      <c r="D92" s="84"/>
      <c r="E92" s="23" t="s">
        <v>4</v>
      </c>
    </row>
    <row r="93" spans="1:5" ht="13.5" customHeight="1">
      <c r="A93" s="91" t="s">
        <v>116</v>
      </c>
      <c r="B93" s="92"/>
      <c r="C93" s="99"/>
      <c r="D93" s="84"/>
      <c r="E93" s="37">
        <f>E88</f>
        <v>564.39999999999964</v>
      </c>
    </row>
    <row r="94" spans="1:5" ht="13.5" customHeight="1">
      <c r="A94" s="91" t="s">
        <v>82</v>
      </c>
      <c r="B94" s="101"/>
      <c r="C94" s="105" t="s">
        <v>146</v>
      </c>
      <c r="D94" s="106"/>
      <c r="E94" s="52">
        <v>1200</v>
      </c>
    </row>
    <row r="95" spans="1:5" ht="13.5" customHeight="1">
      <c r="A95" s="91" t="s">
        <v>40</v>
      </c>
      <c r="B95" s="92"/>
      <c r="C95" s="99"/>
      <c r="D95" s="84"/>
      <c r="E95" s="66">
        <f>C74</f>
        <v>1299</v>
      </c>
    </row>
    <row r="96" spans="1:5" ht="13.5" customHeight="1">
      <c r="C96" s="90" t="s">
        <v>28</v>
      </c>
      <c r="D96" s="84"/>
      <c r="E96" s="52">
        <f>(E23+E93)-SUM(E94:E95)</f>
        <v>470.39999999999964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A79:B79"/>
    <mergeCell ref="A86:B86"/>
    <mergeCell ref="C88:D88"/>
    <mergeCell ref="A91:E91"/>
    <mergeCell ref="A92:B92"/>
    <mergeCell ref="C92:D92"/>
    <mergeCell ref="A80:B80"/>
    <mergeCell ref="C80:D80"/>
    <mergeCell ref="C81:D81"/>
    <mergeCell ref="A83:E83"/>
    <mergeCell ref="A84:B84"/>
    <mergeCell ref="C84:D84"/>
    <mergeCell ref="C79:D79"/>
    <mergeCell ref="A93:B93"/>
    <mergeCell ref="C93:D93"/>
    <mergeCell ref="A85:B85"/>
    <mergeCell ref="C85:D85"/>
    <mergeCell ref="C86:D86"/>
    <mergeCell ref="A87:B87"/>
    <mergeCell ref="C87:D87"/>
    <mergeCell ref="A62:C62"/>
    <mergeCell ref="A69:C69"/>
    <mergeCell ref="A77:E77"/>
    <mergeCell ref="A78:B78"/>
    <mergeCell ref="C78:D78"/>
    <mergeCell ref="A57:C57"/>
    <mergeCell ref="C17:D17"/>
    <mergeCell ref="A20:E20"/>
    <mergeCell ref="C21:D21"/>
    <mergeCell ref="C22:D22"/>
    <mergeCell ref="A28:C28"/>
    <mergeCell ref="A30:C30"/>
    <mergeCell ref="A35:C36"/>
    <mergeCell ref="A42:C42"/>
    <mergeCell ref="A46:C46"/>
    <mergeCell ref="A51:C51"/>
    <mergeCell ref="A54:C54"/>
    <mergeCell ref="C16:D16"/>
    <mergeCell ref="A1:E1"/>
    <mergeCell ref="A10:E10"/>
    <mergeCell ref="C11:D11"/>
    <mergeCell ref="C12:D12"/>
    <mergeCell ref="A15:E15"/>
  </mergeCells>
  <conditionalFormatting sqref="C3">
    <cfRule type="cellIs" dxfId="47" priority="2" operator="lessThan">
      <formula>0</formula>
    </cfRule>
  </conditionalFormatting>
  <conditionalFormatting sqref="C6:C7">
    <cfRule type="cellIs" dxfId="46" priority="1" operator="lessThan">
      <formula>0</formula>
    </cfRule>
  </conditionalFormatting>
  <conditionalFormatting sqref="E81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5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88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3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6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workbookViewId="0">
      <selection activeCell="C7" sqref="C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8" t="s">
        <v>120</v>
      </c>
      <c r="B1" s="119"/>
      <c r="C1" s="119"/>
      <c r="D1" s="119"/>
      <c r="E1" s="120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'October 2024 - December 2024'!E96</f>
        <v>470.39999999999964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'October 2024 - December 2024'!C5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496.59999999999962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167</v>
      </c>
      <c r="C7" s="57">
        <f>('October 2024 - December 2024'!C7)+SUM(E79,E86,E94)</f>
        <v>-2939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1" t="s">
        <v>121</v>
      </c>
      <c r="B10" s="94"/>
      <c r="C10" s="94"/>
      <c r="D10" s="94"/>
      <c r="E10" s="9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07" t="s">
        <v>3</v>
      </c>
      <c r="D11" s="84"/>
      <c r="E11" s="17" t="s">
        <v>4</v>
      </c>
    </row>
    <row r="12" spans="1:25" ht="13.5" customHeight="1">
      <c r="A12" s="25" t="s">
        <v>122</v>
      </c>
      <c r="B12" s="2" t="s">
        <v>5</v>
      </c>
      <c r="C12" s="108" t="s">
        <v>6</v>
      </c>
      <c r="D12" s="92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1" t="s">
        <v>128</v>
      </c>
      <c r="B15" s="94"/>
      <c r="C15" s="94"/>
      <c r="D15" s="94"/>
      <c r="E15" s="9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07" t="s">
        <v>3</v>
      </c>
      <c r="D16" s="84"/>
      <c r="E16" s="17" t="s">
        <v>4</v>
      </c>
    </row>
    <row r="17" spans="1:25" ht="13.15" customHeight="1">
      <c r="A17" s="25" t="s">
        <v>129</v>
      </c>
      <c r="B17" s="2" t="s">
        <v>5</v>
      </c>
      <c r="C17" s="108" t="s">
        <v>6</v>
      </c>
      <c r="D17" s="84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1" t="s">
        <v>123</v>
      </c>
      <c r="B20" s="94"/>
      <c r="C20" s="94"/>
      <c r="D20" s="94"/>
      <c r="E20" s="9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2" t="s">
        <v>3</v>
      </c>
      <c r="D21" s="123"/>
      <c r="E21" s="74" t="s">
        <v>4</v>
      </c>
    </row>
    <row r="22" spans="1:25" ht="13.15" customHeight="1">
      <c r="A22" s="33" t="s">
        <v>124</v>
      </c>
      <c r="B22" s="32" t="s">
        <v>5</v>
      </c>
      <c r="C22" s="124" t="s">
        <v>6</v>
      </c>
      <c r="D22" s="125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47" t="s">
        <v>125</v>
      </c>
      <c r="B28" s="83"/>
      <c r="C28" s="84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82" t="s">
        <v>8</v>
      </c>
      <c r="B30" s="83"/>
      <c r="C30" s="84"/>
    </row>
    <row r="31" spans="1:25" ht="13.5" customHeight="1">
      <c r="A31" s="25" t="s">
        <v>30</v>
      </c>
      <c r="B31" s="2"/>
      <c r="C31" s="19">
        <v>0</v>
      </c>
    </row>
    <row r="32" spans="1:25" ht="13.5" customHeight="1">
      <c r="A32" s="30" t="s">
        <v>160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239</v>
      </c>
    </row>
    <row r="35" spans="1:3" ht="13.5" customHeight="1">
      <c r="A35" s="109" t="s">
        <v>11</v>
      </c>
      <c r="B35" s="110"/>
      <c r="C35" s="111"/>
    </row>
    <row r="36" spans="1:3" ht="13.5" customHeight="1">
      <c r="A36" s="112"/>
      <c r="B36" s="113"/>
      <c r="C36" s="114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82" t="s">
        <v>17</v>
      </c>
      <c r="B42" s="83"/>
      <c r="C42" s="84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82" t="s">
        <v>51</v>
      </c>
      <c r="B46" s="85"/>
      <c r="C46" s="86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89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82" t="s">
        <v>22</v>
      </c>
      <c r="B51" s="85"/>
      <c r="C51" s="86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141" t="s">
        <v>55</v>
      </c>
      <c r="B54" s="142"/>
      <c r="C54" s="123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30" t="s">
        <v>35</v>
      </c>
      <c r="B57" s="113"/>
      <c r="C57" s="95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96" t="s">
        <v>31</v>
      </c>
      <c r="B62" s="143"/>
      <c r="C62" s="98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69" t="s">
        <v>85</v>
      </c>
      <c r="C64" s="70">
        <v>0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118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1060</v>
      </c>
    </row>
    <row r="68" spans="1:8" ht="13.5" customHeight="1">
      <c r="A68" s="28"/>
      <c r="B68" s="54" t="s">
        <v>58</v>
      </c>
      <c r="C68" s="39">
        <f>C34+C41+C45+C50+C53+C56+C61+C67</f>
        <v>1299</v>
      </c>
    </row>
    <row r="69" spans="1:8" ht="13.5" customHeight="1">
      <c r="A69" s="96" t="s">
        <v>44</v>
      </c>
      <c r="B69" s="97"/>
      <c r="C69" s="98"/>
    </row>
    <row r="70" spans="1:8" ht="13.5" customHeight="1">
      <c r="A70" s="42" t="s">
        <v>47</v>
      </c>
      <c r="B70" s="38"/>
      <c r="C70" s="49">
        <f>'October 2024 - December 2024'!C70</f>
        <v>9939</v>
      </c>
    </row>
    <row r="71" spans="1:8" ht="13.5" customHeight="1">
      <c r="A71" s="71" t="s">
        <v>90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1299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4" t="s">
        <v>126</v>
      </c>
      <c r="B77" s="83"/>
      <c r="C77" s="83"/>
      <c r="D77" s="83"/>
      <c r="E77" s="84"/>
    </row>
    <row r="78" spans="1:8" ht="13.5" customHeight="1">
      <c r="A78" s="126" t="s">
        <v>38</v>
      </c>
      <c r="B78" s="123"/>
      <c r="C78" s="126" t="s">
        <v>37</v>
      </c>
      <c r="D78" s="123"/>
      <c r="E78" s="43" t="s">
        <v>4</v>
      </c>
    </row>
    <row r="79" spans="1:8" ht="13.5" customHeight="1">
      <c r="A79" s="151" t="s">
        <v>82</v>
      </c>
      <c r="B79" s="136"/>
      <c r="C79" s="149" t="s">
        <v>146</v>
      </c>
      <c r="D79" s="150"/>
      <c r="E79" s="75">
        <v>1200</v>
      </c>
    </row>
    <row r="80" spans="1:8" ht="13.5" customHeight="1">
      <c r="A80" s="131" t="s">
        <v>40</v>
      </c>
      <c r="B80" s="132"/>
      <c r="C80" s="87"/>
      <c r="D80" s="88"/>
      <c r="E80" s="44">
        <f>C74</f>
        <v>1299</v>
      </c>
    </row>
    <row r="81" spans="1:5" ht="13.5" customHeight="1">
      <c r="C81" s="144" t="s">
        <v>41</v>
      </c>
      <c r="D81" s="83"/>
      <c r="E81" s="37">
        <f>(C6+E13)-SUM(E79:E80)</f>
        <v>402.59999999999945</v>
      </c>
    </row>
    <row r="82" spans="1:5" ht="13.5" customHeight="1"/>
    <row r="83" spans="1:5" ht="13.5" customHeight="1">
      <c r="A83" s="104" t="s">
        <v>130</v>
      </c>
      <c r="B83" s="83"/>
      <c r="C83" s="83"/>
      <c r="D83" s="83"/>
      <c r="E83" s="84"/>
    </row>
    <row r="84" spans="1:5" ht="13.5" customHeight="1">
      <c r="A84" s="104" t="s">
        <v>38</v>
      </c>
      <c r="B84" s="84"/>
      <c r="C84" s="104" t="s">
        <v>37</v>
      </c>
      <c r="D84" s="84"/>
      <c r="E84" s="23" t="s">
        <v>4</v>
      </c>
    </row>
    <row r="85" spans="1:5" ht="13.5" customHeight="1">
      <c r="A85" s="91" t="s">
        <v>144</v>
      </c>
      <c r="B85" s="92"/>
      <c r="C85" s="102"/>
      <c r="D85" s="156"/>
      <c r="E85" s="37">
        <f>E81</f>
        <v>402.59999999999945</v>
      </c>
    </row>
    <row r="86" spans="1:5" ht="13.5" customHeight="1">
      <c r="A86" s="91" t="s">
        <v>82</v>
      </c>
      <c r="B86" s="101"/>
      <c r="C86" s="105" t="s">
        <v>163</v>
      </c>
      <c r="D86" s="155"/>
      <c r="E86" s="52">
        <v>1100</v>
      </c>
    </row>
    <row r="87" spans="1:5" ht="13.5" customHeight="1">
      <c r="A87" s="91" t="s">
        <v>40</v>
      </c>
      <c r="B87" s="92"/>
      <c r="C87" s="99"/>
      <c r="D87" s="84"/>
      <c r="E87" s="66">
        <f>C74</f>
        <v>1299</v>
      </c>
    </row>
    <row r="88" spans="1:5" ht="13.5" customHeight="1">
      <c r="C88" s="90" t="s">
        <v>28</v>
      </c>
      <c r="D88" s="84"/>
      <c r="E88" s="37">
        <f>(E18+E85)-SUM(E86:E87)</f>
        <v>408.59999999999945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93" t="s">
        <v>127</v>
      </c>
      <c r="B91" s="94"/>
      <c r="C91" s="94"/>
      <c r="D91" s="94"/>
      <c r="E91" s="95"/>
    </row>
    <row r="92" spans="1:5" ht="13.5" customHeight="1">
      <c r="A92" s="104" t="s">
        <v>38</v>
      </c>
      <c r="B92" s="84"/>
      <c r="C92" s="104" t="s">
        <v>37</v>
      </c>
      <c r="D92" s="84"/>
      <c r="E92" s="23" t="s">
        <v>4</v>
      </c>
    </row>
    <row r="93" spans="1:5" ht="13.5" customHeight="1">
      <c r="A93" s="91" t="s">
        <v>145</v>
      </c>
      <c r="B93" s="92"/>
      <c r="C93" s="99"/>
      <c r="D93" s="84"/>
      <c r="E93" s="37">
        <f>E88</f>
        <v>408.59999999999945</v>
      </c>
    </row>
    <row r="94" spans="1:5" ht="13.5" customHeight="1">
      <c r="A94" s="91" t="s">
        <v>82</v>
      </c>
      <c r="B94" s="101"/>
      <c r="C94" s="105" t="s">
        <v>163</v>
      </c>
      <c r="D94" s="106"/>
      <c r="E94" s="52">
        <v>1100</v>
      </c>
    </row>
    <row r="95" spans="1:5" ht="13.5" customHeight="1">
      <c r="A95" s="91" t="s">
        <v>40</v>
      </c>
      <c r="B95" s="92"/>
      <c r="C95" s="99"/>
      <c r="D95" s="84"/>
      <c r="E95" s="66">
        <f>C74</f>
        <v>1299</v>
      </c>
    </row>
    <row r="96" spans="1:5" ht="13.5" customHeight="1">
      <c r="C96" s="90" t="s">
        <v>28</v>
      </c>
      <c r="D96" s="84"/>
      <c r="E96" s="52">
        <f>(E23+E93)-SUM(E94:E95)</f>
        <v>414.59999999999945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35" priority="2" operator="lessThan">
      <formula>0</formula>
    </cfRule>
  </conditionalFormatting>
  <conditionalFormatting sqref="C6:C7">
    <cfRule type="cellIs" dxfId="34" priority="1" operator="lessThan">
      <formula>0</formula>
    </cfRule>
  </conditionalFormatting>
  <conditionalFormatting sqref="E81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5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8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3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6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8" t="s">
        <v>134</v>
      </c>
      <c r="B1" s="119"/>
      <c r="C1" s="119"/>
      <c r="D1" s="119"/>
      <c r="E1" s="120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'January 2025 - March 2025'!E96</f>
        <v>414.59999999999945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'January 2025 - March 2025'!C5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440.79999999999944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167</v>
      </c>
      <c r="C7" s="57">
        <f>('January 2025 - March 2025'!C7)+SUM(E79,E86,E94)</f>
        <v>0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1" t="s">
        <v>131</v>
      </c>
      <c r="B10" s="94"/>
      <c r="C10" s="94"/>
      <c r="D10" s="94"/>
      <c r="E10" s="9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07" t="s">
        <v>3</v>
      </c>
      <c r="D11" s="84"/>
      <c r="E11" s="17" t="s">
        <v>4</v>
      </c>
    </row>
    <row r="12" spans="1:25" ht="13.5" customHeight="1">
      <c r="A12" s="25" t="s">
        <v>132</v>
      </c>
      <c r="B12" s="2" t="s">
        <v>5</v>
      </c>
      <c r="C12" s="108" t="s">
        <v>6</v>
      </c>
      <c r="D12" s="92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1" t="s">
        <v>139</v>
      </c>
      <c r="B15" s="94"/>
      <c r="C15" s="94"/>
      <c r="D15" s="94"/>
      <c r="E15" s="9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07" t="s">
        <v>3</v>
      </c>
      <c r="D16" s="84"/>
      <c r="E16" s="17" t="s">
        <v>4</v>
      </c>
    </row>
    <row r="17" spans="1:25" ht="13.15" customHeight="1">
      <c r="A17" s="25" t="s">
        <v>140</v>
      </c>
      <c r="B17" s="2" t="s">
        <v>5</v>
      </c>
      <c r="C17" s="108" t="s">
        <v>6</v>
      </c>
      <c r="D17" s="84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1" t="s">
        <v>135</v>
      </c>
      <c r="B20" s="94"/>
      <c r="C20" s="94"/>
      <c r="D20" s="94"/>
      <c r="E20" s="9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2" t="s">
        <v>3</v>
      </c>
      <c r="D21" s="123"/>
      <c r="E21" s="74" t="s">
        <v>4</v>
      </c>
    </row>
    <row r="22" spans="1:25" ht="13.15" customHeight="1">
      <c r="A22" s="33" t="s">
        <v>136</v>
      </c>
      <c r="B22" s="32" t="s">
        <v>5</v>
      </c>
      <c r="C22" s="124" t="s">
        <v>6</v>
      </c>
      <c r="D22" s="125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47" t="s">
        <v>137</v>
      </c>
      <c r="B28" s="83"/>
      <c r="C28" s="84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82" t="s">
        <v>8</v>
      </c>
      <c r="B30" s="83"/>
      <c r="C30" s="84"/>
    </row>
    <row r="31" spans="1:25" ht="13.5" customHeight="1">
      <c r="A31" s="25" t="s">
        <v>30</v>
      </c>
      <c r="B31" s="2"/>
      <c r="C31" s="19">
        <v>0</v>
      </c>
    </row>
    <row r="32" spans="1:25" ht="13.5" customHeight="1">
      <c r="A32" s="30" t="s">
        <v>160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239</v>
      </c>
    </row>
    <row r="35" spans="1:3" ht="13.5" customHeight="1">
      <c r="A35" s="109" t="s">
        <v>11</v>
      </c>
      <c r="B35" s="110"/>
      <c r="C35" s="111"/>
    </row>
    <row r="36" spans="1:3" ht="13.5" customHeight="1">
      <c r="A36" s="112"/>
      <c r="B36" s="113"/>
      <c r="C36" s="114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82" t="s">
        <v>17</v>
      </c>
      <c r="B42" s="83"/>
      <c r="C42" s="84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82" t="s">
        <v>51</v>
      </c>
      <c r="B46" s="85"/>
      <c r="C46" s="86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89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82" t="s">
        <v>22</v>
      </c>
      <c r="B51" s="85"/>
      <c r="C51" s="86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141" t="s">
        <v>55</v>
      </c>
      <c r="B54" s="142"/>
      <c r="C54" s="123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30" t="s">
        <v>35</v>
      </c>
      <c r="B57" s="113"/>
      <c r="C57" s="95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96" t="s">
        <v>31</v>
      </c>
      <c r="B62" s="143"/>
      <c r="C62" s="98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69" t="s">
        <v>85</v>
      </c>
      <c r="C64" s="70">
        <v>0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118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1060</v>
      </c>
    </row>
    <row r="68" spans="1:8" ht="13.5" customHeight="1">
      <c r="A68" s="28"/>
      <c r="B68" s="54" t="s">
        <v>58</v>
      </c>
      <c r="C68" s="39">
        <f>C34+C41+C45+C50+C53+C56+C61+C67</f>
        <v>1299</v>
      </c>
    </row>
    <row r="69" spans="1:8" ht="13.5" customHeight="1">
      <c r="A69" s="96" t="s">
        <v>44</v>
      </c>
      <c r="B69" s="97"/>
      <c r="C69" s="98"/>
    </row>
    <row r="70" spans="1:8" ht="13.5" customHeight="1">
      <c r="A70" s="42" t="s">
        <v>47</v>
      </c>
      <c r="B70" s="38"/>
      <c r="C70" s="49">
        <f>'January 2025 - March 2025'!C70</f>
        <v>9939</v>
      </c>
    </row>
    <row r="71" spans="1:8" ht="13.5" customHeight="1">
      <c r="A71" s="71" t="s">
        <v>90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1299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4" t="s">
        <v>133</v>
      </c>
      <c r="B77" s="83"/>
      <c r="C77" s="83"/>
      <c r="D77" s="83"/>
      <c r="E77" s="84"/>
    </row>
    <row r="78" spans="1:8" ht="13.5" customHeight="1">
      <c r="A78" s="126" t="s">
        <v>38</v>
      </c>
      <c r="B78" s="123"/>
      <c r="C78" s="126" t="s">
        <v>37</v>
      </c>
      <c r="D78" s="123"/>
      <c r="E78" s="43" t="s">
        <v>4</v>
      </c>
    </row>
    <row r="79" spans="1:8" ht="13.5" customHeight="1">
      <c r="A79" s="151" t="s">
        <v>82</v>
      </c>
      <c r="B79" s="136"/>
      <c r="C79" s="149" t="s">
        <v>163</v>
      </c>
      <c r="D79" s="150"/>
      <c r="E79" s="75">
        <v>1100</v>
      </c>
    </row>
    <row r="80" spans="1:8" ht="13.5" customHeight="1">
      <c r="A80" s="131" t="s">
        <v>40</v>
      </c>
      <c r="B80" s="132"/>
      <c r="C80" s="87"/>
      <c r="D80" s="88"/>
      <c r="E80" s="44">
        <f>C74</f>
        <v>1299</v>
      </c>
    </row>
    <row r="81" spans="1:5" ht="13.5" customHeight="1">
      <c r="C81" s="144" t="s">
        <v>41</v>
      </c>
      <c r="D81" s="83"/>
      <c r="E81" s="37">
        <f>(C6+E13)-SUM(E79:E80)</f>
        <v>446.79999999999927</v>
      </c>
    </row>
    <row r="82" spans="1:5" ht="13.5" customHeight="1"/>
    <row r="83" spans="1:5" ht="13.5" customHeight="1">
      <c r="A83" s="104" t="s">
        <v>141</v>
      </c>
      <c r="B83" s="83"/>
      <c r="C83" s="83"/>
      <c r="D83" s="83"/>
      <c r="E83" s="84"/>
    </row>
    <row r="84" spans="1:5" ht="13.5" customHeight="1">
      <c r="A84" s="104" t="s">
        <v>38</v>
      </c>
      <c r="B84" s="84"/>
      <c r="C84" s="104" t="s">
        <v>37</v>
      </c>
      <c r="D84" s="84"/>
      <c r="E84" s="23" t="s">
        <v>4</v>
      </c>
    </row>
    <row r="85" spans="1:5" ht="13.5" customHeight="1">
      <c r="A85" s="91" t="s">
        <v>142</v>
      </c>
      <c r="B85" s="92"/>
      <c r="C85" s="102"/>
      <c r="D85" s="156"/>
      <c r="E85" s="37">
        <f>E81</f>
        <v>446.79999999999927</v>
      </c>
    </row>
    <row r="86" spans="1:5" ht="13.5" customHeight="1">
      <c r="A86" s="91" t="s">
        <v>82</v>
      </c>
      <c r="B86" s="101"/>
      <c r="C86" s="105" t="s">
        <v>164</v>
      </c>
      <c r="D86" s="155"/>
      <c r="E86" s="52">
        <v>1100</v>
      </c>
    </row>
    <row r="87" spans="1:5" ht="13.5" customHeight="1">
      <c r="A87" s="91" t="s">
        <v>40</v>
      </c>
      <c r="B87" s="92"/>
      <c r="C87" s="99"/>
      <c r="D87" s="84"/>
      <c r="E87" s="66">
        <f>C74</f>
        <v>1299</v>
      </c>
    </row>
    <row r="88" spans="1:5" ht="13.5" customHeight="1">
      <c r="C88" s="90" t="s">
        <v>28</v>
      </c>
      <c r="D88" s="84"/>
      <c r="E88" s="37">
        <f>(E18+E85)-SUM(E86:E87)</f>
        <v>452.79999999999927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93" t="s">
        <v>138</v>
      </c>
      <c r="B91" s="94"/>
      <c r="C91" s="94"/>
      <c r="D91" s="94"/>
      <c r="E91" s="95"/>
    </row>
    <row r="92" spans="1:5" ht="13.5" customHeight="1">
      <c r="A92" s="104" t="s">
        <v>38</v>
      </c>
      <c r="B92" s="84"/>
      <c r="C92" s="104" t="s">
        <v>37</v>
      </c>
      <c r="D92" s="84"/>
      <c r="E92" s="23" t="s">
        <v>4</v>
      </c>
    </row>
    <row r="93" spans="1:5" ht="13.5" customHeight="1">
      <c r="A93" s="91" t="s">
        <v>143</v>
      </c>
      <c r="B93" s="92"/>
      <c r="C93" s="99"/>
      <c r="D93" s="84"/>
      <c r="E93" s="37">
        <f>E88</f>
        <v>452.79999999999927</v>
      </c>
    </row>
    <row r="94" spans="1:5" ht="13.5" customHeight="1">
      <c r="A94" s="91" t="s">
        <v>82</v>
      </c>
      <c r="B94" s="101"/>
      <c r="C94" s="105" t="s">
        <v>165</v>
      </c>
      <c r="D94" s="106"/>
      <c r="E94" s="52">
        <v>739</v>
      </c>
    </row>
    <row r="95" spans="1:5" ht="13.5" customHeight="1">
      <c r="A95" s="91" t="s">
        <v>40</v>
      </c>
      <c r="B95" s="92"/>
      <c r="C95" s="99"/>
      <c r="D95" s="84"/>
      <c r="E95" s="66">
        <f>C74</f>
        <v>1299</v>
      </c>
    </row>
    <row r="96" spans="1:5" ht="13.5" customHeight="1">
      <c r="C96" s="90" t="s">
        <v>28</v>
      </c>
      <c r="D96" s="84"/>
      <c r="E96" s="52">
        <f>(E23+E93)-SUM(E94:E95)</f>
        <v>819.79999999999927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23" priority="2" operator="lessThan">
      <formula>0</formula>
    </cfRule>
  </conditionalFormatting>
  <conditionalFormatting sqref="C6:C7">
    <cfRule type="cellIs" dxfId="22" priority="1" operator="lessThan">
      <formula>0</formula>
    </cfRule>
  </conditionalFormatting>
  <conditionalFormatting sqref="E81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5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8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3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6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topLeftCell="A64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8" t="s">
        <v>151</v>
      </c>
      <c r="B1" s="119"/>
      <c r="C1" s="119"/>
      <c r="D1" s="119"/>
      <c r="E1" s="120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2025 - June 2025'!E96</f>
        <v>819.79999999999927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'April 2025 - June 2025'!C5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845.99999999999932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167</v>
      </c>
      <c r="C7" s="57">
        <f>('April 2025 - June 2025'!C7)</f>
        <v>0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1" t="s">
        <v>147</v>
      </c>
      <c r="B10" s="94"/>
      <c r="C10" s="94"/>
      <c r="D10" s="94"/>
      <c r="E10" s="9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07" t="s">
        <v>3</v>
      </c>
      <c r="D11" s="84"/>
      <c r="E11" s="17" t="s">
        <v>4</v>
      </c>
    </row>
    <row r="12" spans="1:25" ht="13.5" customHeight="1">
      <c r="A12" s="25" t="s">
        <v>148</v>
      </c>
      <c r="B12" s="2" t="s">
        <v>5</v>
      </c>
      <c r="C12" s="108" t="s">
        <v>6</v>
      </c>
      <c r="D12" s="92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1" t="s">
        <v>156</v>
      </c>
      <c r="B15" s="94"/>
      <c r="C15" s="94"/>
      <c r="D15" s="94"/>
      <c r="E15" s="9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07" t="s">
        <v>3</v>
      </c>
      <c r="D16" s="84"/>
      <c r="E16" s="17" t="s">
        <v>4</v>
      </c>
    </row>
    <row r="17" spans="1:25" ht="13.15" customHeight="1">
      <c r="A17" s="25" t="s">
        <v>157</v>
      </c>
      <c r="B17" s="2" t="s">
        <v>5</v>
      </c>
      <c r="C17" s="108" t="s">
        <v>6</v>
      </c>
      <c r="D17" s="84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1" t="s">
        <v>152</v>
      </c>
      <c r="B20" s="94"/>
      <c r="C20" s="94"/>
      <c r="D20" s="94"/>
      <c r="E20" s="9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2" t="s">
        <v>3</v>
      </c>
      <c r="D21" s="123"/>
      <c r="E21" s="74" t="s">
        <v>4</v>
      </c>
    </row>
    <row r="22" spans="1:25" ht="13.15" customHeight="1">
      <c r="A22" s="33" t="s">
        <v>153</v>
      </c>
      <c r="B22" s="32" t="s">
        <v>5</v>
      </c>
      <c r="C22" s="124" t="s">
        <v>6</v>
      </c>
      <c r="D22" s="125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47" t="s">
        <v>154</v>
      </c>
      <c r="B28" s="83"/>
      <c r="C28" s="84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82" t="s">
        <v>8</v>
      </c>
      <c r="B30" s="83"/>
      <c r="C30" s="84"/>
    </row>
    <row r="31" spans="1:25" ht="13.5" customHeight="1">
      <c r="A31" s="25" t="s">
        <v>30</v>
      </c>
      <c r="B31" s="2"/>
      <c r="C31" s="19">
        <v>0</v>
      </c>
    </row>
    <row r="32" spans="1:25" ht="13.5" customHeight="1">
      <c r="A32" s="30" t="s">
        <v>160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239</v>
      </c>
    </row>
    <row r="35" spans="1:3" ht="13.5" customHeight="1">
      <c r="A35" s="109" t="s">
        <v>11</v>
      </c>
      <c r="B35" s="110"/>
      <c r="C35" s="111"/>
    </row>
    <row r="36" spans="1:3" ht="13.5" customHeight="1">
      <c r="A36" s="112"/>
      <c r="B36" s="113"/>
      <c r="C36" s="114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82" t="s">
        <v>17</v>
      </c>
      <c r="B42" s="83"/>
      <c r="C42" s="84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82" t="s">
        <v>51</v>
      </c>
      <c r="B46" s="85"/>
      <c r="C46" s="86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89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82" t="s">
        <v>22</v>
      </c>
      <c r="B51" s="85"/>
      <c r="C51" s="86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141" t="s">
        <v>55</v>
      </c>
      <c r="B54" s="142"/>
      <c r="C54" s="123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30" t="s">
        <v>35</v>
      </c>
      <c r="B57" s="113"/>
      <c r="C57" s="95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96" t="s">
        <v>31</v>
      </c>
      <c r="B62" s="143"/>
      <c r="C62" s="98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69" t="s">
        <v>85</v>
      </c>
      <c r="C64" s="70">
        <v>0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118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1060</v>
      </c>
    </row>
    <row r="68" spans="1:8" ht="13.5" customHeight="1">
      <c r="A68" s="28"/>
      <c r="B68" s="54" t="s">
        <v>58</v>
      </c>
      <c r="C68" s="39">
        <f>C34+C41+C45+C50+C53+C56+C61+C67</f>
        <v>1299</v>
      </c>
    </row>
    <row r="69" spans="1:8" ht="13.5" customHeight="1">
      <c r="A69" s="96" t="s">
        <v>44</v>
      </c>
      <c r="B69" s="97"/>
      <c r="C69" s="98"/>
    </row>
    <row r="70" spans="1:8" ht="13.5" customHeight="1">
      <c r="A70" s="42" t="s">
        <v>47</v>
      </c>
      <c r="B70" s="38"/>
      <c r="C70" s="49">
        <v>0</v>
      </c>
    </row>
    <row r="71" spans="1:8" ht="13.5" customHeight="1">
      <c r="A71" s="71" t="s">
        <v>90</v>
      </c>
      <c r="B71" s="38"/>
      <c r="C71" s="49">
        <v>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0</v>
      </c>
    </row>
    <row r="74" spans="1:8" ht="13.5" customHeight="1">
      <c r="A74" s="32"/>
      <c r="B74" s="40" t="s">
        <v>27</v>
      </c>
      <c r="C74" s="41">
        <f>C68</f>
        <v>1299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4" t="s">
        <v>149</v>
      </c>
      <c r="B77" s="83"/>
      <c r="C77" s="83"/>
      <c r="D77" s="83"/>
      <c r="E77" s="84"/>
    </row>
    <row r="78" spans="1:8" ht="13.5" customHeight="1">
      <c r="A78" s="126" t="s">
        <v>38</v>
      </c>
      <c r="B78" s="123"/>
      <c r="C78" s="126" t="s">
        <v>37</v>
      </c>
      <c r="D78" s="123"/>
      <c r="E78" s="43" t="s">
        <v>4</v>
      </c>
    </row>
    <row r="79" spans="1:8" ht="13.5" customHeight="1">
      <c r="A79" s="157" t="s">
        <v>82</v>
      </c>
      <c r="B79" s="157"/>
      <c r="C79" s="158"/>
      <c r="D79" s="159"/>
      <c r="E79" s="52">
        <v>0</v>
      </c>
    </row>
    <row r="80" spans="1:8" ht="13.5" customHeight="1">
      <c r="A80" s="157" t="s">
        <v>40</v>
      </c>
      <c r="B80" s="157"/>
      <c r="C80" s="160"/>
      <c r="D80" s="160"/>
      <c r="E80" s="80">
        <f>C74</f>
        <v>1299</v>
      </c>
    </row>
    <row r="81" spans="1:5" ht="13.5" customHeight="1">
      <c r="A81" s="78"/>
      <c r="B81" s="78"/>
      <c r="C81" s="161" t="s">
        <v>41</v>
      </c>
      <c r="D81" s="113"/>
      <c r="E81" s="79">
        <f>(C6+E13)-SUM(E79:E80)</f>
        <v>1951.9999999999991</v>
      </c>
    </row>
    <row r="82" spans="1:5" ht="13.5" customHeight="1"/>
    <row r="83" spans="1:5" ht="13.5" customHeight="1">
      <c r="A83" s="104" t="s">
        <v>158</v>
      </c>
      <c r="B83" s="83"/>
      <c r="C83" s="83"/>
      <c r="D83" s="83"/>
      <c r="E83" s="84"/>
    </row>
    <row r="84" spans="1:5" ht="13.5" customHeight="1">
      <c r="A84" s="104" t="s">
        <v>38</v>
      </c>
      <c r="B84" s="84"/>
      <c r="C84" s="104" t="s">
        <v>37</v>
      </c>
      <c r="D84" s="84"/>
      <c r="E84" s="23" t="s">
        <v>4</v>
      </c>
    </row>
    <row r="85" spans="1:5" ht="13.5" customHeight="1">
      <c r="A85" s="91" t="s">
        <v>150</v>
      </c>
      <c r="B85" s="92"/>
      <c r="C85" s="102"/>
      <c r="D85" s="156"/>
      <c r="E85" s="37">
        <f>E81</f>
        <v>1951.9999999999991</v>
      </c>
    </row>
    <row r="86" spans="1:5" ht="13.5" customHeight="1">
      <c r="A86" s="91" t="s">
        <v>82</v>
      </c>
      <c r="B86" s="101"/>
      <c r="C86" s="105"/>
      <c r="D86" s="155"/>
      <c r="E86" s="52">
        <v>0</v>
      </c>
    </row>
    <row r="87" spans="1:5" ht="13.5" customHeight="1">
      <c r="A87" s="91" t="s">
        <v>40</v>
      </c>
      <c r="B87" s="92"/>
      <c r="C87" s="99"/>
      <c r="D87" s="84"/>
      <c r="E87" s="66">
        <f>C74</f>
        <v>1299</v>
      </c>
    </row>
    <row r="88" spans="1:5" ht="13.5" customHeight="1">
      <c r="C88" s="90" t="s">
        <v>28</v>
      </c>
      <c r="D88" s="84"/>
      <c r="E88" s="37">
        <f>(E18+E85)-SUM(E86:E87)</f>
        <v>3057.9999999999991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93" t="s">
        <v>155</v>
      </c>
      <c r="B91" s="94"/>
      <c r="C91" s="94"/>
      <c r="D91" s="94"/>
      <c r="E91" s="95"/>
    </row>
    <row r="92" spans="1:5" ht="13.5" customHeight="1">
      <c r="A92" s="104" t="s">
        <v>38</v>
      </c>
      <c r="B92" s="84"/>
      <c r="C92" s="104" t="s">
        <v>37</v>
      </c>
      <c r="D92" s="84"/>
      <c r="E92" s="23" t="s">
        <v>4</v>
      </c>
    </row>
    <row r="93" spans="1:5" ht="13.5" customHeight="1">
      <c r="A93" s="91" t="s">
        <v>159</v>
      </c>
      <c r="B93" s="92"/>
      <c r="C93" s="99"/>
      <c r="D93" s="84"/>
      <c r="E93" s="37">
        <f>E88</f>
        <v>3057.9999999999991</v>
      </c>
    </row>
    <row r="94" spans="1:5" ht="13.5" customHeight="1">
      <c r="A94" s="91" t="s">
        <v>82</v>
      </c>
      <c r="B94" s="101"/>
      <c r="C94" s="105"/>
      <c r="D94" s="106"/>
      <c r="E94" s="52">
        <v>0</v>
      </c>
    </row>
    <row r="95" spans="1:5" ht="13.5" customHeight="1">
      <c r="A95" s="91" t="s">
        <v>40</v>
      </c>
      <c r="B95" s="92"/>
      <c r="C95" s="99"/>
      <c r="D95" s="84"/>
      <c r="E95" s="66">
        <f>C74</f>
        <v>1299</v>
      </c>
    </row>
    <row r="96" spans="1:5" ht="13.5" customHeight="1">
      <c r="C96" s="90" t="s">
        <v>28</v>
      </c>
      <c r="D96" s="84"/>
      <c r="E96" s="52">
        <f>(E23+E93)-SUM(E94:E95)</f>
        <v>4163.9999999999991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11" priority="2" operator="lessThan">
      <formula>0</formula>
    </cfRule>
  </conditionalFormatting>
  <conditionalFormatting sqref="C6:C7">
    <cfRule type="cellIs" dxfId="10" priority="1" operator="lessThan">
      <formula>0</formula>
    </cfRule>
  </conditionalFormatting>
  <conditionalFormatting sqref="E81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5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8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3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6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2024-06-07T04:26:58Z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