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<sst xmlns="http://schemas.openxmlformats.org/spreadsheetml/2006/main" count="2153" uniqueCount="523">
  <si>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</si>
  <si>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</si>
  <si>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</si>
  <si>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</si>
  <si>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</si>
  <si>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</si>
  <si>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</si>
  <si>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</si>
  <si>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</si>
  <si>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</si>
  <si>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</si>
  <si>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</si>
  <si>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</si>
  <si>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</si>
  <si>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</si>
  <si>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</si>
  <si>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</si>
  <si>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</si>
  <si>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</si>
  <si>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</si>
  <si>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</si>
  <si>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</si>
  <si>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</si>
  <si>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</si>
  <si>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</si>
  <si>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</si>
  <si>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</si>
  <si>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</si>
  <si>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</si>
  <si>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</si>
  <si>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</si>
  <si>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</si>
  <si>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</si>
  <si>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</si>
  <si>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</si>
  <si>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</si>
  <si>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</si>
  <si>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</si>
  <si>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</si>
  <si>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</si>
  <si>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</si>
  <si>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</si>
  <si>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</si>
  <si>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</si>
  <si>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</si>
  <si>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FF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FF0000"/>
        <rFont val="Calibri"/>
        <family val="2"/>
        <charset val="1"/>
      </rPr>
      <t xml:space="preserve">th</t>
    </r>
    <r>
      <rPr>
        <b val="true"/>
        <sz val="12"/>
        <color rgb="FFFF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</si>
  <si>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</si>
  <si>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</si>
  <si>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</si>
  <si>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</si>
  <si>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</si>
  <si>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</si>
  <si>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</si>
  <si>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</si>
  <si>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</si>
  <si>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</si>
  <si>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</si>
  <si>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</si>
  <si>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</si>
  <si>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</si>
  <si>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</si>
  <si>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</si>
  <si>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</si>
  <si>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</si>
  <si>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</si>
  <si>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</si>
  <si>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</si>
  <si>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</si>
  <si>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</si>
  <si>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</si>
  <si>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</si>
  <si>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</si>
  <si>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</si>
  <si>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</si>
  <si>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</si>
  <si>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</si>
  <si>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</si>
  <si>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</si>
  <si>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</si>
  <si>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</si>
  <si>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</si>
  <si>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</si>
  <si>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</si>
  <si>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</si>
  <si>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</si>
  <si>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</si>
  <si>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</si>
  <si>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</si>
  <si>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</si>
  <si>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</si>
  <si>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</si>
  <si>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</si>
  <si>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</si>
  <si>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</si>
  <si>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</si>
  <si>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</si>
  <si>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</si>
  <si>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</si>
  <si>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</si>
  <si>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</si>
  <si>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</si>
  <si>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</si>
  <si>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</si>
  <si>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</si>
  <si>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</si>
  <si>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</si>
  <si>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</si>
  <si>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</si>
  <si>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</si>
  <si>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</si>
  <si>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</si>
  <si>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</si>
  <si>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</si>
  <si>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</si>
  <si>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</si>
  <si>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</si>
  <si>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</si>
  <si>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</si>
  <si>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</si>
  <si>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</si>
  <si>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</si>
  <si>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</si>
  <si>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</si>
  <si>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</si>
  <si>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</si>
  <si>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</si>
  <si>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</si>
  <si>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</si>
  <si>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</si>
  <si>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</si>
  <si>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</si>
  <si>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</si>
  <si>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</si>
  <si>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</si>
  <si>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</si>
  <si>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</si>
  <si>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</si>
  <si>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</si>
  <si>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</si>
  <si>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</si>
  <si>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</si>
  <si>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</si>
  <si>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</si>
  <si>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</si>
  <si>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</si>
  <si>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</si>
  <si>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</si>
  <si>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</si>
  <si>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</si>
  <si>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</si>
  <si>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</si>
  <si>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</si>
  <si>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</si>
  <si>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</si>
  <si>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</si>
  <si>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</si>
  <si>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</si>
  <si>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</si>
  <si>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</si>
  <si>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</si>
  <si>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</si>
  <si>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</si>
  <si>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</si>
  <si>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</si>
  <si>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</si>
  <si>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</si>
  <si>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</si>
  <si>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</si>
  <si>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</si>
  <si>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</si>
  <si>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</si>
  <si>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</si>
  <si>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</si>
  <si>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</si>
  <si>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</si>
  <si>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</si>
  <si>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</si>
  <si>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</si>
  <si>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</si>
  <si>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</si>
  <si>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</si>
  <si>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</si>
  <si>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</si>
  <si>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</si>
  <si>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</si>
  <si>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</si>
  <si>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</si>
  <si>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</si>
  <si>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</si>
  <si>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</si>
  <si>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</si>
  <si>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</si>
  <si>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</si>
  <si>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</si>
  <si>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</si>
  <si>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</si>
  <si>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</si>
  <si>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</si>
  <si>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</si>
  <si>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</si>
  <si>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</si>
  <si>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</si>
  <si>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</si>
  <si>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</si>
  <si>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</si>
  <si>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</si>
  <si>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</si>
  <si>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</si>
  <si>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</si>
  <si>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</si>
  <si>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</si>
  <si>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</si>
  <si>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</si>
  <si>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</si>
  <si>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</si>
  <si>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</si>
  <si>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</si>
  <si>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</si>
  <si>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</si>
  <si>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</si>
  <si>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</si>
  <si>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</si>
  <si>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</si>
  <si>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</si>
  <si>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</si>
  <si>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</si>
  <si>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</si>
  <si>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</si>
  <si>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</si>
  <si>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</si>
  <si>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</si>
  <si>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</si>
  <si>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</si>
  <si>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</si>
  <si>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</si>
  <si>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</si>
  <si>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</si>
  <si>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</si>
  <si>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</si>
  <si>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</si>
  <si>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</si>
  <si>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</si>
  <si>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</si>
  <si>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</si>
  <si>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</si>
  <si>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</si>
  <si>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</si>
  <si>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</si>
  <si>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</si>
  <si>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</si>
  <si>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</si>
  <si>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</si>
  <si>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</si>
  <si>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</si>
  <si>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</si>
  <si>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</si>
  <si>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</si>
  <si>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</si>
  <si>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</si>
  <si>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</si>
  <si>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</si>
  <si>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</si>
  <si>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</si>
  <si>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</si>
  <si>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</si>
  <si>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</si>
  <si>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</si>
  <si>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</si>
  <si>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</si>
  <si>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</si>
  <si>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</si>
  <si>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</si>
  <si>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</si>
  <si>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</si>
  <si>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</si>
  <si>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</si>
  <si>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</si>
  <si>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</si>
  <si>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</si>
  <si>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</si>
  <si>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</si>
  <si>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</si>
  <si>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</si>
  <si>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r>
      <rPr>
        <b val="true"/>
        <sz val="11"/>
        <color theme="1"/>
        <rFont val="Calibri"/>
        <family val="0"/>
        <charset val="1"/>
      </rPr>
      <t xml:space="preserve">21</t>
    </r>
    <r>
      <rPr>
        <b val="true"/>
        <vertAlign val="superscript"/>
        <sz val="11"/>
        <color theme="1"/>
        <rFont val="Calibri"/>
        <family val="0"/>
        <charset val="1"/>
      </rPr>
      <t xml:space="preserve">st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</si>
  <si>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</si>
  <si>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</si>
  <si>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theme="1"/>
        <rFont val="Calibri"/>
        <family val="0"/>
        <charset val="1"/>
      </rPr>
      <t xml:space="preserve">23</t>
    </r>
    <r>
      <rPr>
        <b val="true"/>
        <vertAlign val="superscript"/>
        <sz val="11"/>
        <color theme="1"/>
        <rFont val="Calibri"/>
        <family val="0"/>
        <charset val="1"/>
      </rPr>
      <t xml:space="preserve">rd</t>
    </r>
    <r>
      <rPr>
        <b val="true"/>
        <sz val="11"/>
        <color theme="1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</si>
  <si>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</si>
  <si>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</si>
  <si>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</si>
  <si>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</si>
  <si>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</si>
  <si>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</si>
  <si>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</si>
  <si>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</si>
  <si>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</si>
  <si>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</si>
  <si>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</si>
  <si>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</si>
  <si>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</si>
  <si>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</si>
  <si>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</si>
  <si>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</si>
  <si>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</si>
  <si>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</si>
  <si>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</si>
  <si>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</si>
  <si>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</si>
  <si>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t xml:space="preserve">4. Additional Expense   
-  additional $100 for expenses    
-  China Mobile Broadband Fees $78   
-  additional cigarette charge $80
-  additional cigarette charge $200
-  Excess Expenses $101.1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</si>
  <si>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</si>
  <si>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</si>
  <si>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</si>
  <si>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</si>
  <si>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$60 for expenses
  - Add In Value $150 For Google Play
  - China Mobile Broadband Fee $78
 -  additional cigarette charge $120 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</si>
  <si>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</si>
  <si>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</si>
  <si>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</si>
  <si>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</si>
  <si>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</si>
  <si>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</si>
  <si>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</si>
  <si>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</si>
  <si>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</si>
  <si>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</si>
  <si>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</si>
  <si>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</si>
  <si>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</si>
  <si>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</si>
  <si>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</si>
  <si>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Extend The Driving License from Transport Department</t>
  </si>
  <si>
    <t xml:space="preserve">3.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</si>
  <si>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</si>
  <si>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</si>
  <si>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</si>
  <si>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r>
      <rPr>
        <sz val="11"/>
        <color theme="1"/>
        <rFont val="Calibri"/>
        <family val="0"/>
        <charset val="1"/>
      </rPr>
      <t xml:space="preserve">2. Payback $1003 to Mom For the Round Trip Bangkok Ticket. (Ticket refund from Airline $167.)
Need only to pay </t>
    </r>
    <r>
      <rPr>
        <b val="true"/>
        <sz val="11"/>
        <color rgb="FFFF0000"/>
        <rFont val="Calibri"/>
        <family val="0"/>
        <charset val="1"/>
      </rPr>
      <t xml:space="preserve">$833</t>
    </r>
    <r>
      <rPr>
        <sz val="11"/>
        <color theme="1"/>
        <rFont val="Calibri"/>
        <family val="0"/>
        <charset val="1"/>
      </rPr>
      <t xml:space="preserve">.</t>
    </r>
  </si>
  <si>
    <t xml:space="preserve">Debts Or Credits For the Comming March 20th 2025 to April 17th 2025</t>
  </si>
  <si>
    <t xml:space="preserve">Balance Brought Forward From February 2025</t>
  </si>
  <si>
    <t xml:space="preserve">1. Payback $800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</si>
  <si>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</si>
  <si>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</si>
  <si>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</si>
  <si>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</si>
  <si>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</si>
  <si>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</si>
  <si>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</si>
  <si>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</si>
  <si>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</si>
  <si>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</si>
  <si>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</si>
  <si>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</si>
  <si>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</si>
  <si>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</si>
  <si>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</si>
  <si>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</si>
  <si>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</si>
  <si>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</si>
  <si>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</si>
  <si>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</si>
  <si>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</si>
  <si>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</si>
  <si>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</si>
  <si>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</si>
  <si>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</si>
  <si>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</si>
  <si>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</si>
  <si>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</si>
  <si>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</si>
  <si>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</si>
  <si>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</si>
  <si>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</si>
  <si>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</si>
  <si>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</si>
  <si>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</si>
  <si>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</si>
  <si>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</si>
  <si>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</si>
  <si>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</si>
  <si>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$800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</si>
  <si>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</si>
  <si>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</si>
  <si>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</si>
  <si>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</si>
  <si>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</si>
  <si>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</si>
  <si>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</si>
  <si>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</si>
  <si>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</si>
  <si>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</si>
  <si>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</si>
  <si>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</si>
  <si>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</si>
  <si>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</si>
  <si>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</si>
  <si>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</si>
  <si>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</si>
  <si>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</si>
  <si>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</si>
  <si>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</si>
  <si>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</si>
  <si>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$800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</si>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</sst>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FF0000"/>
      <name val="Calibri"/>
      <family val="2"/>
      <charset val="1"/>
    </font>
    <font>
      <b val="true"/>
      <vertAlign val="superscript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vertAlign val="superscript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8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8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8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82" activeCellId="0" sqref="C8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454.66</v>
      </c>
      <c r="D3" s="6" t="s">
        <v>6</v>
      </c>
      <c r="E3" s="6" t="s">
        <v>7</v>
      </c>
      <c r="F3" s="7" t="n">
        <v>586.66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100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14</v>
      </c>
      <c r="D5" s="6"/>
      <c r="E5" s="6" t="s">
        <v>11</v>
      </c>
      <c r="F5" s="7" t="n">
        <v>14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2024'!E102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-8.6</v>
      </c>
      <c r="D10" s="6"/>
      <c r="E10" s="6" t="s">
        <v>21</v>
      </c>
      <c r="F10" s="7" t="n">
        <v>-8.6</v>
      </c>
      <c r="H10" s="8" t="s">
        <v>22</v>
      </c>
      <c r="I10" s="7" t="n">
        <f aca="false">'October 2024 - December 2024'!E111</f>
        <v>670.059999999999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670.06</v>
      </c>
      <c r="D11" s="6"/>
      <c r="E11" s="9" t="s">
        <v>23</v>
      </c>
      <c r="F11" s="7" t="n">
        <f aca="false">SUM(F3:F10)</f>
        <v>702.06</v>
      </c>
      <c r="H11" s="8" t="s">
        <v>24</v>
      </c>
      <c r="I11" s="7" t="n">
        <f aca="false">'October 2024 - December 2024'!E121</f>
        <v>766.059999999999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-20883</v>
      </c>
      <c r="D12" s="7"/>
      <c r="E12" s="7"/>
      <c r="F12" s="7"/>
      <c r="H12" s="8" t="s">
        <v>26</v>
      </c>
      <c r="I12" s="7" t="n">
        <f aca="false">'January 2025 - March 2025'!E92</f>
        <v>712.059999999999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575.059999999999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553.059999999999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599.059999999999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563.059999999999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SUM(E16)</f>
        <v>2405</v>
      </c>
      <c r="H17" s="8" t="s">
        <v>39</v>
      </c>
      <c r="I17" s="7" t="n">
        <f aca="false">'April 2025 - June 2025'!E109</f>
        <v>541.059999999999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605.059999999999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501.059999999999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479.059999999999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443.059999999999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1289.06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5" t="s">
        <v>52</v>
      </c>
      <c r="I23" s="7" t="n">
        <f aca="false">'October 2025 - December 2025'!E109</f>
        <v>2067.06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6" t="s">
        <v>38</v>
      </c>
      <c r="E24" s="7" t="n">
        <f aca="false">SUM(E21:E23)</f>
        <v>3490</v>
      </c>
      <c r="H24" s="25" t="s">
        <v>53</v>
      </c>
      <c r="I24" s="7" t="n">
        <f aca="false">'January 2026 - March 2026'!E92</f>
        <v>2831.06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7"/>
      <c r="B25" s="28"/>
      <c r="C25" s="29"/>
      <c r="D25" s="29"/>
      <c r="E25" s="30"/>
      <c r="H25" s="8" t="s">
        <v>54</v>
      </c>
      <c r="I25" s="7" t="n">
        <f aca="false">'January 2026 - March 2026'!E100</f>
        <v>3677.06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1" t="s">
        <v>55</v>
      </c>
      <c r="B26" s="31"/>
      <c r="C26" s="31"/>
      <c r="D26" s="31"/>
      <c r="E26" s="31"/>
      <c r="H26" s="25" t="s">
        <v>56</v>
      </c>
      <c r="I26" s="7" t="n">
        <f aca="false">'January 2026 - March 2026'!E109</f>
        <v>4455.06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5" t="s">
        <v>57</v>
      </c>
      <c r="I27" s="7" t="n">
        <f aca="false">'April 2026 - June 2026'!E92</f>
        <v>5151.06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5" t="s">
        <v>58</v>
      </c>
      <c r="I28" s="7" t="n">
        <f aca="false">'April 2026 - June 2026'!E100</f>
        <v>5915.06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5" t="s">
        <v>62</v>
      </c>
      <c r="I29" s="7" t="n">
        <f aca="false">'April 2026 - June 2026'!E109</f>
        <v>6693.06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5" t="s">
        <v>64</v>
      </c>
      <c r="I30" s="7" t="n">
        <f aca="false">'July 2026 - September 2026'!E92</f>
        <v>7457.06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5" t="s">
        <v>68</v>
      </c>
      <c r="I31" s="7" t="n">
        <f aca="false">'July 2026 - September 2026'!E100</f>
        <v>8235.06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5" t="s">
        <v>69</v>
      </c>
      <c r="I32" s="7" t="n">
        <f aca="false">'July 2026 - September 2026'!E109</f>
        <v>9081.06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5" t="s">
        <v>72</v>
      </c>
      <c r="I33" s="7" t="n">
        <f aca="false">'October 2026 - December 2026'!E93</f>
        <v>9845.06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10623.06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11387.06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6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12233.06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12929.06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2" t="s">
        <v>80</v>
      </c>
      <c r="B38" s="32"/>
      <c r="C38" s="32"/>
      <c r="H38" s="8" t="s">
        <v>81</v>
      </c>
      <c r="I38" s="7" t="n">
        <f aca="false">'January 2027 - March 2027'!E109</f>
        <v>13775.06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2" t="s">
        <v>30</v>
      </c>
      <c r="B39" s="32" t="s">
        <v>31</v>
      </c>
      <c r="C39" s="5" t="s">
        <v>32</v>
      </c>
      <c r="D39" s="33"/>
      <c r="H39" s="8" t="s">
        <v>82</v>
      </c>
      <c r="I39" s="7" t="n">
        <f aca="false">'April 2027 - June 2027'!E92</f>
        <v>14471.06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4" t="s">
        <v>83</v>
      </c>
      <c r="B40" s="34"/>
      <c r="C40" s="34"/>
      <c r="H40" s="8" t="s">
        <v>84</v>
      </c>
      <c r="I40" s="7" t="n">
        <f aca="false">'April 2027 - June 2027'!E100</f>
        <v>15249.06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5" t="n">
        <v>204</v>
      </c>
      <c r="H41" s="25" t="s">
        <v>86</v>
      </c>
      <c r="I41" s="7" t="n">
        <f aca="false">'April 2027 - June 2027'!E109</f>
        <v>16013.06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5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5" t="n">
        <v>197</v>
      </c>
      <c r="H43" s="2" t="s">
        <v>89</v>
      </c>
      <c r="I43" s="36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7"/>
      <c r="B44" s="9" t="s">
        <v>90</v>
      </c>
      <c r="C44" s="35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4" t="s">
        <v>93</v>
      </c>
      <c r="B45" s="34"/>
      <c r="C45" s="34"/>
      <c r="H45" s="8" t="s">
        <v>94</v>
      </c>
      <c r="I45" s="7" t="n">
        <f aca="false">C87</f>
        <v>-20883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5" t="n">
        <v>0</v>
      </c>
      <c r="H46" s="8" t="s">
        <v>96</v>
      </c>
      <c r="I46" s="7" t="n">
        <f aca="false">C87+SUM(E100,E112,E124)</f>
        <v>-11383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5" t="n">
        <v>0</v>
      </c>
      <c r="H47" s="38" t="s">
        <v>98</v>
      </c>
      <c r="I47" s="7" t="n">
        <f aca="false">('July 2024 - September 2024'!C5)</f>
        <v>-8233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5" t="n">
        <v>0</v>
      </c>
      <c r="H48" s="8" t="s">
        <v>100</v>
      </c>
      <c r="I48" s="7" t="n">
        <f aca="false">('October 2024 - December 2024'!C5)</f>
        <v>-7133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5" t="n">
        <v>0</v>
      </c>
      <c r="H49" s="38" t="s">
        <v>102</v>
      </c>
      <c r="I49" s="7" t="n">
        <f aca="false">('January 2025 - March 2025'!C5)</f>
        <v>-5500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5" t="n">
        <f aca="false">SUM(C46:C49)</f>
        <v>0</v>
      </c>
      <c r="H50" s="38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4" t="s">
        <v>105</v>
      </c>
      <c r="B51" s="34"/>
      <c r="C51" s="34"/>
      <c r="H51" s="38" t="s">
        <v>106</v>
      </c>
      <c r="I51" s="7" t="n">
        <f aca="false">('July 2025 - September 2025'!C5)</f>
        <v>-800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5" t="n">
        <v>0</v>
      </c>
      <c r="H52" s="38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5" t="n">
        <v>0</v>
      </c>
      <c r="D53" s="39"/>
      <c r="H53" s="38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5" t="n">
        <f aca="false">SUM(C52:C53)</f>
        <v>0</v>
      </c>
      <c r="H54" s="38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4" t="s">
        <v>115</v>
      </c>
      <c r="B55" s="34"/>
      <c r="C55" s="34"/>
      <c r="H55" s="38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5" t="n">
        <v>0</v>
      </c>
      <c r="H56" s="38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5" t="n">
        <v>0</v>
      </c>
      <c r="H57" s="38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5" t="n">
        <v>0</v>
      </c>
      <c r="H58" s="38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5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4" t="s">
        <v>125</v>
      </c>
      <c r="B60" s="34"/>
      <c r="C60" s="34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5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5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4" t="s">
        <v>129</v>
      </c>
      <c r="B63" s="34"/>
      <c r="C63" s="3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5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5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5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5" t="n">
        <v>0</v>
      </c>
    </row>
    <row r="68" customFormat="false" ht="21.6" hidden="false" customHeight="true" outlineLevel="0" collapsed="false">
      <c r="A68" s="17"/>
      <c r="B68" s="9" t="s">
        <v>137</v>
      </c>
      <c r="C68" s="35" t="n">
        <f aca="false">SUM(C64:C67)</f>
        <v>0</v>
      </c>
    </row>
    <row r="69" customFormat="false" ht="21.6" hidden="false" customHeight="true" outlineLevel="0" collapsed="false">
      <c r="A69" s="34" t="s">
        <v>138</v>
      </c>
      <c r="B69" s="34"/>
      <c r="C69" s="34"/>
    </row>
    <row r="70" customFormat="false" ht="21.6" hidden="false" customHeight="true" outlineLevel="0" collapsed="false">
      <c r="A70" s="14" t="s">
        <v>139</v>
      </c>
      <c r="B70" s="17"/>
      <c r="C70" s="35" t="n">
        <v>0</v>
      </c>
    </row>
    <row r="71" customFormat="false" ht="21.6" hidden="false" customHeight="true" outlineLevel="0" collapsed="false">
      <c r="A71" s="38" t="s">
        <v>140</v>
      </c>
      <c r="B71" s="16" t="s">
        <v>141</v>
      </c>
      <c r="C71" s="35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5" t="n">
        <v>0</v>
      </c>
    </row>
    <row r="73" customFormat="false" ht="21.6" hidden="false" customHeight="true" outlineLevel="0" collapsed="false">
      <c r="A73" s="17"/>
      <c r="B73" s="9" t="s">
        <v>143</v>
      </c>
      <c r="C73" s="35" t="n">
        <f aca="false">SUM(C70:C72)</f>
        <v>0</v>
      </c>
    </row>
    <row r="74" customFormat="false" ht="21.6" hidden="false" customHeight="true" outlineLevel="0" collapsed="false">
      <c r="A74" s="34" t="s">
        <v>144</v>
      </c>
      <c r="B74" s="34"/>
      <c r="C74" s="34"/>
    </row>
    <row r="75" customFormat="false" ht="21.6" hidden="false" customHeight="true" outlineLevel="0" collapsed="false">
      <c r="A75" s="14" t="s">
        <v>145</v>
      </c>
      <c r="B75" s="16" t="s">
        <v>146</v>
      </c>
      <c r="C75" s="35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5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5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5" t="n">
        <v>760</v>
      </c>
    </row>
    <row r="79" customFormat="false" ht="21.6" hidden="false" customHeight="true" outlineLevel="0" collapsed="false">
      <c r="A79" s="38"/>
      <c r="B79" s="40" t="s">
        <v>153</v>
      </c>
      <c r="C79" s="35" t="n">
        <f aca="false">SUM(C75:C78)</f>
        <v>1060</v>
      </c>
    </row>
    <row r="80" customFormat="false" ht="21.6" hidden="false" customHeight="true" outlineLevel="0" collapsed="false">
      <c r="A80" s="37"/>
      <c r="B80" s="40" t="s">
        <v>154</v>
      </c>
      <c r="C80" s="35" t="n">
        <f aca="false">C44+C50+C54+C59+C62+C68+C73+C79</f>
        <v>1503</v>
      </c>
    </row>
    <row r="81" customFormat="false" ht="21.6" hidden="false" customHeight="true" outlineLevel="0" collapsed="false">
      <c r="A81" s="34" t="s">
        <v>155</v>
      </c>
      <c r="B81" s="34"/>
      <c r="C81" s="34"/>
    </row>
    <row r="82" customFormat="false" ht="21.6" hidden="false" customHeight="true" outlineLevel="0" collapsed="false">
      <c r="A82" s="38" t="s">
        <v>156</v>
      </c>
      <c r="B82" s="16"/>
      <c r="C82" s="7" t="n">
        <v>-14383</v>
      </c>
    </row>
    <row r="83" customFormat="false" ht="21.6" hidden="false" customHeight="true" outlineLevel="0" collapsed="false">
      <c r="A83" s="38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8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7"/>
      <c r="B87" s="40" t="s">
        <v>161</v>
      </c>
      <c r="C87" s="7" t="n">
        <f aca="false">SUM(C82:C86)</f>
        <v>-20883</v>
      </c>
    </row>
    <row r="88" customFormat="false" ht="21.6" hidden="false" customHeight="true" outlineLevel="0" collapsed="false">
      <c r="A88" s="17"/>
      <c r="B88" s="9" t="s">
        <v>162</v>
      </c>
      <c r="C88" s="35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1" t="s">
        <v>163</v>
      </c>
      <c r="B91" s="41"/>
      <c r="C91" s="41"/>
      <c r="D91" s="41"/>
      <c r="E91" s="41"/>
    </row>
    <row r="92" customFormat="false" ht="21.6" hidden="false" customHeight="true" outlineLevel="0" collapsed="false">
      <c r="A92" s="41" t="s">
        <v>164</v>
      </c>
      <c r="B92" s="41"/>
      <c r="C92" s="41" t="s">
        <v>31</v>
      </c>
      <c r="D92" s="41"/>
      <c r="E92" s="41" t="s">
        <v>32</v>
      </c>
    </row>
    <row r="93" customFormat="false" ht="21.6" hidden="false" customHeight="true" outlineLevel="0" collapsed="false">
      <c r="A93" s="38" t="s">
        <v>165</v>
      </c>
      <c r="B93" s="38"/>
      <c r="C93" s="16"/>
      <c r="D93" s="16"/>
      <c r="E93" s="35" t="n">
        <f aca="false">C88</f>
        <v>1503</v>
      </c>
    </row>
    <row r="94" customFormat="false" ht="21.6" hidden="false" customHeight="true" outlineLevel="0" collapsed="false">
      <c r="A94" s="42"/>
      <c r="B94" s="42"/>
      <c r="C94" s="43" t="s">
        <v>166</v>
      </c>
      <c r="D94" s="43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1" t="s">
        <v>167</v>
      </c>
      <c r="B96" s="41"/>
      <c r="C96" s="41"/>
      <c r="D96" s="41"/>
      <c r="E96" s="41"/>
    </row>
    <row r="97" customFormat="false" ht="21.6" hidden="false" customHeight="true" outlineLevel="0" collapsed="false">
      <c r="A97" s="41" t="s">
        <v>164</v>
      </c>
      <c r="B97" s="41"/>
      <c r="C97" s="41" t="s">
        <v>31</v>
      </c>
      <c r="D97" s="41"/>
      <c r="E97" s="41" t="s">
        <v>32</v>
      </c>
    </row>
    <row r="98" customFormat="false" ht="21.6" hidden="false" customHeight="true" outlineLevel="0" collapsed="false">
      <c r="A98" s="38" t="s">
        <v>168</v>
      </c>
      <c r="B98" s="38"/>
      <c r="C98" s="44"/>
      <c r="D98" s="44"/>
      <c r="E98" s="7" t="n">
        <f aca="false">E94</f>
        <v>0</v>
      </c>
    </row>
    <row r="99" customFormat="false" ht="21.6" hidden="false" customHeight="true" outlineLevel="0" collapsed="false">
      <c r="A99" s="38" t="s">
        <v>144</v>
      </c>
      <c r="B99" s="38"/>
      <c r="C99" s="16" t="s">
        <v>169</v>
      </c>
      <c r="D99" s="16"/>
      <c r="E99" s="35" t="n">
        <v>0</v>
      </c>
    </row>
    <row r="100" customFormat="false" ht="21.6" hidden="false" customHeight="true" outlineLevel="0" collapsed="false">
      <c r="A100" s="38"/>
      <c r="B100" s="38"/>
      <c r="C100" s="16" t="s">
        <v>170</v>
      </c>
      <c r="D100" s="16"/>
      <c r="E100" s="35" t="n">
        <v>1000</v>
      </c>
    </row>
    <row r="101" customFormat="false" ht="21.6" hidden="false" customHeight="true" outlineLevel="0" collapsed="false">
      <c r="A101" s="38"/>
      <c r="B101" s="38"/>
      <c r="C101" s="16" t="s">
        <v>171</v>
      </c>
      <c r="D101" s="16"/>
      <c r="E101" s="35" t="n">
        <v>140</v>
      </c>
    </row>
    <row r="102" customFormat="false" ht="21.6" hidden="false" customHeight="true" outlineLevel="0" collapsed="false">
      <c r="A102" s="38"/>
      <c r="B102" s="38"/>
      <c r="C102" s="16" t="s">
        <v>172</v>
      </c>
      <c r="D102" s="16"/>
      <c r="E102" s="35" t="n">
        <v>68</v>
      </c>
    </row>
    <row r="103" customFormat="false" ht="21.6" hidden="false" customHeight="true" outlineLevel="0" collapsed="false">
      <c r="A103" s="38"/>
      <c r="B103" s="38"/>
      <c r="C103" s="16" t="s">
        <v>173</v>
      </c>
      <c r="D103" s="16"/>
      <c r="E103" s="35" t="n">
        <v>420</v>
      </c>
    </row>
    <row r="104" customFormat="false" ht="21.6" hidden="false" customHeight="true" outlineLevel="0" collapsed="false">
      <c r="A104" s="38"/>
      <c r="B104" s="38"/>
      <c r="C104" s="16" t="s">
        <v>174</v>
      </c>
      <c r="D104" s="16"/>
      <c r="E104" s="35" t="n">
        <v>775.68</v>
      </c>
    </row>
    <row r="105" customFormat="false" ht="21.6" hidden="false" customHeight="true" outlineLevel="0" collapsed="false">
      <c r="A105" s="38" t="s">
        <v>165</v>
      </c>
      <c r="B105" s="38"/>
      <c r="C105" s="16" t="s">
        <v>175</v>
      </c>
      <c r="D105" s="16"/>
      <c r="E105" s="35" t="n">
        <f aca="false">C88</f>
        <v>1503</v>
      </c>
    </row>
    <row r="106" customFormat="false" ht="21.6" hidden="false" customHeight="true" outlineLevel="0" collapsed="false">
      <c r="A106" s="42"/>
      <c r="B106" s="42"/>
      <c r="C106" s="40" t="s">
        <v>176</v>
      </c>
      <c r="D106" s="40"/>
      <c r="E106" s="7" t="n">
        <f aca="false">SUM(E24,E98)-SUM(E99:E105)</f>
        <v>-416.68</v>
      </c>
    </row>
    <row r="107" customFormat="false" ht="21.6" hidden="false" customHeight="true" outlineLevel="0" collapsed="false">
      <c r="A107" s="45"/>
      <c r="B107" s="45"/>
      <c r="C107" s="45"/>
      <c r="D107" s="45"/>
      <c r="E107" s="45"/>
    </row>
    <row r="108" customFormat="false" ht="21.6" hidden="false" customHeight="true" outlineLevel="0" collapsed="false">
      <c r="A108" s="45"/>
      <c r="B108" s="45"/>
      <c r="C108" s="45"/>
      <c r="D108" s="45"/>
      <c r="E108" s="45"/>
    </row>
    <row r="109" customFormat="false" ht="21.6" hidden="false" customHeight="true" outlineLevel="0" collapsed="false">
      <c r="A109" s="41" t="s">
        <v>177</v>
      </c>
      <c r="B109" s="41"/>
      <c r="C109" s="41"/>
      <c r="D109" s="41"/>
      <c r="E109" s="41"/>
    </row>
    <row r="110" customFormat="false" ht="21.6" hidden="false" customHeight="true" outlineLevel="0" collapsed="false">
      <c r="A110" s="41" t="s">
        <v>164</v>
      </c>
      <c r="B110" s="41"/>
      <c r="C110" s="41" t="s">
        <v>31</v>
      </c>
      <c r="D110" s="41"/>
      <c r="E110" s="41" t="s">
        <v>32</v>
      </c>
    </row>
    <row r="111" customFormat="false" ht="21.6" hidden="false" customHeight="true" outlineLevel="0" collapsed="false">
      <c r="A111" s="38" t="s">
        <v>178</v>
      </c>
      <c r="B111" s="38"/>
      <c r="C111" s="44"/>
      <c r="D111" s="44"/>
      <c r="E111" s="7" t="n">
        <f aca="false">E106</f>
        <v>-416.68</v>
      </c>
    </row>
    <row r="112" customFormat="false" ht="21.6" hidden="false" customHeight="true" outlineLevel="0" collapsed="false">
      <c r="A112" s="38" t="s">
        <v>144</v>
      </c>
      <c r="B112" s="38"/>
      <c r="C112" s="16" t="s">
        <v>179</v>
      </c>
      <c r="D112" s="16"/>
      <c r="E112" s="35" t="n">
        <v>4000</v>
      </c>
    </row>
    <row r="113" customFormat="false" ht="21.6" hidden="false" customHeight="true" outlineLevel="0" collapsed="false">
      <c r="A113" s="38"/>
      <c r="B113" s="38"/>
      <c r="C113" s="16" t="s">
        <v>180</v>
      </c>
      <c r="D113" s="16"/>
      <c r="E113" s="35" t="n">
        <v>2254</v>
      </c>
    </row>
    <row r="114" customFormat="false" ht="43.2" hidden="false" customHeight="true" outlineLevel="0" collapsed="false">
      <c r="A114" s="38"/>
      <c r="B114" s="38"/>
      <c r="C114" s="15" t="s">
        <v>181</v>
      </c>
      <c r="D114" s="15"/>
      <c r="E114" s="35" t="n">
        <v>560</v>
      </c>
    </row>
    <row r="115" customFormat="false" ht="21.6" hidden="false" customHeight="true" outlineLevel="0" collapsed="false">
      <c r="A115" s="38"/>
      <c r="B115" s="38"/>
      <c r="C115" s="16" t="s">
        <v>182</v>
      </c>
      <c r="D115" s="16"/>
      <c r="E115" s="35" t="n">
        <v>0</v>
      </c>
    </row>
    <row r="116" customFormat="false" ht="43.2" hidden="false" customHeight="true" outlineLevel="0" collapsed="false">
      <c r="A116" s="38"/>
      <c r="B116" s="38"/>
      <c r="C116" s="15" t="s">
        <v>183</v>
      </c>
      <c r="D116" s="15"/>
      <c r="E116" s="35" t="n">
        <v>700</v>
      </c>
    </row>
    <row r="117" customFormat="false" ht="21.6" hidden="false" customHeight="true" outlineLevel="0" collapsed="false">
      <c r="A117" s="38"/>
      <c r="B117" s="38"/>
      <c r="C117" s="15" t="s">
        <v>184</v>
      </c>
      <c r="D117" s="15"/>
      <c r="E117" s="35" t="n">
        <v>498</v>
      </c>
    </row>
    <row r="118" customFormat="false" ht="21.6" hidden="false" customHeight="true" outlineLevel="0" collapsed="false">
      <c r="A118" s="38"/>
      <c r="B118" s="38"/>
      <c r="C118" s="16" t="s">
        <v>185</v>
      </c>
      <c r="D118" s="16"/>
      <c r="E118" s="35" t="n">
        <v>368</v>
      </c>
    </row>
    <row r="119" customFormat="false" ht="21.6" hidden="false" customHeight="true" outlineLevel="0" collapsed="false">
      <c r="A119" s="38"/>
      <c r="B119" s="38"/>
      <c r="C119" s="16" t="s">
        <v>186</v>
      </c>
      <c r="D119" s="16"/>
      <c r="E119" s="35" t="n">
        <v>204</v>
      </c>
    </row>
    <row r="120" customFormat="false" ht="21.6" hidden="false" customHeight="true" outlineLevel="0" collapsed="false">
      <c r="A120" s="38"/>
      <c r="B120" s="38"/>
      <c r="C120" s="16" t="s">
        <v>187</v>
      </c>
      <c r="D120" s="16"/>
      <c r="E120" s="35" t="n">
        <v>207.5</v>
      </c>
    </row>
    <row r="121" customFormat="false" ht="21.6" hidden="false" customHeight="true" outlineLevel="0" collapsed="false">
      <c r="A121" s="38"/>
      <c r="B121" s="38"/>
      <c r="C121" s="16" t="s">
        <v>188</v>
      </c>
      <c r="D121" s="16"/>
      <c r="E121" s="35" t="n">
        <v>187</v>
      </c>
    </row>
    <row r="122" customFormat="false" ht="21.6" hidden="false" customHeight="true" outlineLevel="0" collapsed="false">
      <c r="A122" s="38"/>
      <c r="B122" s="38"/>
      <c r="C122" s="16" t="s">
        <v>189</v>
      </c>
      <c r="D122" s="16"/>
      <c r="E122" s="35" t="n">
        <v>391.5</v>
      </c>
    </row>
    <row r="123" customFormat="false" ht="21.6" hidden="false" customHeight="true" outlineLevel="0" collapsed="false">
      <c r="A123" s="38"/>
      <c r="B123" s="38"/>
      <c r="C123" s="16" t="s">
        <v>190</v>
      </c>
      <c r="D123" s="16"/>
      <c r="E123" s="35" t="n">
        <v>966.7</v>
      </c>
    </row>
    <row r="124" customFormat="false" ht="21.6" hidden="false" customHeight="true" outlineLevel="0" collapsed="false">
      <c r="A124" s="38"/>
      <c r="B124" s="38"/>
      <c r="C124" s="16" t="s">
        <v>191</v>
      </c>
      <c r="D124" s="16"/>
      <c r="E124" s="35" t="n">
        <v>4500</v>
      </c>
    </row>
    <row r="125" customFormat="false" ht="21.6" hidden="false" customHeight="true" outlineLevel="0" collapsed="false">
      <c r="A125" s="38" t="s">
        <v>165</v>
      </c>
      <c r="B125" s="38"/>
      <c r="C125" s="46"/>
      <c r="D125" s="46"/>
      <c r="E125" s="35" t="n">
        <f aca="false">C88</f>
        <v>1503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9" activeCellId="0" sqref="F7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9081.06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9081.06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447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452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455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7"/>
      <c r="B31" s="17"/>
      <c r="C31" s="42"/>
    </row>
    <row r="32" customFormat="false" ht="21.6" hidden="false" customHeight="true" outlineLevel="0" collapsed="false">
      <c r="A32" s="32" t="s">
        <v>459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H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460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2026 - June 2026'!E109+E14)-SUM(E89:E91)</f>
        <v>7457.06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461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462</v>
      </c>
      <c r="B96" s="38"/>
      <c r="C96" s="16"/>
      <c r="D96" s="16"/>
      <c r="E96" s="7" t="n">
        <f aca="false">E92</f>
        <v>7457.06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383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8235.06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463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464</v>
      </c>
      <c r="B105" s="38"/>
      <c r="C105" s="16"/>
      <c r="D105" s="16"/>
      <c r="E105" s="7" t="n">
        <f aca="false">E100</f>
        <v>8235.06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9081.06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11387.06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11387.06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466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5" t="s">
        <v>474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40" t="s">
        <v>38</v>
      </c>
      <c r="D28" s="40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  <c r="C31" s="18"/>
      <c r="D31" s="50"/>
      <c r="E31" s="51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2" t="s">
        <v>479</v>
      </c>
      <c r="B33" s="32"/>
      <c r="C33" s="32"/>
    </row>
    <row r="34" customFormat="false" ht="21.6" hidden="false" customHeight="true" outlineLevel="0" collapsed="false">
      <c r="A34" s="32" t="s">
        <v>30</v>
      </c>
      <c r="B34" s="32" t="s">
        <v>31</v>
      </c>
      <c r="C34" s="5" t="s">
        <v>32</v>
      </c>
      <c r="D34" s="33"/>
    </row>
    <row r="35" customFormat="false" ht="21.6" hidden="false" customHeight="true" outlineLevel="0" collapsed="false">
      <c r="A35" s="34" t="s">
        <v>83</v>
      </c>
      <c r="B35" s="34"/>
      <c r="C35" s="34"/>
      <c r="I35" s="67" t="n">
        <v>9</v>
      </c>
    </row>
    <row r="36" customFormat="false" ht="21.6" hidden="false" customHeight="true" outlineLevel="0" collapsed="false">
      <c r="A36" s="14" t="s">
        <v>272</v>
      </c>
      <c r="B36" s="15"/>
      <c r="C36" s="35" t="n">
        <v>78</v>
      </c>
    </row>
    <row r="37" customFormat="false" ht="21.6" hidden="false" customHeight="true" outlineLevel="0" collapsed="false">
      <c r="A37" s="14" t="s">
        <v>50</v>
      </c>
      <c r="B37" s="16"/>
      <c r="C37" s="35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5" t="n">
        <v>149</v>
      </c>
    </row>
    <row r="39" customFormat="false" ht="21.6" hidden="false" customHeight="true" outlineLevel="0" collapsed="false">
      <c r="A39" s="38"/>
      <c r="B39" s="9" t="s">
        <v>90</v>
      </c>
      <c r="C39" s="35" t="n">
        <f aca="false">SUM(C36:C38)</f>
        <v>227</v>
      </c>
    </row>
    <row r="40" customFormat="false" ht="21.6" hidden="false" customHeight="true" outlineLevel="0" collapsed="false">
      <c r="A40" s="34" t="s">
        <v>294</v>
      </c>
      <c r="B40" s="34"/>
      <c r="C40" s="34"/>
    </row>
    <row r="41" customFormat="false" ht="21.6" hidden="false" customHeight="true" outlineLevel="0" collapsed="false">
      <c r="A41" s="34"/>
      <c r="B41" s="34"/>
      <c r="C41" s="34"/>
    </row>
    <row r="42" customFormat="false" ht="21.6" hidden="false" customHeight="true" outlineLevel="0" collapsed="false">
      <c r="A42" s="14" t="s">
        <v>95</v>
      </c>
      <c r="B42" s="15"/>
      <c r="C42" s="35" t="n">
        <v>0</v>
      </c>
    </row>
    <row r="43" customFormat="false" ht="21.6" hidden="false" customHeight="true" outlineLevel="0" collapsed="false">
      <c r="A43" s="14" t="s">
        <v>97</v>
      </c>
      <c r="B43" s="15"/>
      <c r="C43" s="35" t="n">
        <v>0</v>
      </c>
    </row>
    <row r="44" customFormat="false" ht="21.6" hidden="false" customHeight="true" outlineLevel="0" collapsed="false">
      <c r="A44" s="14" t="s">
        <v>99</v>
      </c>
      <c r="B44" s="15"/>
      <c r="C44" s="35" t="n">
        <v>0</v>
      </c>
    </row>
    <row r="45" customFormat="false" ht="21.6" hidden="false" customHeight="true" outlineLevel="0" collapsed="false">
      <c r="A45" s="14" t="s">
        <v>101</v>
      </c>
      <c r="B45" s="15"/>
      <c r="C45" s="35" t="n">
        <v>0</v>
      </c>
    </row>
    <row r="46" customFormat="false" ht="43.2" hidden="false" customHeight="true" outlineLevel="0" collapsed="false">
      <c r="A46" s="14" t="s">
        <v>159</v>
      </c>
      <c r="B46" s="15"/>
      <c r="C46" s="35" t="n">
        <v>0</v>
      </c>
    </row>
    <row r="47" customFormat="false" ht="21.6" hidden="false" customHeight="true" outlineLevel="0" collapsed="false">
      <c r="A47" s="14"/>
      <c r="B47" s="9" t="s">
        <v>103</v>
      </c>
      <c r="C47" s="35" t="n">
        <f aca="false">SUM(C42:C46)</f>
        <v>0</v>
      </c>
    </row>
    <row r="48" customFormat="false" ht="21.6" hidden="false" customHeight="true" outlineLevel="0" collapsed="false">
      <c r="A48" s="34" t="s">
        <v>105</v>
      </c>
      <c r="B48" s="34"/>
      <c r="C48" s="34"/>
    </row>
    <row r="49" customFormat="false" ht="21.6" hidden="false" customHeight="true" outlineLevel="0" collapsed="false">
      <c r="A49" s="14" t="s">
        <v>107</v>
      </c>
      <c r="B49" s="15" t="s">
        <v>108</v>
      </c>
      <c r="C49" s="35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5" t="n">
        <v>0</v>
      </c>
    </row>
    <row r="51" customFormat="false" ht="21.6" hidden="false" customHeight="true" outlineLevel="0" collapsed="false">
      <c r="A51" s="14"/>
      <c r="B51" s="9" t="s">
        <v>113</v>
      </c>
      <c r="C51" s="35" t="n">
        <f aca="false">SUM(C49:C50)</f>
        <v>0</v>
      </c>
    </row>
    <row r="52" customFormat="false" ht="21.6" hidden="false" customHeight="true" outlineLevel="0" collapsed="false">
      <c r="A52" s="34" t="s">
        <v>115</v>
      </c>
      <c r="B52" s="34"/>
      <c r="C52" s="34"/>
    </row>
    <row r="53" customFormat="false" ht="21.6" hidden="false" customHeight="true" outlineLevel="0" collapsed="false">
      <c r="A53" s="14" t="s">
        <v>117</v>
      </c>
      <c r="B53" s="15" t="s">
        <v>118</v>
      </c>
      <c r="C53" s="35" t="n">
        <v>0</v>
      </c>
    </row>
    <row r="54" customFormat="false" ht="21.6" hidden="false" customHeight="true" outlineLevel="0" collapsed="false">
      <c r="A54" s="38"/>
      <c r="B54" s="15" t="s">
        <v>120</v>
      </c>
      <c r="C54" s="35" t="n">
        <v>0</v>
      </c>
    </row>
    <row r="55" customFormat="false" ht="21.6" hidden="false" customHeight="true" outlineLevel="0" collapsed="false">
      <c r="A55" s="38"/>
      <c r="B55" s="15" t="s">
        <v>122</v>
      </c>
      <c r="C55" s="35" t="n">
        <v>0</v>
      </c>
    </row>
    <row r="56" customFormat="false" ht="21.6" hidden="false" customHeight="true" outlineLevel="0" collapsed="false">
      <c r="A56" s="38"/>
      <c r="B56" s="9" t="s">
        <v>124</v>
      </c>
      <c r="C56" s="35" t="n">
        <f aca="false">SUM(C53:C55)</f>
        <v>0</v>
      </c>
    </row>
    <row r="57" customFormat="false" ht="21.6" hidden="false" customHeight="true" outlineLevel="0" collapsed="false">
      <c r="A57" s="34" t="s">
        <v>125</v>
      </c>
      <c r="B57" s="34"/>
      <c r="C57" s="34"/>
    </row>
    <row r="58" customFormat="false" ht="21.6" hidden="false" customHeight="true" outlineLevel="0" collapsed="false">
      <c r="A58" s="14" t="s">
        <v>126</v>
      </c>
      <c r="B58" s="96" t="s">
        <v>127</v>
      </c>
      <c r="C58" s="35" t="n">
        <v>0</v>
      </c>
    </row>
    <row r="59" customFormat="false" ht="21.6" hidden="false" customHeight="true" outlineLevel="0" collapsed="false">
      <c r="A59" s="38"/>
      <c r="B59" s="9" t="s">
        <v>128</v>
      </c>
      <c r="C59" s="35" t="n">
        <f aca="false">SUM(C58)</f>
        <v>0</v>
      </c>
    </row>
    <row r="60" customFormat="false" ht="21.6" hidden="false" customHeight="true" outlineLevel="0" collapsed="false">
      <c r="A60" s="34" t="s">
        <v>129</v>
      </c>
      <c r="B60" s="34"/>
      <c r="C60" s="34"/>
    </row>
    <row r="61" customFormat="false" ht="43.2" hidden="false" customHeight="true" outlineLevel="0" collapsed="false">
      <c r="A61" s="14" t="s">
        <v>295</v>
      </c>
      <c r="B61" s="15" t="s">
        <v>131</v>
      </c>
      <c r="C61" s="35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5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5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5" t="n">
        <v>0</v>
      </c>
    </row>
    <row r="65" customFormat="false" ht="21.6" hidden="false" customHeight="true" outlineLevel="0" collapsed="false">
      <c r="A65" s="14"/>
      <c r="B65" s="9" t="s">
        <v>23</v>
      </c>
      <c r="C65" s="35" t="n">
        <f aca="false">SUM(C61:C64)</f>
        <v>0</v>
      </c>
    </row>
    <row r="66" customFormat="false" ht="21.6" hidden="false" customHeight="true" outlineLevel="0" collapsed="false">
      <c r="A66" s="34" t="s">
        <v>138</v>
      </c>
      <c r="B66" s="34"/>
      <c r="C66" s="34"/>
    </row>
    <row r="67" customFormat="false" ht="21.6" hidden="false" customHeight="true" outlineLevel="0" collapsed="false">
      <c r="A67" s="14" t="s">
        <v>139</v>
      </c>
      <c r="B67" s="16"/>
      <c r="C67" s="35" t="n">
        <v>0</v>
      </c>
    </row>
    <row r="68" customFormat="false" ht="21.6" hidden="false" customHeight="true" outlineLevel="0" collapsed="false">
      <c r="A68" s="38" t="s">
        <v>140</v>
      </c>
      <c r="B68" s="16" t="s">
        <v>141</v>
      </c>
      <c r="C68" s="35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5" t="n">
        <v>0</v>
      </c>
    </row>
    <row r="70" customFormat="false" ht="21.6" hidden="false" customHeight="true" outlineLevel="0" collapsed="false">
      <c r="A70" s="14"/>
      <c r="B70" s="9" t="s">
        <v>143</v>
      </c>
      <c r="C70" s="35" t="n">
        <f aca="false">SUM(C67:C69)</f>
        <v>0</v>
      </c>
    </row>
    <row r="71" customFormat="false" ht="21.6" hidden="false" customHeight="true" outlineLevel="0" collapsed="false">
      <c r="A71" s="34" t="s">
        <v>144</v>
      </c>
      <c r="B71" s="34"/>
      <c r="C71" s="34"/>
    </row>
    <row r="72" customFormat="false" ht="21.6" hidden="false" customHeight="true" outlineLevel="0" collapsed="false">
      <c r="A72" s="14" t="s">
        <v>145</v>
      </c>
      <c r="B72" s="16" t="s">
        <v>146</v>
      </c>
      <c r="C72" s="35" t="n">
        <v>260</v>
      </c>
    </row>
    <row r="73" customFormat="false" ht="21.6" hidden="false" customHeight="true" outlineLevel="0" collapsed="false">
      <c r="A73" s="6" t="s">
        <v>147</v>
      </c>
      <c r="B73" s="54" t="s">
        <v>148</v>
      </c>
      <c r="C73" s="35" t="n">
        <v>68</v>
      </c>
    </row>
    <row r="74" customFormat="false" ht="21.6" hidden="false" customHeight="true" outlineLevel="0" collapsed="false">
      <c r="A74" s="14" t="s">
        <v>149</v>
      </c>
      <c r="B74" s="15" t="s">
        <v>327</v>
      </c>
      <c r="C74" s="35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5" t="n">
        <v>1020</v>
      </c>
    </row>
    <row r="76" customFormat="false" ht="21.6" hidden="false" customHeight="true" outlineLevel="0" collapsed="false">
      <c r="A76" s="38"/>
      <c r="B76" s="40" t="s">
        <v>153</v>
      </c>
      <c r="C76" s="35" t="n">
        <f aca="false">SUM(C72:C75)</f>
        <v>1400</v>
      </c>
    </row>
    <row r="77" customFormat="false" ht="21.6" hidden="false" customHeight="true" outlineLevel="0" collapsed="false">
      <c r="A77" s="38"/>
      <c r="B77" s="40" t="s">
        <v>23</v>
      </c>
      <c r="C77" s="35" t="n">
        <f aca="false">C39+C47+C51+C56+C59+C65+C70+C76</f>
        <v>1627</v>
      </c>
    </row>
    <row r="78" customFormat="false" ht="21.6" hidden="false" customHeight="true" outlineLevel="0" collapsed="false">
      <c r="A78" s="34" t="s">
        <v>155</v>
      </c>
      <c r="B78" s="34"/>
      <c r="C78" s="34"/>
    </row>
    <row r="79" customFormat="false" ht="21.6" hidden="false" customHeight="true" outlineLevel="0" collapsed="false">
      <c r="A79" s="38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8" t="s">
        <v>157</v>
      </c>
      <c r="B80" s="16"/>
      <c r="C80" s="7" t="n">
        <v>0</v>
      </c>
    </row>
    <row r="81" customFormat="false" ht="21.6" hidden="false" customHeight="true" outlineLevel="0" collapsed="false">
      <c r="A81" s="38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8"/>
      <c r="B84" s="40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5" t="n">
        <f aca="false">C77</f>
        <v>1627</v>
      </c>
      <c r="H85" s="64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480</v>
      </c>
      <c r="B88" s="86"/>
      <c r="C88" s="86"/>
      <c r="D88" s="86"/>
      <c r="E88" s="86"/>
      <c r="G88" s="56" t="s">
        <v>257</v>
      </c>
      <c r="H88" s="35" t="n">
        <v>0</v>
      </c>
    </row>
    <row r="89" customFormat="false" ht="21.6" hidden="false" customHeight="true" outlineLevel="0" collapsed="false">
      <c r="A89" s="41" t="s">
        <v>164</v>
      </c>
      <c r="B89" s="41"/>
      <c r="C89" s="41" t="s">
        <v>31</v>
      </c>
      <c r="D89" s="41"/>
      <c r="E89" s="41" t="s">
        <v>32</v>
      </c>
      <c r="G89" s="74" t="s">
        <v>354</v>
      </c>
      <c r="H89" s="58" t="n">
        <f aca="false">C72-H88</f>
        <v>260</v>
      </c>
    </row>
    <row r="90" customFormat="false" ht="43.2" hidden="false" customHeight="true" outlineLevel="0" collapsed="false">
      <c r="A90" s="38" t="s">
        <v>144</v>
      </c>
      <c r="B90" s="38"/>
      <c r="C90" s="15" t="s">
        <v>376</v>
      </c>
      <c r="D90" s="15"/>
      <c r="E90" s="35" t="n">
        <v>150</v>
      </c>
      <c r="G90" s="74"/>
      <c r="H90" s="58"/>
    </row>
    <row r="91" customFormat="false" ht="21.6" hidden="false" customHeight="true" outlineLevel="0" collapsed="false">
      <c r="A91" s="38"/>
      <c r="B91" s="38"/>
      <c r="C91" s="16" t="s">
        <v>402</v>
      </c>
      <c r="D91" s="16"/>
      <c r="E91" s="35" t="n">
        <v>0</v>
      </c>
      <c r="G91" s="74"/>
      <c r="H91" s="58"/>
    </row>
    <row r="92" customFormat="false" ht="21.6" hidden="false" customHeight="true" outlineLevel="0" collapsed="false">
      <c r="A92" s="38" t="s">
        <v>165</v>
      </c>
      <c r="B92" s="38"/>
      <c r="C92" s="16"/>
      <c r="D92" s="16"/>
      <c r="E92" s="35" t="n">
        <f aca="false">C85</f>
        <v>1627</v>
      </c>
      <c r="H92" s="1"/>
    </row>
    <row r="93" customFormat="false" ht="21.6" hidden="false" customHeight="true" outlineLevel="0" collapsed="false">
      <c r="A93" s="65"/>
      <c r="B93" s="65"/>
      <c r="C93" s="43" t="s">
        <v>166</v>
      </c>
      <c r="D93" s="43"/>
      <c r="E93" s="7" t="n">
        <f aca="false">('July 2026 - September 2026'!E109+E14)-SUM(E90:E92)</f>
        <v>9845.06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1" t="s">
        <v>481</v>
      </c>
      <c r="B95" s="41"/>
      <c r="C95" s="41"/>
      <c r="D95" s="41"/>
      <c r="E95" s="41"/>
      <c r="G95" s="56" t="s">
        <v>257</v>
      </c>
      <c r="H95" s="35" t="n">
        <v>0</v>
      </c>
    </row>
    <row r="96" customFormat="false" ht="21.6" hidden="false" customHeight="true" outlineLevel="0" collapsed="false">
      <c r="A96" s="41" t="s">
        <v>164</v>
      </c>
      <c r="B96" s="41"/>
      <c r="C96" s="41" t="s">
        <v>31</v>
      </c>
      <c r="D96" s="41"/>
      <c r="E96" s="41" t="s">
        <v>32</v>
      </c>
      <c r="G96" s="74" t="s">
        <v>440</v>
      </c>
      <c r="H96" s="58" t="n">
        <f aca="false">C72-H95</f>
        <v>260</v>
      </c>
    </row>
    <row r="97" customFormat="false" ht="21.6" hidden="false" customHeight="true" outlineLevel="0" collapsed="false">
      <c r="A97" s="38" t="s">
        <v>482</v>
      </c>
      <c r="B97" s="38"/>
      <c r="C97" s="16"/>
      <c r="D97" s="16"/>
      <c r="E97" s="7" t="n">
        <f aca="false">E93</f>
        <v>9845.06</v>
      </c>
      <c r="G97" s="74"/>
      <c r="H97" s="58"/>
    </row>
    <row r="98" customFormat="false" ht="21.6" hidden="false" customHeight="true" outlineLevel="0" collapsed="false">
      <c r="A98" s="38" t="s">
        <v>144</v>
      </c>
      <c r="B98" s="38"/>
      <c r="C98" s="16" t="s">
        <v>383</v>
      </c>
      <c r="D98" s="16"/>
      <c r="E98" s="35" t="n">
        <v>0</v>
      </c>
      <c r="G98" s="74"/>
      <c r="H98" s="58"/>
    </row>
    <row r="99" customFormat="false" ht="21.6" hidden="false" customHeight="true" outlineLevel="0" collapsed="false">
      <c r="A99" s="38"/>
      <c r="B99" s="38"/>
      <c r="C99" s="16" t="s">
        <v>402</v>
      </c>
      <c r="D99" s="16"/>
      <c r="E99" s="35" t="n">
        <v>0</v>
      </c>
      <c r="H99" s="1"/>
    </row>
    <row r="100" customFormat="false" ht="21.6" hidden="false" customHeight="true" outlineLevel="0" collapsed="false">
      <c r="A100" s="38" t="s">
        <v>165</v>
      </c>
      <c r="B100" s="38"/>
      <c r="C100" s="16"/>
      <c r="D100" s="16"/>
      <c r="E100" s="35" t="n">
        <f aca="false">C85</f>
        <v>1627</v>
      </c>
      <c r="H100" s="1"/>
    </row>
    <row r="101" customFormat="false" ht="21.6" hidden="false" customHeight="true" outlineLevel="0" collapsed="false">
      <c r="A101" s="65"/>
      <c r="B101" s="65"/>
      <c r="C101" s="40" t="s">
        <v>176</v>
      </c>
      <c r="D101" s="40"/>
      <c r="E101" s="7" t="n">
        <f aca="false">(E20+E97)-SUM(E98:E100)</f>
        <v>10623.06</v>
      </c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5"/>
      <c r="B103" s="45"/>
      <c r="C103" s="45"/>
      <c r="D103" s="45"/>
      <c r="E103" s="45"/>
      <c r="H103" s="1"/>
    </row>
    <row r="104" customFormat="false" ht="21.6" hidden="false" customHeight="true" outlineLevel="0" collapsed="false">
      <c r="A104" s="86" t="s">
        <v>483</v>
      </c>
      <c r="B104" s="86"/>
      <c r="C104" s="86"/>
      <c r="D104" s="86"/>
      <c r="E104" s="86"/>
      <c r="G104" s="56" t="s">
        <v>257</v>
      </c>
      <c r="H104" s="35" t="n">
        <v>0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74" t="s">
        <v>354</v>
      </c>
      <c r="H105" s="58" t="n">
        <f aca="false">C72-H104</f>
        <v>260</v>
      </c>
    </row>
    <row r="106" customFormat="false" ht="21.6" hidden="false" customHeight="true" outlineLevel="0" collapsed="false">
      <c r="A106" s="38" t="s">
        <v>484</v>
      </c>
      <c r="B106" s="38"/>
      <c r="C106" s="16"/>
      <c r="D106" s="16"/>
      <c r="E106" s="7" t="n">
        <f aca="false">E101</f>
        <v>10623.06</v>
      </c>
      <c r="G106" s="74"/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376</v>
      </c>
      <c r="D107" s="15"/>
      <c r="E107" s="35" t="n">
        <v>150</v>
      </c>
      <c r="G107" s="74"/>
      <c r="H107" s="58"/>
    </row>
    <row r="108" customFormat="false" ht="21.6" hidden="false" customHeight="true" outlineLevel="0" collapsed="false">
      <c r="A108" s="38"/>
      <c r="B108" s="38"/>
      <c r="C108" s="16" t="s">
        <v>402</v>
      </c>
      <c r="D108" s="16"/>
      <c r="E108" s="35" t="n">
        <v>0</v>
      </c>
    </row>
    <row r="109" customFormat="false" ht="21.6" hidden="false" customHeight="true" outlineLevel="0" collapsed="false">
      <c r="A109" s="38" t="s">
        <v>165</v>
      </c>
      <c r="B109" s="38"/>
      <c r="C109" s="16"/>
      <c r="D109" s="16"/>
      <c r="E109" s="35" t="n">
        <f aca="false">C85</f>
        <v>1627</v>
      </c>
    </row>
    <row r="110" customFormat="false" ht="21.6" hidden="false" customHeight="true" outlineLevel="0" collapsed="false">
      <c r="A110" s="65"/>
      <c r="B110" s="65"/>
      <c r="C110" s="40" t="s">
        <v>176</v>
      </c>
      <c r="D110" s="40"/>
      <c r="E110" s="7" t="n">
        <f aca="false">(E28+E106)-SUM(E107:E109)</f>
        <v>11387.06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F78" activeCellId="0" sqref="F7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13775.06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13775.06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1" t="s">
        <v>486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1" t="s">
        <v>490</v>
      </c>
      <c r="B15" s="81"/>
      <c r="C15" s="81"/>
      <c r="D15" s="81"/>
      <c r="E15" s="8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498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J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38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499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440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5" t="s">
        <v>383</v>
      </c>
      <c r="D89" s="15"/>
      <c r="E89" s="35" t="n">
        <v>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2026 - December 2026'!E110+E13)-SUM(E89:E91)</f>
        <v>12233.06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500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501</v>
      </c>
      <c r="B96" s="38"/>
      <c r="C96" s="16"/>
      <c r="D96" s="16"/>
      <c r="E96" s="7" t="n">
        <f aca="false">E92</f>
        <v>12233.06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376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12929.06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502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503</v>
      </c>
      <c r="B105" s="38"/>
      <c r="C105" s="16"/>
      <c r="D105" s="16"/>
      <c r="E105" s="7" t="n">
        <f aca="false">E100</f>
        <v>12929.06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13775.06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1" activeCellId="0" sqref="E81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16013.06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16013.06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40" t="s">
        <v>38</v>
      </c>
      <c r="D19" s="40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50"/>
      <c r="E20" s="5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517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K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518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420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2027 - March 2027'!E109+E13)-SUM(E89:E91)</f>
        <v>14471.06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6" t="s">
        <v>519</v>
      </c>
      <c r="B94" s="86"/>
      <c r="C94" s="86"/>
      <c r="D94" s="86"/>
      <c r="E94" s="86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440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520</v>
      </c>
      <c r="B96" s="38"/>
      <c r="C96" s="16"/>
      <c r="D96" s="16"/>
      <c r="E96" s="7" t="n">
        <f aca="false">E92</f>
        <v>14471.06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383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(E19+E96)-SUM(E97:E99)</f>
        <v>15249.06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41" t="s">
        <v>521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522</v>
      </c>
      <c r="B105" s="38"/>
      <c r="C105" s="16"/>
      <c r="D105" s="16"/>
      <c r="E105" s="7" t="n">
        <f aca="false">E100</f>
        <v>15249.06</v>
      </c>
      <c r="G105" s="74"/>
      <c r="H105" s="58"/>
    </row>
    <row r="106" customFormat="false" ht="43.2" hidden="false" customHeight="true" outlineLevel="0" collapsed="false">
      <c r="A106" s="38" t="s">
        <v>144</v>
      </c>
      <c r="B106" s="38"/>
      <c r="C106" s="15" t="s">
        <v>376</v>
      </c>
      <c r="D106" s="15"/>
      <c r="E106" s="35" t="n">
        <v>150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16013.06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F93" activeCellId="0" sqref="F93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40" t="s">
        <v>25</v>
      </c>
      <c r="B5" s="40"/>
      <c r="C5" s="7" t="n">
        <f aca="false">C95</f>
        <v>-8233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8" t="s">
        <v>203</v>
      </c>
      <c r="D18" s="48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9" t="s">
        <v>205</v>
      </c>
      <c r="D19" s="49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9" t="s">
        <v>208</v>
      </c>
      <c r="D20" s="49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50"/>
      <c r="E27" s="5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2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40" t="s">
        <v>38</v>
      </c>
      <c r="D39" s="40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50"/>
      <c r="E40" s="51"/>
    </row>
    <row r="41" customFormat="false" ht="12.75" hidden="false" customHeight="true" outlineLevel="0" collapsed="false">
      <c r="A41" s="18"/>
      <c r="B41" s="18"/>
      <c r="C41" s="18"/>
      <c r="D41" s="50"/>
      <c r="E41" s="51"/>
    </row>
    <row r="42" customFormat="false" ht="13.5" hidden="false" customHeight="true" outlineLevel="0" collapsed="false">
      <c r="A42" s="18"/>
      <c r="B42" s="18"/>
      <c r="C42" s="18"/>
      <c r="D42" s="50"/>
      <c r="E42" s="51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2" t="s">
        <v>230</v>
      </c>
      <c r="B44" s="32"/>
      <c r="C44" s="32"/>
    </row>
    <row r="45" customFormat="false" ht="21.6" hidden="false" customHeight="true" outlineLevel="0" collapsed="false">
      <c r="A45" s="32" t="s">
        <v>30</v>
      </c>
      <c r="B45" s="32" t="s">
        <v>31</v>
      </c>
      <c r="C45" s="5" t="s">
        <v>32</v>
      </c>
      <c r="D45" s="33"/>
    </row>
    <row r="46" customFormat="false" ht="21.6" hidden="false" customHeight="true" outlineLevel="0" collapsed="false">
      <c r="A46" s="34" t="s">
        <v>83</v>
      </c>
      <c r="B46" s="34"/>
      <c r="C46" s="34"/>
    </row>
    <row r="47" customFormat="false" ht="21.6" hidden="false" customHeight="true" outlineLevel="0" collapsed="false">
      <c r="A47" s="14" t="s">
        <v>85</v>
      </c>
      <c r="B47" s="15"/>
      <c r="C47" s="35" t="n">
        <v>204</v>
      </c>
    </row>
    <row r="48" customFormat="false" ht="21.6" hidden="false" customHeight="true" outlineLevel="0" collapsed="false">
      <c r="A48" s="14" t="s">
        <v>50</v>
      </c>
      <c r="B48" s="16"/>
      <c r="C48" s="35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5" t="n">
        <v>207.5</v>
      </c>
    </row>
    <row r="50" customFormat="false" ht="21.6" hidden="false" customHeight="true" outlineLevel="0" collapsed="false">
      <c r="A50" s="38"/>
      <c r="B50" s="9" t="s">
        <v>90</v>
      </c>
      <c r="C50" s="35" t="n">
        <f aca="false">SUM(C47:C49)</f>
        <v>411.5</v>
      </c>
    </row>
    <row r="51" customFormat="false" ht="21.6" hidden="false" customHeight="true" outlineLevel="0" collapsed="false">
      <c r="A51" s="34" t="s">
        <v>93</v>
      </c>
      <c r="B51" s="34"/>
      <c r="C51" s="34"/>
    </row>
    <row r="52" customFormat="false" ht="21.6" hidden="false" customHeight="true" outlineLevel="0" collapsed="false">
      <c r="A52" s="34"/>
      <c r="B52" s="34"/>
      <c r="C52" s="34"/>
    </row>
    <row r="53" customFormat="false" ht="21.6" hidden="false" customHeight="true" outlineLevel="0" collapsed="false">
      <c r="A53" s="14" t="s">
        <v>95</v>
      </c>
      <c r="B53" s="15"/>
      <c r="C53" s="35" t="n">
        <v>0</v>
      </c>
    </row>
    <row r="54" customFormat="false" ht="21.6" hidden="false" customHeight="true" outlineLevel="0" collapsed="false">
      <c r="A54" s="14" t="s">
        <v>97</v>
      </c>
      <c r="B54" s="15"/>
      <c r="C54" s="35" t="n">
        <v>0</v>
      </c>
    </row>
    <row r="55" customFormat="false" ht="21.6" hidden="false" customHeight="true" outlineLevel="0" collapsed="false">
      <c r="A55" s="14" t="s">
        <v>99</v>
      </c>
      <c r="B55" s="15"/>
      <c r="C55" s="35" t="n">
        <v>0</v>
      </c>
    </row>
    <row r="56" customFormat="false" ht="21.6" hidden="false" customHeight="true" outlineLevel="0" collapsed="false">
      <c r="A56" s="14" t="s">
        <v>101</v>
      </c>
      <c r="B56" s="15"/>
      <c r="C56" s="35" t="n">
        <v>0</v>
      </c>
    </row>
    <row r="57" customFormat="false" ht="21.6" hidden="false" customHeight="true" outlineLevel="0" collapsed="false">
      <c r="A57" s="14" t="s">
        <v>231</v>
      </c>
      <c r="B57" s="15"/>
      <c r="C57" s="35" t="n">
        <v>0</v>
      </c>
    </row>
    <row r="58" customFormat="false" ht="21.6" hidden="false" customHeight="true" outlineLevel="0" collapsed="false">
      <c r="A58" s="14"/>
      <c r="B58" s="9" t="s">
        <v>103</v>
      </c>
      <c r="C58" s="35" t="n">
        <f aca="false">SUM(C53:C57)</f>
        <v>0</v>
      </c>
    </row>
    <row r="59" customFormat="false" ht="21.6" hidden="false" customHeight="true" outlineLevel="0" collapsed="false">
      <c r="A59" s="34" t="s">
        <v>105</v>
      </c>
      <c r="B59" s="34"/>
      <c r="C59" s="34"/>
    </row>
    <row r="60" customFormat="false" ht="21.6" hidden="false" customHeight="true" outlineLevel="0" collapsed="false">
      <c r="A60" s="14" t="s">
        <v>107</v>
      </c>
      <c r="B60" s="15" t="s">
        <v>108</v>
      </c>
      <c r="C60" s="35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5" t="n">
        <v>0</v>
      </c>
    </row>
    <row r="62" customFormat="false" ht="21.6" hidden="false" customHeight="true" outlineLevel="0" collapsed="false">
      <c r="A62" s="14"/>
      <c r="B62" s="9" t="s">
        <v>113</v>
      </c>
      <c r="C62" s="35" t="n">
        <f aca="false">SUM(C60:C61)</f>
        <v>0</v>
      </c>
    </row>
    <row r="63" customFormat="false" ht="21.6" hidden="false" customHeight="true" outlineLevel="0" collapsed="false">
      <c r="A63" s="34" t="s">
        <v>115</v>
      </c>
      <c r="B63" s="34"/>
      <c r="C63" s="34"/>
    </row>
    <row r="64" customFormat="false" ht="21.6" hidden="false" customHeight="true" outlineLevel="0" collapsed="false">
      <c r="A64" s="14" t="s">
        <v>117</v>
      </c>
      <c r="B64" s="15" t="s">
        <v>118</v>
      </c>
      <c r="C64" s="35" t="n">
        <v>0</v>
      </c>
    </row>
    <row r="65" customFormat="false" ht="21.6" hidden="false" customHeight="true" outlineLevel="0" collapsed="false">
      <c r="A65" s="38"/>
      <c r="B65" s="15" t="s">
        <v>120</v>
      </c>
      <c r="C65" s="35" t="n">
        <v>0</v>
      </c>
    </row>
    <row r="66" customFormat="false" ht="21.6" hidden="false" customHeight="true" outlineLevel="0" collapsed="false">
      <c r="A66" s="38"/>
      <c r="B66" s="15" t="s">
        <v>122</v>
      </c>
      <c r="C66" s="35" t="n">
        <v>0</v>
      </c>
    </row>
    <row r="67" customFormat="false" ht="21.6" hidden="false" customHeight="true" outlineLevel="0" collapsed="false">
      <c r="A67" s="38"/>
      <c r="B67" s="9" t="s">
        <v>124</v>
      </c>
      <c r="C67" s="35" t="n">
        <f aca="false">SUM(C64:C66)</f>
        <v>0</v>
      </c>
    </row>
    <row r="68" customFormat="false" ht="21.6" hidden="false" customHeight="true" outlineLevel="0" collapsed="false">
      <c r="A68" s="34" t="s">
        <v>125</v>
      </c>
      <c r="B68" s="34"/>
      <c r="C68" s="34"/>
    </row>
    <row r="69" customFormat="false" ht="21.6" hidden="false" customHeight="true" outlineLevel="0" collapsed="false">
      <c r="A69" s="14" t="s">
        <v>126</v>
      </c>
      <c r="B69" s="15" t="s">
        <v>127</v>
      </c>
      <c r="C69" s="35" t="n">
        <v>0</v>
      </c>
    </row>
    <row r="70" customFormat="false" ht="21.6" hidden="false" customHeight="true" outlineLevel="0" collapsed="false">
      <c r="A70" s="38"/>
      <c r="B70" s="9" t="s">
        <v>128</v>
      </c>
      <c r="C70" s="35" t="n">
        <f aca="false">SUM(C69)</f>
        <v>0</v>
      </c>
    </row>
    <row r="71" customFormat="false" ht="21.6" hidden="false" customHeight="true" outlineLevel="0" collapsed="false">
      <c r="A71" s="34" t="s">
        <v>129</v>
      </c>
      <c r="B71" s="34"/>
      <c r="C71" s="34"/>
    </row>
    <row r="72" s="53" customFormat="true" ht="43.2" hidden="false" customHeight="true" outlineLevel="0" collapsed="false">
      <c r="A72" s="14" t="s">
        <v>130</v>
      </c>
      <c r="B72" s="15" t="s">
        <v>131</v>
      </c>
      <c r="C72" s="35" t="n">
        <v>0</v>
      </c>
      <c r="D72" s="1"/>
      <c r="E72" s="1"/>
      <c r="F72" s="1"/>
      <c r="G72" s="1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0"/>
      <c r="AA72" s="0"/>
      <c r="AB72" s="0"/>
      <c r="AC72" s="0"/>
      <c r="AD72" s="0"/>
      <c r="AE72" s="0"/>
      <c r="AF72" s="0"/>
      <c r="AG72" s="0"/>
    </row>
    <row r="73" customFormat="false" ht="21.6" hidden="false" customHeight="true" outlineLevel="0" collapsed="false">
      <c r="A73" s="14" t="s">
        <v>132</v>
      </c>
      <c r="B73" s="15" t="s">
        <v>133</v>
      </c>
      <c r="C73" s="35" t="n">
        <v>0</v>
      </c>
      <c r="Z73" s="1"/>
      <c r="AA73" s="1"/>
      <c r="AB73" s="1"/>
      <c r="AC73" s="1"/>
      <c r="AD73" s="1"/>
      <c r="AE73" s="1"/>
      <c r="AF73" s="1"/>
      <c r="AG73" s="1"/>
    </row>
    <row r="74" customFormat="false" ht="43.2" hidden="false" customHeight="true" outlineLevel="0" collapsed="false">
      <c r="A74" s="14" t="s">
        <v>134</v>
      </c>
      <c r="B74" s="15" t="s">
        <v>135</v>
      </c>
      <c r="C74" s="35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5" t="n">
        <v>0</v>
      </c>
    </row>
    <row r="76" customFormat="false" ht="21.6" hidden="false" customHeight="true" outlineLevel="0" collapsed="false">
      <c r="A76" s="14"/>
      <c r="B76" s="9" t="s">
        <v>23</v>
      </c>
      <c r="C76" s="35" t="n">
        <f aca="false">SUM(C72:C75)</f>
        <v>0</v>
      </c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4" t="s">
        <v>138</v>
      </c>
      <c r="B77" s="34"/>
      <c r="C77" s="34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5" t="n">
        <v>0</v>
      </c>
    </row>
    <row r="79" customFormat="false" ht="21.6" hidden="false" customHeight="true" outlineLevel="0" collapsed="false">
      <c r="A79" s="38" t="s">
        <v>140</v>
      </c>
      <c r="B79" s="16" t="s">
        <v>141</v>
      </c>
      <c r="C79" s="35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5" t="n">
        <v>0</v>
      </c>
    </row>
    <row r="81" customFormat="false" ht="21.6" hidden="false" customHeight="true" outlineLevel="0" collapsed="false">
      <c r="A81" s="14"/>
      <c r="B81" s="9" t="s">
        <v>143</v>
      </c>
      <c r="C81" s="35" t="n">
        <f aca="false">C80</f>
        <v>0</v>
      </c>
    </row>
    <row r="82" customFormat="false" ht="21.6" hidden="false" customHeight="true" outlineLevel="0" collapsed="false">
      <c r="A82" s="34" t="s">
        <v>144</v>
      </c>
      <c r="B82" s="34"/>
      <c r="C82" s="34"/>
    </row>
    <row r="83" customFormat="false" ht="21.6" hidden="false" customHeight="true" outlineLevel="0" collapsed="false">
      <c r="A83" s="14" t="s">
        <v>145</v>
      </c>
      <c r="B83" s="16" t="s">
        <v>146</v>
      </c>
      <c r="C83" s="35" t="n">
        <v>600</v>
      </c>
    </row>
    <row r="84" customFormat="false" ht="21.6" hidden="false" customHeight="true" outlineLevel="0" collapsed="false">
      <c r="A84" s="6" t="s">
        <v>147</v>
      </c>
      <c r="B84" s="54" t="s">
        <v>148</v>
      </c>
      <c r="C84" s="35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5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5" t="n">
        <v>870</v>
      </c>
    </row>
    <row r="87" customFormat="false" ht="21.6" hidden="false" customHeight="true" outlineLevel="0" collapsed="false">
      <c r="A87" s="38"/>
      <c r="B87" s="40" t="s">
        <v>153</v>
      </c>
      <c r="C87" s="35" t="n">
        <f aca="false">SUM(C83:C86)</f>
        <v>1617</v>
      </c>
    </row>
    <row r="88" customFormat="false" ht="21.6" hidden="false" customHeight="true" outlineLevel="0" collapsed="false">
      <c r="A88" s="38"/>
      <c r="B88" s="40" t="s">
        <v>23</v>
      </c>
      <c r="C88" s="35" t="n">
        <f aca="false">C50+C58+C62+C67+C70+C76+C81+C87</f>
        <v>2028.5</v>
      </c>
    </row>
    <row r="89" customFormat="false" ht="21.6" hidden="false" customHeight="true" outlineLevel="0" collapsed="false">
      <c r="A89" s="34" t="s">
        <v>155</v>
      </c>
      <c r="B89" s="34"/>
      <c r="C89" s="34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8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-7733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8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8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8"/>
      <c r="B95" s="40" t="s">
        <v>161</v>
      </c>
      <c r="C95" s="7" t="n">
        <f aca="false">C90+C91+C92+C93+C94</f>
        <v>-8233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5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1" t="s">
        <v>235</v>
      </c>
      <c r="B99" s="41"/>
      <c r="C99" s="41"/>
      <c r="D99" s="41"/>
      <c r="E99" s="41"/>
    </row>
    <row r="100" customFormat="false" ht="21.6" hidden="false" customHeight="true" outlineLevel="0" collapsed="false">
      <c r="A100" s="41" t="s">
        <v>164</v>
      </c>
      <c r="B100" s="41"/>
      <c r="C100" s="41" t="s">
        <v>31</v>
      </c>
      <c r="D100" s="41"/>
      <c r="E100" s="41" t="s">
        <v>32</v>
      </c>
    </row>
    <row r="101" customFormat="false" ht="21.6" hidden="false" customHeight="true" outlineLevel="0" collapsed="false">
      <c r="A101" s="38" t="s">
        <v>144</v>
      </c>
      <c r="B101" s="38"/>
      <c r="C101" s="16" t="s">
        <v>236</v>
      </c>
      <c r="D101" s="16"/>
      <c r="E101" s="35" t="n">
        <v>1000</v>
      </c>
      <c r="H101" s="18"/>
    </row>
    <row r="102" customFormat="false" ht="21.6" hidden="false" customHeight="true" outlineLevel="0" collapsed="false">
      <c r="A102" s="38"/>
      <c r="B102" s="38"/>
      <c r="C102" s="16" t="s">
        <v>237</v>
      </c>
      <c r="D102" s="16"/>
      <c r="E102" s="35" t="n">
        <v>0</v>
      </c>
      <c r="H102" s="18"/>
    </row>
    <row r="103" customFormat="false" ht="21.6" hidden="false" customHeight="true" outlineLevel="0" collapsed="false">
      <c r="A103" s="38"/>
      <c r="B103" s="38"/>
      <c r="C103" s="16" t="s">
        <v>238</v>
      </c>
      <c r="D103" s="16"/>
      <c r="E103" s="35" t="n">
        <v>788</v>
      </c>
      <c r="H103" s="18"/>
    </row>
    <row r="104" customFormat="false" ht="21.6" hidden="false" customHeight="true" outlineLevel="0" collapsed="false">
      <c r="A104" s="38"/>
      <c r="B104" s="38"/>
      <c r="C104" s="16" t="s">
        <v>239</v>
      </c>
      <c r="D104" s="16"/>
      <c r="E104" s="35" t="n">
        <v>318</v>
      </c>
      <c r="H104" s="18"/>
    </row>
    <row r="105" customFormat="false" ht="21.6" hidden="false" customHeight="true" outlineLevel="0" collapsed="false">
      <c r="A105" s="38"/>
      <c r="B105" s="38"/>
      <c r="C105" s="16" t="s">
        <v>240</v>
      </c>
      <c r="D105" s="16"/>
      <c r="E105" s="35" t="n">
        <v>600</v>
      </c>
      <c r="H105" s="18"/>
    </row>
    <row r="106" customFormat="false" ht="21.6" hidden="false" customHeight="true" outlineLevel="0" collapsed="false">
      <c r="A106" s="38"/>
      <c r="B106" s="38"/>
      <c r="C106" s="16" t="s">
        <v>241</v>
      </c>
      <c r="D106" s="16"/>
      <c r="E106" s="35" t="n">
        <v>264</v>
      </c>
      <c r="H106" s="18"/>
    </row>
    <row r="107" customFormat="false" ht="21.6" hidden="false" customHeight="true" outlineLevel="0" collapsed="false">
      <c r="A107" s="38"/>
      <c r="B107" s="38"/>
      <c r="C107" s="16" t="s">
        <v>242</v>
      </c>
      <c r="D107" s="16"/>
      <c r="E107" s="35" t="n">
        <v>60</v>
      </c>
      <c r="H107" s="18"/>
    </row>
    <row r="108" customFormat="false" ht="21.6" hidden="false" customHeight="true" outlineLevel="0" collapsed="false">
      <c r="A108" s="38"/>
      <c r="B108" s="38"/>
      <c r="C108" s="16" t="s">
        <v>243</v>
      </c>
      <c r="D108" s="16"/>
      <c r="E108" s="35" t="n">
        <v>900</v>
      </c>
      <c r="H108" s="18"/>
    </row>
    <row r="109" customFormat="false" ht="21.6" hidden="false" customHeight="true" outlineLevel="0" collapsed="false">
      <c r="A109" s="38"/>
      <c r="B109" s="38"/>
      <c r="C109" s="16" t="s">
        <v>244</v>
      </c>
      <c r="D109" s="16"/>
      <c r="E109" s="35" t="n">
        <v>204</v>
      </c>
      <c r="H109" s="18"/>
    </row>
    <row r="110" customFormat="false" ht="21.6" hidden="false" customHeight="true" outlineLevel="0" collapsed="false">
      <c r="A110" s="38"/>
      <c r="B110" s="38"/>
      <c r="C110" s="16" t="s">
        <v>245</v>
      </c>
      <c r="D110" s="16"/>
      <c r="E110" s="35" t="n">
        <v>207.5</v>
      </c>
      <c r="H110" s="18"/>
    </row>
    <row r="111" customFormat="false" ht="21.6" hidden="false" customHeight="true" outlineLevel="0" collapsed="false">
      <c r="A111" s="38"/>
      <c r="B111" s="38"/>
      <c r="C111" s="55" t="s">
        <v>246</v>
      </c>
      <c r="D111" s="55"/>
      <c r="E111" s="35" t="n">
        <v>139.28</v>
      </c>
      <c r="H111" s="18"/>
    </row>
    <row r="112" customFormat="false" ht="21.6" hidden="false" customHeight="true" outlineLevel="0" collapsed="false">
      <c r="A112" s="38" t="s">
        <v>165</v>
      </c>
      <c r="B112" s="38"/>
      <c r="C112" s="44"/>
      <c r="D112" s="44"/>
      <c r="E112" s="35" t="n">
        <f aca="false">C96</f>
        <v>2028.5</v>
      </c>
      <c r="H112" s="18"/>
    </row>
    <row r="113" customFormat="false" ht="21.6" hidden="false" customHeight="true" outlineLevel="0" collapsed="false">
      <c r="A113" s="42"/>
      <c r="B113" s="42"/>
      <c r="C113" s="43" t="s">
        <v>166</v>
      </c>
      <c r="D113" s="43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1" t="s">
        <v>247</v>
      </c>
      <c r="B115" s="41"/>
      <c r="C115" s="41"/>
      <c r="D115" s="41"/>
      <c r="E115" s="41"/>
      <c r="H115" s="18"/>
    </row>
    <row r="116" customFormat="false" ht="21.6" hidden="false" customHeight="true" outlineLevel="0" collapsed="false">
      <c r="A116" s="41" t="s">
        <v>164</v>
      </c>
      <c r="B116" s="41"/>
      <c r="C116" s="41" t="s">
        <v>31</v>
      </c>
      <c r="D116" s="41"/>
      <c r="E116" s="41" t="s">
        <v>32</v>
      </c>
      <c r="H116" s="18"/>
    </row>
    <row r="117" customFormat="false" ht="21.6" hidden="false" customHeight="true" outlineLevel="0" collapsed="false">
      <c r="A117" s="38" t="s">
        <v>248</v>
      </c>
      <c r="B117" s="38"/>
      <c r="C117" s="46"/>
      <c r="D117" s="46"/>
      <c r="E117" s="7" t="n">
        <f aca="false">E113</f>
        <v>699.839999999999</v>
      </c>
    </row>
    <row r="118" customFormat="false" ht="21.6" hidden="false" customHeight="true" outlineLevel="0" collapsed="false">
      <c r="A118" s="38" t="s">
        <v>144</v>
      </c>
      <c r="B118" s="38"/>
      <c r="C118" s="16" t="s">
        <v>249</v>
      </c>
      <c r="D118" s="16"/>
      <c r="E118" s="35" t="n">
        <v>72</v>
      </c>
    </row>
    <row r="119" customFormat="false" ht="21.6" hidden="false" customHeight="true" outlineLevel="0" collapsed="false">
      <c r="A119" s="38"/>
      <c r="B119" s="38"/>
      <c r="C119" s="16" t="s">
        <v>250</v>
      </c>
      <c r="D119" s="16"/>
      <c r="E119" s="35" t="n">
        <v>55.3</v>
      </c>
    </row>
    <row r="120" customFormat="false" ht="21.6" hidden="false" customHeight="true" outlineLevel="0" collapsed="false">
      <c r="A120" s="38"/>
      <c r="B120" s="38"/>
      <c r="C120" s="16" t="s">
        <v>251</v>
      </c>
      <c r="D120" s="16"/>
      <c r="E120" s="35" t="n">
        <v>0</v>
      </c>
    </row>
    <row r="121" customFormat="false" ht="21.6" hidden="false" customHeight="true" outlineLevel="0" collapsed="false">
      <c r="A121" s="38"/>
      <c r="B121" s="38"/>
      <c r="C121" s="16" t="s">
        <v>252</v>
      </c>
      <c r="D121" s="16"/>
      <c r="E121" s="35" t="n">
        <v>500</v>
      </c>
    </row>
    <row r="122" customFormat="false" ht="21.6" hidden="false" customHeight="true" outlineLevel="0" collapsed="false">
      <c r="A122" s="38"/>
      <c r="B122" s="38"/>
      <c r="C122" s="16" t="s">
        <v>253</v>
      </c>
      <c r="D122" s="16"/>
      <c r="E122" s="35" t="n">
        <v>85</v>
      </c>
    </row>
    <row r="123" customFormat="false" ht="21.6" hidden="false" customHeight="true" outlineLevel="0" collapsed="false">
      <c r="A123" s="38"/>
      <c r="B123" s="38"/>
      <c r="C123" s="16" t="s">
        <v>254</v>
      </c>
      <c r="D123" s="16"/>
      <c r="E123" s="35" t="n">
        <v>630</v>
      </c>
    </row>
    <row r="124" customFormat="false" ht="21.6" hidden="false" customHeight="true" outlineLevel="0" collapsed="false">
      <c r="A124" s="38"/>
      <c r="B124" s="38"/>
      <c r="C124" s="55" t="s">
        <v>255</v>
      </c>
      <c r="D124" s="55"/>
      <c r="E124" s="35" t="n">
        <v>464.47</v>
      </c>
    </row>
    <row r="125" customFormat="false" ht="21.6" hidden="false" customHeight="true" outlineLevel="0" collapsed="false">
      <c r="A125" s="38" t="s">
        <v>165</v>
      </c>
      <c r="B125" s="38"/>
      <c r="C125" s="44"/>
      <c r="D125" s="44"/>
      <c r="E125" s="35" t="n">
        <f aca="false">C96</f>
        <v>2028.5</v>
      </c>
    </row>
    <row r="126" customFormat="false" ht="21.6" hidden="false" customHeight="true" outlineLevel="0" collapsed="false">
      <c r="A126" s="42"/>
      <c r="B126" s="42"/>
      <c r="C126" s="40" t="s">
        <v>176</v>
      </c>
      <c r="D126" s="40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5"/>
      <c r="B127" s="45"/>
      <c r="C127" s="45"/>
      <c r="D127" s="45"/>
      <c r="E127" s="45"/>
    </row>
    <row r="128" customFormat="false" ht="17.25" hidden="false" customHeight="true" outlineLevel="0" collapsed="false">
      <c r="A128" s="45"/>
      <c r="B128" s="45"/>
      <c r="C128" s="45"/>
      <c r="D128" s="45"/>
      <c r="E128" s="45"/>
    </row>
    <row r="129" customFormat="false" ht="21.6" hidden="false" customHeight="true" outlineLevel="0" collapsed="false">
      <c r="A129" s="41" t="s">
        <v>256</v>
      </c>
      <c r="B129" s="41"/>
      <c r="C129" s="41"/>
      <c r="D129" s="41"/>
      <c r="E129" s="41"/>
      <c r="G129" s="56" t="s">
        <v>257</v>
      </c>
      <c r="H129" s="35" t="n">
        <v>330.3</v>
      </c>
    </row>
    <row r="130" customFormat="false" ht="21.6" hidden="false" customHeight="true" outlineLevel="0" collapsed="false">
      <c r="A130" s="41" t="s">
        <v>164</v>
      </c>
      <c r="B130" s="41"/>
      <c r="C130" s="41" t="s">
        <v>31</v>
      </c>
      <c r="D130" s="41"/>
      <c r="E130" s="41" t="s">
        <v>32</v>
      </c>
      <c r="G130" s="57" t="s">
        <v>258</v>
      </c>
      <c r="H130" s="58" t="n">
        <f aca="false">330-H129</f>
        <v>-0.300000000000011</v>
      </c>
    </row>
    <row r="131" customFormat="false" ht="43.2" hidden="false" customHeight="true" outlineLevel="0" collapsed="false">
      <c r="A131" s="38" t="s">
        <v>259</v>
      </c>
      <c r="B131" s="38"/>
      <c r="C131" s="44"/>
      <c r="D131" s="44"/>
      <c r="E131" s="7" t="n">
        <f aca="false">E126</f>
        <v>625.069999999999</v>
      </c>
      <c r="G131" s="59" t="s">
        <v>260</v>
      </c>
      <c r="H131" s="58"/>
    </row>
    <row r="132" customFormat="false" ht="21.6" hidden="false" customHeight="true" outlineLevel="0" collapsed="false">
      <c r="A132" s="38" t="s">
        <v>144</v>
      </c>
      <c r="B132" s="38"/>
      <c r="C132" s="16" t="s">
        <v>261</v>
      </c>
      <c r="D132" s="16"/>
      <c r="E132" s="35" t="n">
        <v>130.84</v>
      </c>
      <c r="H132" s="1"/>
    </row>
    <row r="133" customFormat="false" ht="21.6" hidden="false" customHeight="true" outlineLevel="0" collapsed="false">
      <c r="A133" s="38"/>
      <c r="B133" s="38"/>
      <c r="C133" s="16" t="s">
        <v>262</v>
      </c>
      <c r="D133" s="16"/>
      <c r="E133" s="35" t="n">
        <v>1150</v>
      </c>
    </row>
    <row r="134" customFormat="false" ht="21.6" hidden="false" customHeight="true" outlineLevel="0" collapsed="false">
      <c r="A134" s="38"/>
      <c r="B134" s="38"/>
      <c r="C134" s="16" t="s">
        <v>263</v>
      </c>
      <c r="D134" s="16"/>
      <c r="E134" s="35" t="n">
        <v>500</v>
      </c>
    </row>
    <row r="135" customFormat="false" ht="21.6" hidden="false" customHeight="true" outlineLevel="0" collapsed="false">
      <c r="A135" s="38"/>
      <c r="B135" s="38"/>
      <c r="C135" s="16" t="s">
        <v>264</v>
      </c>
      <c r="D135" s="16"/>
      <c r="E135" s="35" t="n">
        <v>30</v>
      </c>
    </row>
    <row r="136" customFormat="false" ht="21.6" hidden="false" customHeight="true" outlineLevel="0" collapsed="false">
      <c r="A136" s="38"/>
      <c r="B136" s="38"/>
      <c r="C136" s="16" t="s">
        <v>265</v>
      </c>
      <c r="D136" s="16"/>
      <c r="E136" s="35" t="n">
        <v>60</v>
      </c>
    </row>
    <row r="137" customFormat="false" ht="86.4" hidden="false" customHeight="true" outlineLevel="0" collapsed="false">
      <c r="A137" s="38"/>
      <c r="B137" s="38"/>
      <c r="C137" s="15" t="s">
        <v>266</v>
      </c>
      <c r="D137" s="15"/>
      <c r="E137" s="35" t="n">
        <v>919.52</v>
      </c>
      <c r="F137" s="53"/>
      <c r="G137" s="53"/>
      <c r="H137" s="60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</row>
    <row r="138" customFormat="false" ht="21.6" hidden="false" customHeight="true" outlineLevel="0" collapsed="false">
      <c r="A138" s="38"/>
      <c r="B138" s="38"/>
      <c r="C138" s="15" t="s">
        <v>242</v>
      </c>
      <c r="D138" s="15"/>
      <c r="E138" s="35" t="n">
        <v>600</v>
      </c>
    </row>
    <row r="139" customFormat="false" ht="21.6" hidden="false" customHeight="true" outlineLevel="0" collapsed="false">
      <c r="A139" s="38"/>
      <c r="B139" s="38"/>
      <c r="C139" s="61" t="s">
        <v>267</v>
      </c>
      <c r="D139" s="61"/>
      <c r="E139" s="35" t="n">
        <v>9.5</v>
      </c>
    </row>
    <row r="140" customFormat="false" ht="21.6" hidden="false" customHeight="true" outlineLevel="0" collapsed="false">
      <c r="A140" s="38" t="s">
        <v>165</v>
      </c>
      <c r="B140" s="38"/>
      <c r="C140" s="44"/>
      <c r="D140" s="44"/>
      <c r="E140" s="35" t="n">
        <f aca="false">C96</f>
        <v>2028.5</v>
      </c>
    </row>
    <row r="141" customFormat="false" ht="21.6" hidden="false" customHeight="true" outlineLevel="0" collapsed="false">
      <c r="A141" s="42"/>
      <c r="B141" s="42"/>
      <c r="C141" s="40" t="s">
        <v>176</v>
      </c>
      <c r="D141" s="40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E121</f>
        <v>766.059999999999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766.059999999999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40" t="s">
        <v>25</v>
      </c>
      <c r="B5" s="40"/>
      <c r="C5" s="7" t="n">
        <f aca="false">C88</f>
        <v>-7133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40" t="s">
        <v>38</v>
      </c>
      <c r="D16" s="40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2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 t="s">
        <v>283</v>
      </c>
      <c r="B23" s="15" t="s">
        <v>284</v>
      </c>
      <c r="C23" s="16" t="s">
        <v>285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43.2" hidden="false" customHeight="true" outlineLevel="0" collapsed="false">
      <c r="A24" s="14" t="s">
        <v>286</v>
      </c>
      <c r="B24" s="15" t="s">
        <v>287</v>
      </c>
      <c r="C24" s="15" t="s">
        <v>288</v>
      </c>
      <c r="D24" s="15"/>
      <c r="E24" s="7" t="n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7"/>
      <c r="B25" s="17"/>
      <c r="C25" s="40" t="s">
        <v>38</v>
      </c>
      <c r="D25" s="40"/>
      <c r="E25" s="7" t="n">
        <f aca="false">SUM(E20:E24)</f>
        <v>2773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3.5" hidden="false" customHeight="true" outlineLevel="0" collapsed="false">
      <c r="A26" s="18"/>
      <c r="B26" s="18"/>
      <c r="C26" s="18"/>
      <c r="D26" s="50"/>
      <c r="E26" s="5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289</v>
      </c>
      <c r="B27" s="12"/>
      <c r="C27" s="12"/>
      <c r="D27" s="12"/>
      <c r="E27" s="1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21.6" hidden="false" customHeight="true" outlineLevel="0" collapsed="false">
      <c r="A28" s="12" t="s">
        <v>4</v>
      </c>
      <c r="B28" s="12" t="s">
        <v>30</v>
      </c>
      <c r="C28" s="13" t="s">
        <v>31</v>
      </c>
      <c r="D28" s="13"/>
      <c r="E28" s="13" t="s">
        <v>32</v>
      </c>
    </row>
    <row r="29" customFormat="false" ht="21.6" hidden="false" customHeight="true" outlineLevel="0" collapsed="false">
      <c r="A29" s="14" t="s">
        <v>290</v>
      </c>
      <c r="B29" s="15" t="s">
        <v>66</v>
      </c>
      <c r="C29" s="16" t="s">
        <v>214</v>
      </c>
      <c r="D29" s="16"/>
      <c r="E29" s="7" t="n">
        <v>0</v>
      </c>
    </row>
    <row r="30" customFormat="false" ht="21.6" hidden="false" customHeight="true" outlineLevel="0" collapsed="false">
      <c r="A30" s="14" t="s">
        <v>291</v>
      </c>
      <c r="B30" s="15" t="s">
        <v>276</v>
      </c>
      <c r="C30" s="16" t="s">
        <v>36</v>
      </c>
      <c r="D30" s="16"/>
      <c r="E30" s="7" t="n">
        <v>68</v>
      </c>
    </row>
    <row r="31" customFormat="false" ht="21.6" hidden="false" customHeight="true" outlineLevel="0" collapsed="false">
      <c r="A31" s="14" t="s">
        <v>292</v>
      </c>
      <c r="B31" s="15" t="s">
        <v>35</v>
      </c>
      <c r="C31" s="16" t="s">
        <v>36</v>
      </c>
      <c r="D31" s="16"/>
      <c r="E31" s="7" t="n">
        <v>2405</v>
      </c>
    </row>
    <row r="32" customFormat="false" ht="21.6" hidden="false" customHeight="true" outlineLevel="0" collapsed="false">
      <c r="A32" s="17"/>
      <c r="B32" s="17"/>
      <c r="C32" s="40" t="s">
        <v>38</v>
      </c>
      <c r="D32" s="40"/>
      <c r="E32" s="7" t="n">
        <f aca="false">SUM(E29:E31)</f>
        <v>2473</v>
      </c>
    </row>
    <row r="33" customFormat="false" ht="13.5" hidden="false" customHeight="true" outlineLevel="0" collapsed="false">
      <c r="A33" s="18"/>
      <c r="B33" s="18"/>
      <c r="C33" s="18"/>
      <c r="D33" s="50"/>
      <c r="E33" s="51"/>
    </row>
    <row r="34" customFormat="false" ht="12.75" hidden="false" customHeight="true" outlineLevel="0" collapsed="false">
      <c r="A34" s="18"/>
      <c r="B34" s="18"/>
      <c r="C34" s="18"/>
      <c r="D34" s="50"/>
      <c r="E34" s="51"/>
    </row>
    <row r="35" customFormat="false" ht="13.5" hidden="false" customHeight="true" outlineLevel="0" collapsed="false">
      <c r="A35" s="18"/>
      <c r="B35" s="18"/>
      <c r="C35" s="18"/>
      <c r="D35" s="50"/>
      <c r="E35" s="51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2" t="s">
        <v>293</v>
      </c>
      <c r="B37" s="32"/>
      <c r="C37" s="32"/>
    </row>
    <row r="38" customFormat="false" ht="21.6" hidden="false" customHeight="true" outlineLevel="0" collapsed="false">
      <c r="A38" s="32" t="s">
        <v>30</v>
      </c>
      <c r="B38" s="32" t="s">
        <v>31</v>
      </c>
      <c r="C38" s="5" t="s">
        <v>32</v>
      </c>
      <c r="D38" s="33"/>
    </row>
    <row r="39" customFormat="false" ht="21.6" hidden="false" customHeight="true" outlineLevel="0" collapsed="false">
      <c r="A39" s="34" t="s">
        <v>83</v>
      </c>
      <c r="B39" s="34"/>
      <c r="C39" s="34"/>
    </row>
    <row r="40" customFormat="false" ht="21.6" hidden="false" customHeight="true" outlineLevel="0" collapsed="false">
      <c r="A40" s="14" t="s">
        <v>272</v>
      </c>
      <c r="B40" s="63"/>
      <c r="C40" s="35" t="n">
        <v>0</v>
      </c>
    </row>
    <row r="41" customFormat="false" ht="21.6" hidden="false" customHeight="true" outlineLevel="0" collapsed="false">
      <c r="A41" s="14" t="s">
        <v>50</v>
      </c>
      <c r="B41" s="63"/>
      <c r="C41" s="35" t="n">
        <v>0</v>
      </c>
    </row>
    <row r="42" customFormat="false" ht="21.6" hidden="false" customHeight="true" outlineLevel="0" collapsed="false">
      <c r="A42" s="14" t="s">
        <v>87</v>
      </c>
      <c r="B42" s="63" t="s">
        <v>88</v>
      </c>
      <c r="C42" s="35" t="n">
        <v>149</v>
      </c>
    </row>
    <row r="43" customFormat="false" ht="21.6" hidden="false" customHeight="true" outlineLevel="0" collapsed="false">
      <c r="A43" s="38"/>
      <c r="B43" s="40" t="s">
        <v>90</v>
      </c>
      <c r="C43" s="35" t="n">
        <f aca="false">SUM(C40:C42)</f>
        <v>149</v>
      </c>
    </row>
    <row r="44" customFormat="false" ht="21.6" hidden="false" customHeight="true" outlineLevel="0" collapsed="false">
      <c r="A44" s="34" t="s">
        <v>294</v>
      </c>
      <c r="B44" s="34"/>
      <c r="C44" s="34"/>
    </row>
    <row r="45" customFormat="false" ht="21.6" hidden="false" customHeight="true" outlineLevel="0" collapsed="false">
      <c r="A45" s="34"/>
      <c r="B45" s="34"/>
      <c r="C45" s="34"/>
    </row>
    <row r="46" customFormat="false" ht="21.6" hidden="false" customHeight="true" outlineLevel="0" collapsed="false">
      <c r="A46" s="14" t="s">
        <v>95</v>
      </c>
      <c r="B46" s="63"/>
      <c r="C46" s="35" t="n">
        <v>0</v>
      </c>
    </row>
    <row r="47" customFormat="false" ht="21.6" hidden="false" customHeight="true" outlineLevel="0" collapsed="false">
      <c r="A47" s="14" t="s">
        <v>97</v>
      </c>
      <c r="B47" s="63"/>
      <c r="C47" s="35" t="n">
        <v>0</v>
      </c>
    </row>
    <row r="48" customFormat="false" ht="21.6" hidden="false" customHeight="true" outlineLevel="0" collapsed="false">
      <c r="A48" s="14" t="s">
        <v>99</v>
      </c>
      <c r="B48" s="63"/>
      <c r="C48" s="35" t="n">
        <v>0</v>
      </c>
    </row>
    <row r="49" customFormat="false" ht="21.6" hidden="false" customHeight="true" outlineLevel="0" collapsed="false">
      <c r="A49" s="14" t="s">
        <v>101</v>
      </c>
      <c r="B49" s="63"/>
      <c r="C49" s="35" t="n">
        <v>0</v>
      </c>
    </row>
    <row r="50" customFormat="false" ht="21.6" hidden="false" customHeight="true" outlineLevel="0" collapsed="false">
      <c r="A50" s="14" t="s">
        <v>231</v>
      </c>
      <c r="B50" s="63"/>
      <c r="C50" s="35" t="n">
        <v>0</v>
      </c>
    </row>
    <row r="51" customFormat="false" ht="21.6" hidden="false" customHeight="true" outlineLevel="0" collapsed="false">
      <c r="A51" s="14"/>
      <c r="B51" s="40" t="s">
        <v>103</v>
      </c>
      <c r="C51" s="35" t="n">
        <f aca="false">SUM(C46:C50)</f>
        <v>0</v>
      </c>
    </row>
    <row r="52" customFormat="false" ht="21.6" hidden="false" customHeight="true" outlineLevel="0" collapsed="false">
      <c r="A52" s="34" t="s">
        <v>105</v>
      </c>
      <c r="B52" s="34"/>
      <c r="C52" s="34"/>
    </row>
    <row r="53" customFormat="false" ht="21.6" hidden="false" customHeight="true" outlineLevel="0" collapsed="false">
      <c r="A53" s="14" t="s">
        <v>107</v>
      </c>
      <c r="B53" s="63" t="s">
        <v>108</v>
      </c>
      <c r="C53" s="35" t="n">
        <v>0</v>
      </c>
    </row>
    <row r="54" customFormat="false" ht="21.6" hidden="false" customHeight="true" outlineLevel="0" collapsed="false">
      <c r="A54" s="14" t="s">
        <v>110</v>
      </c>
      <c r="B54" s="63" t="s">
        <v>111</v>
      </c>
      <c r="C54" s="35" t="n">
        <v>0</v>
      </c>
    </row>
    <row r="55" customFormat="false" ht="21.6" hidden="false" customHeight="true" outlineLevel="0" collapsed="false">
      <c r="A55" s="14"/>
      <c r="B55" s="40" t="s">
        <v>113</v>
      </c>
      <c r="C55" s="35" t="n">
        <f aca="false">SUM(C53:C54)</f>
        <v>0</v>
      </c>
    </row>
    <row r="56" customFormat="false" ht="21.6" hidden="false" customHeight="true" outlineLevel="0" collapsed="false">
      <c r="A56" s="34" t="s">
        <v>115</v>
      </c>
      <c r="B56" s="34"/>
      <c r="C56" s="34"/>
    </row>
    <row r="57" customFormat="false" ht="21.6" hidden="false" customHeight="true" outlineLevel="0" collapsed="false">
      <c r="A57" s="14" t="s">
        <v>117</v>
      </c>
      <c r="B57" s="63" t="s">
        <v>118</v>
      </c>
      <c r="C57" s="35" t="n">
        <v>0</v>
      </c>
    </row>
    <row r="58" customFormat="false" ht="21.6" hidden="false" customHeight="true" outlineLevel="0" collapsed="false">
      <c r="A58" s="38"/>
      <c r="B58" s="63" t="s">
        <v>120</v>
      </c>
      <c r="C58" s="35" t="n">
        <v>0</v>
      </c>
    </row>
    <row r="59" customFormat="false" ht="21.6" hidden="false" customHeight="true" outlineLevel="0" collapsed="false">
      <c r="A59" s="38"/>
      <c r="B59" s="63" t="s">
        <v>122</v>
      </c>
      <c r="C59" s="35" t="n">
        <v>0</v>
      </c>
    </row>
    <row r="60" customFormat="false" ht="21.6" hidden="false" customHeight="true" outlineLevel="0" collapsed="false">
      <c r="A60" s="38"/>
      <c r="B60" s="40" t="s">
        <v>124</v>
      </c>
      <c r="C60" s="35" t="n">
        <f aca="false">SUM(C57:C59)</f>
        <v>0</v>
      </c>
    </row>
    <row r="61" customFormat="false" ht="21.6" hidden="false" customHeight="true" outlineLevel="0" collapsed="false">
      <c r="A61" s="34" t="s">
        <v>125</v>
      </c>
      <c r="B61" s="34"/>
      <c r="C61" s="34"/>
    </row>
    <row r="62" customFormat="false" ht="21.6" hidden="false" customHeight="true" outlineLevel="0" collapsed="false">
      <c r="A62" s="14" t="s">
        <v>126</v>
      </c>
      <c r="B62" s="63" t="s">
        <v>127</v>
      </c>
      <c r="C62" s="35" t="n">
        <v>0</v>
      </c>
    </row>
    <row r="63" customFormat="false" ht="21.6" hidden="false" customHeight="true" outlineLevel="0" collapsed="false">
      <c r="A63" s="38"/>
      <c r="B63" s="40" t="s">
        <v>128</v>
      </c>
      <c r="C63" s="35" t="n">
        <f aca="false">SUM(C62)</f>
        <v>0</v>
      </c>
    </row>
    <row r="64" customFormat="false" ht="21.6" hidden="false" customHeight="true" outlineLevel="0" collapsed="false">
      <c r="A64" s="34" t="s">
        <v>129</v>
      </c>
      <c r="B64" s="34"/>
      <c r="C64" s="34"/>
    </row>
    <row r="65" customFormat="false" ht="43.2" hidden="false" customHeight="true" outlineLevel="0" collapsed="false">
      <c r="A65" s="14" t="s">
        <v>295</v>
      </c>
      <c r="B65" s="63" t="s">
        <v>131</v>
      </c>
      <c r="C65" s="35" t="n">
        <v>0</v>
      </c>
    </row>
    <row r="66" customFormat="false" ht="21.6" hidden="false" customHeight="true" outlineLevel="0" collapsed="false">
      <c r="A66" s="14" t="s">
        <v>132</v>
      </c>
      <c r="B66" s="63" t="s">
        <v>133</v>
      </c>
      <c r="C66" s="35" t="n">
        <v>0</v>
      </c>
    </row>
    <row r="67" customFormat="false" ht="43.2" hidden="false" customHeight="true" outlineLevel="0" collapsed="false">
      <c r="A67" s="14" t="s">
        <v>134</v>
      </c>
      <c r="B67" s="63" t="s">
        <v>135</v>
      </c>
      <c r="C67" s="35" t="n">
        <v>0</v>
      </c>
    </row>
    <row r="68" customFormat="false" ht="21.6" hidden="false" customHeight="true" outlineLevel="0" collapsed="false">
      <c r="A68" s="14" t="s">
        <v>136</v>
      </c>
      <c r="B68" s="63" t="s">
        <v>136</v>
      </c>
      <c r="C68" s="35" t="n">
        <v>0</v>
      </c>
    </row>
    <row r="69" customFormat="false" ht="21.6" hidden="false" customHeight="true" outlineLevel="0" collapsed="false">
      <c r="A69" s="14"/>
      <c r="B69" s="40" t="s">
        <v>23</v>
      </c>
      <c r="C69" s="35" t="n">
        <f aca="false">SUM(C65:C68)</f>
        <v>0</v>
      </c>
    </row>
    <row r="70" customFormat="false" ht="21.6" hidden="false" customHeight="true" outlineLevel="0" collapsed="false">
      <c r="A70" s="34" t="s">
        <v>138</v>
      </c>
      <c r="B70" s="34"/>
      <c r="C70" s="34"/>
    </row>
    <row r="71" customFormat="false" ht="21.6" hidden="false" customHeight="true" outlineLevel="0" collapsed="false">
      <c r="A71" s="14" t="s">
        <v>139</v>
      </c>
      <c r="B71" s="63"/>
      <c r="C71" s="35" t="n">
        <v>0</v>
      </c>
    </row>
    <row r="72" customFormat="false" ht="21.6" hidden="false" customHeight="true" outlineLevel="0" collapsed="false">
      <c r="A72" s="38" t="s">
        <v>140</v>
      </c>
      <c r="B72" s="63" t="s">
        <v>141</v>
      </c>
      <c r="C72" s="35" t="n">
        <v>0</v>
      </c>
    </row>
    <row r="73" customFormat="false" ht="21.6" hidden="false" customHeight="true" outlineLevel="0" collapsed="false">
      <c r="A73" s="14" t="s">
        <v>66</v>
      </c>
      <c r="B73" s="63" t="s">
        <v>142</v>
      </c>
      <c r="C73" s="35" t="n">
        <v>0</v>
      </c>
    </row>
    <row r="74" customFormat="false" ht="21.6" hidden="false" customHeight="true" outlineLevel="0" collapsed="false">
      <c r="A74" s="14"/>
      <c r="B74" s="40" t="s">
        <v>143</v>
      </c>
      <c r="C74" s="35" t="n">
        <f aca="false">SUM(C71:C73)</f>
        <v>0</v>
      </c>
    </row>
    <row r="75" customFormat="false" ht="21.6" hidden="false" customHeight="true" outlineLevel="0" collapsed="false">
      <c r="A75" s="34" t="s">
        <v>144</v>
      </c>
      <c r="B75" s="34"/>
      <c r="C75" s="34"/>
    </row>
    <row r="76" customFormat="false" ht="21.6" hidden="false" customHeight="true" outlineLevel="0" collapsed="false">
      <c r="A76" s="14" t="s">
        <v>145</v>
      </c>
      <c r="B76" s="63" t="s">
        <v>146</v>
      </c>
      <c r="C76" s="35" t="n">
        <v>200</v>
      </c>
    </row>
    <row r="77" customFormat="false" ht="21.6" hidden="false" customHeight="true" outlineLevel="0" collapsed="false">
      <c r="A77" s="6" t="s">
        <v>147</v>
      </c>
      <c r="B77" s="63" t="s">
        <v>148</v>
      </c>
      <c r="C77" s="35" t="n">
        <v>68</v>
      </c>
    </row>
    <row r="78" customFormat="false" ht="21.6" hidden="false" customHeight="true" outlineLevel="0" collapsed="false">
      <c r="A78" s="14" t="s">
        <v>149</v>
      </c>
      <c r="B78" s="63" t="s">
        <v>296</v>
      </c>
      <c r="C78" s="35" t="n">
        <v>52</v>
      </c>
    </row>
    <row r="79" customFormat="false" ht="21.6" hidden="false" customHeight="true" outlineLevel="0" collapsed="false">
      <c r="A79" s="14" t="s">
        <v>151</v>
      </c>
      <c r="B79" s="63" t="s">
        <v>233</v>
      </c>
      <c r="C79" s="35" t="n">
        <v>900</v>
      </c>
    </row>
    <row r="80" customFormat="false" ht="21.6" hidden="false" customHeight="true" outlineLevel="0" collapsed="false">
      <c r="A80" s="38"/>
      <c r="B80" s="40" t="s">
        <v>153</v>
      </c>
      <c r="C80" s="35" t="n">
        <f aca="false">SUM(C76:C79)</f>
        <v>1220</v>
      </c>
    </row>
    <row r="81" customFormat="false" ht="21.6" hidden="false" customHeight="true" outlineLevel="0" collapsed="false">
      <c r="A81" s="38"/>
      <c r="B81" s="40" t="s">
        <v>23</v>
      </c>
      <c r="C81" s="35" t="n">
        <f aca="false">C43+C51+C55+C60+C63+C69+C74+C80</f>
        <v>1369</v>
      </c>
    </row>
    <row r="82" customFormat="false" ht="21.6" hidden="false" customHeight="true" outlineLevel="0" collapsed="false">
      <c r="A82" s="34" t="s">
        <v>155</v>
      </c>
      <c r="B82" s="34"/>
      <c r="C82" s="34"/>
    </row>
    <row r="83" customFormat="false" ht="21.6" hidden="false" customHeight="true" outlineLevel="0" collapsed="false">
      <c r="A83" s="38" t="s">
        <v>156</v>
      </c>
      <c r="B83" s="16"/>
      <c r="C83" s="7" t="n">
        <f aca="false">IF(('July 2024 - September 2024'!C90)+SUM(E97+E107+E117)  &lt; 0,(('July 2024 - September 2024'!C90))+SUM(E97+E107+E117), TEXT((('July 2024 - September 2024'!C90))+SUM(E97+E107+E117),"+$0.00"))</f>
        <v>-7133</v>
      </c>
    </row>
    <row r="84" customFormat="false" ht="21.6" hidden="false" customHeight="true" outlineLevel="0" collapsed="false">
      <c r="A84" s="38" t="s">
        <v>157</v>
      </c>
      <c r="B84" s="16"/>
      <c r="C84" s="7" t="n">
        <v>0</v>
      </c>
    </row>
    <row r="85" customFormat="false" ht="21.6" hidden="false" customHeight="true" outlineLevel="0" collapsed="false">
      <c r="A85" s="38" t="s">
        <v>158</v>
      </c>
      <c r="B85" s="16"/>
      <c r="C85" s="7" t="str">
        <f aca="false">IF(('July 2024 - September 2024'!C92)+SUM(E96+E108+E118) &lt; 0,(('July 2024 - September 2024'!C92))+SUM(E96+E108+E118), TEXT((('July 2024 - September 2024'!C92))+SUM(E96+E108+E118),"+$0.00"))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160</v>
      </c>
      <c r="B87" s="16"/>
      <c r="C87" s="7" t="n">
        <v>0</v>
      </c>
    </row>
    <row r="88" customFormat="false" ht="21.6" hidden="false" customHeight="true" outlineLevel="0" collapsed="false">
      <c r="A88" s="38"/>
      <c r="B88" s="40" t="s">
        <v>161</v>
      </c>
      <c r="C88" s="7" t="n">
        <f aca="false">C83+C84+C85+C86+C87</f>
        <v>-7133</v>
      </c>
    </row>
    <row r="89" customFormat="false" ht="21.6" hidden="false" customHeight="true" outlineLevel="0" collapsed="false">
      <c r="A89" s="14"/>
      <c r="B89" s="9" t="s">
        <v>162</v>
      </c>
      <c r="C89" s="35" t="n">
        <f aca="false">C81</f>
        <v>1369</v>
      </c>
      <c r="H89" s="64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1" t="s">
        <v>297</v>
      </c>
      <c r="B92" s="41"/>
      <c r="C92" s="41"/>
      <c r="D92" s="41"/>
      <c r="E92" s="41"/>
      <c r="G92" s="56" t="s">
        <v>257</v>
      </c>
      <c r="H92" s="35" t="n">
        <v>651.7</v>
      </c>
    </row>
    <row r="93" customFormat="false" ht="21.6" hidden="false" customHeight="true" outlineLevel="0" collapsed="false">
      <c r="A93" s="41" t="s">
        <v>164</v>
      </c>
      <c r="B93" s="41"/>
      <c r="C93" s="41" t="s">
        <v>31</v>
      </c>
      <c r="D93" s="41"/>
      <c r="E93" s="41" t="s">
        <v>32</v>
      </c>
      <c r="G93" s="57" t="s">
        <v>258</v>
      </c>
      <c r="H93" s="58" t="n">
        <f aca="false">C76-H92</f>
        <v>-451.7</v>
      </c>
    </row>
    <row r="94" customFormat="false" ht="43.2" hidden="false" customHeight="true" outlineLevel="0" collapsed="false">
      <c r="A94" s="38" t="s">
        <v>298</v>
      </c>
      <c r="B94" s="38"/>
      <c r="C94" s="16"/>
      <c r="D94" s="16"/>
      <c r="E94" s="7" t="n">
        <f aca="false">'July 2024 - September 2024'!E141</f>
        <v>502.709999999999</v>
      </c>
      <c r="G94" s="59" t="s">
        <v>260</v>
      </c>
      <c r="H94" s="58"/>
    </row>
    <row r="95" customFormat="false" ht="64.8" hidden="false" customHeight="true" outlineLevel="0" collapsed="false">
      <c r="A95" s="38" t="s">
        <v>144</v>
      </c>
      <c r="B95" s="38"/>
      <c r="C95" s="15" t="s">
        <v>299</v>
      </c>
      <c r="D95" s="15"/>
      <c r="E95" s="35" t="n">
        <v>651.7</v>
      </c>
      <c r="H95" s="1"/>
    </row>
    <row r="96" customFormat="false" ht="21.6" hidden="false" customHeight="true" outlineLevel="0" collapsed="false">
      <c r="A96" s="38"/>
      <c r="B96" s="38"/>
      <c r="C96" s="16" t="s">
        <v>300</v>
      </c>
      <c r="D96" s="16"/>
      <c r="E96" s="35" t="n">
        <v>200</v>
      </c>
    </row>
    <row r="97" customFormat="false" ht="21.6" hidden="false" customHeight="true" outlineLevel="0" collapsed="false">
      <c r="A97" s="38"/>
      <c r="B97" s="38"/>
      <c r="C97" s="16" t="s">
        <v>251</v>
      </c>
      <c r="D97" s="16"/>
      <c r="E97" s="35" t="n">
        <v>0</v>
      </c>
    </row>
    <row r="98" customFormat="false" ht="21.6" hidden="false" customHeight="true" outlineLevel="0" collapsed="false">
      <c r="A98" s="38"/>
      <c r="B98" s="38"/>
      <c r="C98" s="16" t="s">
        <v>301</v>
      </c>
      <c r="D98" s="16"/>
      <c r="E98" s="35" t="n">
        <v>58</v>
      </c>
    </row>
    <row r="99" customFormat="false" ht="21.6" hidden="false" customHeight="true" outlineLevel="0" collapsed="false">
      <c r="A99" s="38"/>
      <c r="B99" s="38"/>
      <c r="C99" s="16" t="s">
        <v>302</v>
      </c>
      <c r="D99" s="16"/>
      <c r="E99" s="35" t="n">
        <v>600</v>
      </c>
    </row>
    <row r="100" customFormat="false" ht="21.6" hidden="false" customHeight="true" outlineLevel="0" collapsed="false">
      <c r="A100" s="38"/>
      <c r="B100" s="38"/>
      <c r="C100" s="55" t="s">
        <v>303</v>
      </c>
      <c r="D100" s="55"/>
      <c r="E100" s="35" t="n">
        <v>291.85</v>
      </c>
    </row>
    <row r="101" customFormat="false" ht="21.6" hidden="false" customHeight="true" outlineLevel="0" collapsed="false">
      <c r="A101" s="38" t="s">
        <v>165</v>
      </c>
      <c r="B101" s="38"/>
      <c r="C101" s="16"/>
      <c r="D101" s="16"/>
      <c r="E101" s="35" t="n">
        <f aca="false">C89</f>
        <v>1369</v>
      </c>
    </row>
    <row r="102" customFormat="false" ht="21.6" hidden="false" customHeight="true" outlineLevel="0" collapsed="false">
      <c r="A102" s="65"/>
      <c r="B102" s="65"/>
      <c r="C102" s="43" t="s">
        <v>166</v>
      </c>
      <c r="D102" s="43"/>
      <c r="E102" s="7" t="n">
        <f aca="false">('July 2024 - September 2024'!E141+E16)-SUM(E95:E101)</f>
        <v>125.159999999999</v>
      </c>
    </row>
    <row r="103" customFormat="false" ht="13.5" hidden="false" customHeight="true" outlineLevel="0" collapsed="false"/>
    <row r="104" customFormat="false" ht="21.6" hidden="false" customHeight="true" outlineLevel="0" collapsed="false">
      <c r="A104" s="41" t="s">
        <v>304</v>
      </c>
      <c r="B104" s="41"/>
      <c r="C104" s="41"/>
      <c r="D104" s="41"/>
      <c r="E104" s="41"/>
      <c r="G104" s="56" t="s">
        <v>257</v>
      </c>
      <c r="H104" s="35" t="n">
        <v>401.1</v>
      </c>
    </row>
    <row r="105" customFormat="false" ht="21.6" hidden="false" customHeight="true" outlineLevel="0" collapsed="false">
      <c r="A105" s="41" t="s">
        <v>164</v>
      </c>
      <c r="B105" s="41"/>
      <c r="C105" s="41" t="s">
        <v>31</v>
      </c>
      <c r="D105" s="41"/>
      <c r="E105" s="41" t="s">
        <v>32</v>
      </c>
      <c r="G105" s="57" t="s">
        <v>258</v>
      </c>
      <c r="H105" s="58" t="n">
        <f aca="false">300-H104</f>
        <v>-101.1</v>
      </c>
    </row>
    <row r="106" customFormat="false" ht="43.2" hidden="false" customHeight="true" outlineLevel="0" collapsed="false">
      <c r="A106" s="38" t="s">
        <v>305</v>
      </c>
      <c r="B106" s="38"/>
      <c r="C106" s="16"/>
      <c r="D106" s="16"/>
      <c r="E106" s="7" t="n">
        <f aca="false">E102</f>
        <v>125.159999999999</v>
      </c>
      <c r="G106" s="59" t="s">
        <v>260</v>
      </c>
      <c r="H106" s="58"/>
    </row>
    <row r="107" customFormat="false" ht="43.2" hidden="false" customHeight="true" outlineLevel="0" collapsed="false">
      <c r="A107" s="38" t="s">
        <v>144</v>
      </c>
      <c r="B107" s="38"/>
      <c r="C107" s="15" t="s">
        <v>306</v>
      </c>
      <c r="D107" s="15"/>
      <c r="E107" s="35" t="n">
        <v>0</v>
      </c>
      <c r="H107" s="1"/>
    </row>
    <row r="108" customFormat="false" ht="21.6" hidden="false" customHeight="true" outlineLevel="0" collapsed="false">
      <c r="A108" s="38"/>
      <c r="B108" s="38"/>
      <c r="C108" s="16" t="s">
        <v>307</v>
      </c>
      <c r="D108" s="16"/>
      <c r="E108" s="35" t="n">
        <v>300</v>
      </c>
    </row>
    <row r="109" customFormat="false" ht="86.4" hidden="false" customHeight="true" outlineLevel="0" collapsed="false">
      <c r="A109" s="38"/>
      <c r="B109" s="38"/>
      <c r="C109" s="15" t="s">
        <v>308</v>
      </c>
      <c r="D109" s="15"/>
      <c r="E109" s="35" t="n">
        <v>559.1</v>
      </c>
    </row>
    <row r="110" customFormat="false" ht="21.6" hidden="false" customHeight="true" outlineLevel="0" collapsed="false">
      <c r="A110" s="38" t="s">
        <v>165</v>
      </c>
      <c r="B110" s="38"/>
      <c r="C110" s="16"/>
      <c r="D110" s="16"/>
      <c r="E110" s="35" t="n">
        <f aca="false">C89</f>
        <v>1369</v>
      </c>
    </row>
    <row r="111" customFormat="false" ht="21.6" hidden="false" customHeight="true" outlineLevel="0" collapsed="false">
      <c r="A111" s="65"/>
      <c r="B111" s="65"/>
      <c r="C111" s="40" t="s">
        <v>176</v>
      </c>
      <c r="D111" s="40"/>
      <c r="E111" s="7" t="n">
        <f aca="false">(E25+E106)-SUM(E107:E110)</f>
        <v>670.059999999999</v>
      </c>
    </row>
    <row r="112" customFormat="false" ht="13.5" hidden="false" customHeight="true" outlineLevel="0" collapsed="false">
      <c r="A112" s="45"/>
      <c r="B112" s="45"/>
      <c r="C112" s="45"/>
      <c r="D112" s="45"/>
      <c r="E112" s="45"/>
    </row>
    <row r="113" customFormat="false" ht="17.25" hidden="false" customHeight="true" outlineLevel="0" collapsed="false">
      <c r="A113" s="45"/>
      <c r="B113" s="45"/>
      <c r="C113" s="45"/>
      <c r="D113" s="45"/>
      <c r="E113" s="45"/>
      <c r="H113" s="1"/>
    </row>
    <row r="114" customFormat="false" ht="21.6" hidden="false" customHeight="true" outlineLevel="0" collapsed="false">
      <c r="A114" s="41" t="s">
        <v>309</v>
      </c>
      <c r="B114" s="41"/>
      <c r="C114" s="41"/>
      <c r="D114" s="41"/>
      <c r="E114" s="41"/>
      <c r="G114" s="56" t="s">
        <v>257</v>
      </c>
      <c r="H114" s="35" t="n">
        <v>0</v>
      </c>
    </row>
    <row r="115" customFormat="false" ht="21.6" hidden="false" customHeight="true" outlineLevel="0" collapsed="false">
      <c r="A115" s="41" t="s">
        <v>164</v>
      </c>
      <c r="B115" s="41"/>
      <c r="C115" s="41" t="s">
        <v>31</v>
      </c>
      <c r="D115" s="41"/>
      <c r="E115" s="41" t="s">
        <v>32</v>
      </c>
      <c r="G115" s="57" t="s">
        <v>258</v>
      </c>
      <c r="H115" s="58" t="n">
        <f aca="false">260-H114</f>
        <v>260</v>
      </c>
    </row>
    <row r="116" customFormat="false" ht="43.2" hidden="false" customHeight="true" outlineLevel="0" collapsed="false">
      <c r="A116" s="38" t="s">
        <v>310</v>
      </c>
      <c r="B116" s="38"/>
      <c r="C116" s="16"/>
      <c r="D116" s="16"/>
      <c r="E116" s="7" t="n">
        <f aca="false">E111</f>
        <v>670.059999999999</v>
      </c>
      <c r="G116" s="59" t="s">
        <v>260</v>
      </c>
      <c r="H116" s="58"/>
    </row>
    <row r="117" customFormat="false" ht="43.2" hidden="false" customHeight="true" outlineLevel="0" collapsed="false">
      <c r="A117" s="38" t="s">
        <v>144</v>
      </c>
      <c r="B117" s="38"/>
      <c r="C117" s="15" t="s">
        <v>311</v>
      </c>
      <c r="D117" s="15"/>
      <c r="E117" s="35" t="n">
        <v>600</v>
      </c>
      <c r="H117" s="1"/>
    </row>
    <row r="118" customFormat="false" ht="21.6" hidden="false" customHeight="true" outlineLevel="0" collapsed="false">
      <c r="A118" s="38"/>
      <c r="B118" s="38"/>
      <c r="C118" s="16" t="s">
        <v>312</v>
      </c>
      <c r="D118" s="16"/>
      <c r="E118" s="35" t="n">
        <v>0</v>
      </c>
      <c r="H118" s="1"/>
    </row>
    <row r="119" customFormat="false" ht="86.4" hidden="false" customHeight="true" outlineLevel="0" collapsed="false">
      <c r="A119" s="38"/>
      <c r="B119" s="38"/>
      <c r="C119" s="15" t="s">
        <v>313</v>
      </c>
      <c r="D119" s="15"/>
      <c r="E119" s="35" t="n">
        <v>408</v>
      </c>
    </row>
    <row r="120" customFormat="false" ht="21.6" hidden="false" customHeight="true" outlineLevel="0" collapsed="false">
      <c r="A120" s="38" t="s">
        <v>165</v>
      </c>
      <c r="B120" s="38"/>
      <c r="C120" s="16"/>
      <c r="D120" s="16"/>
      <c r="E120" s="35" t="n">
        <f aca="false">C89</f>
        <v>1369</v>
      </c>
    </row>
    <row r="121" customFormat="false" ht="21.6" hidden="false" customHeight="true" outlineLevel="0" collapsed="false">
      <c r="A121" s="65"/>
      <c r="B121" s="65"/>
      <c r="C121" s="40" t="s">
        <v>176</v>
      </c>
      <c r="D121" s="40"/>
      <c r="E121" s="7" t="n">
        <f aca="false">(E32+E116)-SUM(E117:E120)</f>
        <v>766.059999999999</v>
      </c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48576" customFormat="false" ht="12.8" hidden="false" customHeight="false" outlineLevel="0" collapsed="false"/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A25:B25"/>
    <mergeCell ref="C25:D25"/>
    <mergeCell ref="A27:E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H115:H116"/>
    <mergeCell ref="A116:B116"/>
    <mergeCell ref="C116:D116"/>
    <mergeCell ref="A117:B119"/>
    <mergeCell ref="C117:D117"/>
    <mergeCell ref="C118:D118"/>
    <mergeCell ref="C119:D119"/>
    <mergeCell ref="A120:B120"/>
    <mergeCell ref="C120:D120"/>
    <mergeCell ref="A121:B121"/>
    <mergeCell ref="C121:D121"/>
  </mergeCells>
  <conditionalFormatting sqref="C34 H92 H104 H11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101 E107:E110 E117:E120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E98" activeCellId="0" sqref="E9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7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314</v>
      </c>
      <c r="B1" s="2"/>
      <c r="C1" s="2"/>
      <c r="D1" s="2"/>
      <c r="E1" s="2"/>
      <c r="F1" s="18"/>
      <c r="G1" s="18"/>
      <c r="H1" s="18"/>
      <c r="I1" s="18"/>
      <c r="J1" s="33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553.059999999999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553.059999999999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40" t="s">
        <v>25</v>
      </c>
      <c r="B5" s="40"/>
      <c r="C5" s="7" t="n">
        <f aca="false">C82</f>
        <v>-5500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320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321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322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40" t="s">
        <v>38</v>
      </c>
      <c r="D20" s="40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323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6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325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40" t="s">
        <v>38</v>
      </c>
      <c r="D26" s="40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50"/>
      <c r="E27" s="51"/>
    </row>
    <row r="28" customFormat="false" ht="12.75" hidden="false" customHeight="true" outlineLevel="0" collapsed="false">
      <c r="A28" s="18"/>
      <c r="B28" s="18"/>
      <c r="C28" s="18"/>
      <c r="D28" s="50"/>
      <c r="E28" s="51"/>
    </row>
    <row r="29" customFormat="false" ht="13.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2" t="s">
        <v>326</v>
      </c>
      <c r="B31" s="32"/>
      <c r="C31" s="32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2" t="s">
        <v>30</v>
      </c>
      <c r="B32" s="32" t="s">
        <v>31</v>
      </c>
      <c r="C32" s="5" t="s">
        <v>32</v>
      </c>
      <c r="D32" s="67"/>
    </row>
    <row r="33" customFormat="false" ht="21.6" hidden="false" customHeight="true" outlineLevel="0" collapsed="false">
      <c r="A33" s="34" t="s">
        <v>83</v>
      </c>
      <c r="B33" s="34"/>
      <c r="C33" s="34"/>
      <c r="D33" s="67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5" t="n">
        <v>78</v>
      </c>
    </row>
    <row r="35" customFormat="false" ht="21.6" hidden="false" customHeight="true" outlineLevel="0" collapsed="false">
      <c r="A35" s="14" t="s">
        <v>50</v>
      </c>
      <c r="B35" s="16"/>
      <c r="C35" s="35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5" t="n">
        <v>149</v>
      </c>
    </row>
    <row r="37" customFormat="false" ht="21.6" hidden="false" customHeight="true" outlineLevel="0" collapsed="false">
      <c r="A37" s="38"/>
      <c r="B37" s="9" t="s">
        <v>90</v>
      </c>
      <c r="C37" s="35" t="n">
        <f aca="false">SUM(C34:C36)</f>
        <v>227</v>
      </c>
    </row>
    <row r="38" customFormat="false" ht="21.6" hidden="false" customHeight="true" outlineLevel="0" collapsed="false">
      <c r="A38" s="34" t="s">
        <v>294</v>
      </c>
      <c r="B38" s="34"/>
      <c r="C38" s="34"/>
    </row>
    <row r="39" s="68" customFormat="true" ht="21.6" hidden="false" customHeight="true" outlineLevel="0" collapsed="false">
      <c r="A39" s="34"/>
      <c r="B39" s="34"/>
      <c r="C39" s="34"/>
      <c r="D39" s="1"/>
      <c r="E39" s="1"/>
      <c r="F39" s="1"/>
      <c r="G39" s="1"/>
      <c r="H39" s="1"/>
      <c r="I39" s="1"/>
      <c r="J39" s="4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</row>
    <row r="40" customFormat="false" ht="21.6" hidden="false" customHeight="true" outlineLevel="0" collapsed="false">
      <c r="A40" s="14" t="s">
        <v>95</v>
      </c>
      <c r="B40" s="15"/>
      <c r="C40" s="35" t="n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21.6" hidden="false" customHeight="true" outlineLevel="0" collapsed="false">
      <c r="A41" s="14" t="s">
        <v>97</v>
      </c>
      <c r="B41" s="15"/>
      <c r="C41" s="35" t="n">
        <v>0</v>
      </c>
    </row>
    <row r="42" customFormat="false" ht="21.6" hidden="false" customHeight="true" outlineLevel="0" collapsed="false">
      <c r="A42" s="14" t="s">
        <v>99</v>
      </c>
      <c r="B42" s="15"/>
      <c r="C42" s="35" t="n">
        <v>0</v>
      </c>
    </row>
    <row r="43" customFormat="false" ht="21.6" hidden="false" customHeight="true" outlineLevel="0" collapsed="false">
      <c r="A43" s="14" t="s">
        <v>101</v>
      </c>
      <c r="B43" s="15"/>
      <c r="C43" s="35" t="n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5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5" t="n">
        <f aca="false">SUM(C40:C44)</f>
        <v>0</v>
      </c>
    </row>
    <row r="46" customFormat="false" ht="21.6" hidden="false" customHeight="true" outlineLevel="0" collapsed="false">
      <c r="A46" s="34" t="s">
        <v>105</v>
      </c>
      <c r="B46" s="34"/>
      <c r="C46" s="34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5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5" t="n">
        <v>0</v>
      </c>
    </row>
    <row r="49" customFormat="false" ht="21.6" hidden="false" customHeight="true" outlineLevel="0" collapsed="false">
      <c r="A49" s="14"/>
      <c r="B49" s="9" t="s">
        <v>113</v>
      </c>
      <c r="C49" s="35" t="n">
        <f aca="false">SUM(C47:C48)</f>
        <v>0</v>
      </c>
    </row>
    <row r="50" customFormat="false" ht="21.6" hidden="false" customHeight="true" outlineLevel="0" collapsed="false">
      <c r="A50" s="34" t="s">
        <v>115</v>
      </c>
      <c r="B50" s="34"/>
      <c r="C50" s="34"/>
    </row>
    <row r="51" customFormat="false" ht="21.6" hidden="false" customHeight="true" outlineLevel="0" collapsed="false">
      <c r="A51" s="14" t="s">
        <v>117</v>
      </c>
      <c r="B51" s="15" t="s">
        <v>118</v>
      </c>
      <c r="C51" s="35" t="n">
        <v>0</v>
      </c>
    </row>
    <row r="52" customFormat="false" ht="21.6" hidden="false" customHeight="true" outlineLevel="0" collapsed="false">
      <c r="A52" s="38"/>
      <c r="B52" s="15" t="s">
        <v>120</v>
      </c>
      <c r="C52" s="35" t="n">
        <v>0</v>
      </c>
    </row>
    <row r="53" customFormat="false" ht="21.6" hidden="false" customHeight="true" outlineLevel="0" collapsed="false">
      <c r="A53" s="38"/>
      <c r="B53" s="15" t="s">
        <v>122</v>
      </c>
      <c r="C53" s="35" t="n">
        <v>0</v>
      </c>
    </row>
    <row r="54" customFormat="false" ht="21.6" hidden="false" customHeight="true" outlineLevel="0" collapsed="false">
      <c r="A54" s="38"/>
      <c r="B54" s="9" t="s">
        <v>124</v>
      </c>
      <c r="C54" s="35" t="n">
        <f aca="false">SUM(C51:C53)</f>
        <v>0</v>
      </c>
    </row>
    <row r="55" customFormat="false" ht="21.6" hidden="false" customHeight="true" outlineLevel="0" collapsed="false">
      <c r="A55" s="34" t="s">
        <v>125</v>
      </c>
      <c r="B55" s="34"/>
      <c r="C55" s="34"/>
    </row>
    <row r="56" customFormat="false" ht="21.6" hidden="false" customHeight="true" outlineLevel="0" collapsed="false">
      <c r="A56" s="14" t="s">
        <v>126</v>
      </c>
      <c r="B56" s="15" t="s">
        <v>127</v>
      </c>
      <c r="C56" s="35" t="n">
        <v>0</v>
      </c>
    </row>
    <row r="57" customFormat="false" ht="21.6" hidden="false" customHeight="true" outlineLevel="0" collapsed="false">
      <c r="A57" s="38"/>
      <c r="B57" s="9" t="s">
        <v>128</v>
      </c>
      <c r="C57" s="35" t="n">
        <f aca="false">SUM(C56)</f>
        <v>0</v>
      </c>
    </row>
    <row r="58" customFormat="false" ht="21.6" hidden="false" customHeight="true" outlineLevel="0" collapsed="false">
      <c r="A58" s="34" t="s">
        <v>129</v>
      </c>
      <c r="B58" s="34"/>
      <c r="C58" s="34"/>
    </row>
    <row r="59" customFormat="false" ht="43.2" hidden="false" customHeight="true" outlineLevel="0" collapsed="false">
      <c r="A59" s="14" t="s">
        <v>295</v>
      </c>
      <c r="B59" s="15" t="s">
        <v>131</v>
      </c>
      <c r="C59" s="35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5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5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5" t="n">
        <v>0</v>
      </c>
    </row>
    <row r="63" customFormat="false" ht="21.6" hidden="false" customHeight="true" outlineLevel="0" collapsed="false">
      <c r="A63" s="14"/>
      <c r="B63" s="9" t="s">
        <v>23</v>
      </c>
      <c r="C63" s="35" t="n">
        <f aca="false">SUM(C59:C62)</f>
        <v>0</v>
      </c>
    </row>
    <row r="64" customFormat="false" ht="21.6" hidden="false" customHeight="true" outlineLevel="0" collapsed="false">
      <c r="A64" s="34" t="s">
        <v>138</v>
      </c>
      <c r="B64" s="34"/>
      <c r="C64" s="34"/>
    </row>
    <row r="65" customFormat="false" ht="21.6" hidden="false" customHeight="true" outlineLevel="0" collapsed="false">
      <c r="A65" s="14" t="s">
        <v>139</v>
      </c>
      <c r="B65" s="16"/>
      <c r="C65" s="35" t="n">
        <v>0</v>
      </c>
    </row>
    <row r="66" customFormat="false" ht="21.6" hidden="false" customHeight="true" outlineLevel="0" collapsed="false">
      <c r="A66" s="38" t="s">
        <v>140</v>
      </c>
      <c r="B66" s="16" t="s">
        <v>141</v>
      </c>
      <c r="C66" s="35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5" t="n">
        <v>0</v>
      </c>
    </row>
    <row r="68" customFormat="false" ht="21.6" hidden="false" customHeight="true" outlineLevel="0" collapsed="false">
      <c r="A68" s="14"/>
      <c r="B68" s="9" t="s">
        <v>143</v>
      </c>
      <c r="C68" s="35" t="n">
        <f aca="false">SUM(C65:C67)</f>
        <v>0</v>
      </c>
    </row>
    <row r="69" customFormat="false" ht="21.6" hidden="false" customHeight="true" outlineLevel="0" collapsed="false">
      <c r="A69" s="34" t="s">
        <v>144</v>
      </c>
      <c r="B69" s="34"/>
      <c r="C69" s="34"/>
    </row>
    <row r="70" customFormat="false" ht="21.6" hidden="false" customHeight="true" outlineLevel="0" collapsed="false">
      <c r="A70" s="14" t="s">
        <v>145</v>
      </c>
      <c r="B70" s="16" t="s">
        <v>146</v>
      </c>
      <c r="C70" s="35" t="n">
        <v>260</v>
      </c>
    </row>
    <row r="71" customFormat="false" ht="21.6" hidden="false" customHeight="true" outlineLevel="0" collapsed="false">
      <c r="A71" s="6" t="s">
        <v>147</v>
      </c>
      <c r="B71" s="54" t="s">
        <v>148</v>
      </c>
      <c r="C71" s="35" t="n">
        <v>68</v>
      </c>
    </row>
    <row r="72" customFormat="false" ht="21.6" hidden="false" customHeight="true" outlineLevel="0" collapsed="false">
      <c r="A72" s="14" t="s">
        <v>149</v>
      </c>
      <c r="B72" s="15" t="s">
        <v>327</v>
      </c>
      <c r="C72" s="35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5" t="n">
        <v>1020</v>
      </c>
    </row>
    <row r="74" customFormat="false" ht="21.6" hidden="false" customHeight="true" outlineLevel="0" collapsed="false">
      <c r="A74" s="38"/>
      <c r="B74" s="40" t="s">
        <v>153</v>
      </c>
      <c r="C74" s="35" t="n">
        <f aca="false">SUM(C70:C73)</f>
        <v>1400</v>
      </c>
    </row>
    <row r="75" customFormat="false" ht="21.6" hidden="false" customHeight="true" outlineLevel="0" collapsed="false">
      <c r="A75" s="38"/>
      <c r="B75" s="40" t="s">
        <v>23</v>
      </c>
      <c r="C75" s="35" t="n">
        <f aca="false">C37+C45+C49+C54+C57+C63+C68+C74</f>
        <v>1627</v>
      </c>
    </row>
    <row r="76" customFormat="false" ht="21.6" hidden="false" customHeight="true" outlineLevel="0" collapsed="false">
      <c r="A76" s="34" t="s">
        <v>155</v>
      </c>
      <c r="B76" s="34"/>
      <c r="C76" s="34"/>
    </row>
    <row r="77" customFormat="false" ht="21.6" hidden="false" customHeight="true" outlineLevel="0" collapsed="false">
      <c r="A77" s="38" t="s">
        <v>156</v>
      </c>
      <c r="B77" s="16"/>
      <c r="C77" s="7" t="n">
        <f aca="false">IF(('October 2024 - December 2024'!C83)+SUM(E88+E98+E106)  &lt; 0,(('October 2024 - December 2024'!C83))+SUM(E88+E98+E106), TEXT((('October 2024 - December 2024'!C83))+SUM(E88+E98+E106),"+$0.00"))</f>
        <v>-5500</v>
      </c>
    </row>
    <row r="78" customFormat="false" ht="21.6" hidden="false" customHeight="true" outlineLevel="0" collapsed="false">
      <c r="A78" s="38" t="s">
        <v>157</v>
      </c>
      <c r="B78" s="16"/>
      <c r="C78" s="7" t="n">
        <v>0</v>
      </c>
    </row>
    <row r="79" customFormat="false" ht="21.6" hidden="false" customHeight="true" outlineLevel="0" collapsed="false">
      <c r="A79" s="38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8"/>
      <c r="B82" s="40" t="s">
        <v>161</v>
      </c>
      <c r="C82" s="7" t="n">
        <f aca="false">C77+C78+C79+C80+C81</f>
        <v>-5500</v>
      </c>
    </row>
    <row r="83" customFormat="false" ht="21.6" hidden="false" customHeight="true" outlineLevel="0" collapsed="false">
      <c r="A83" s="14"/>
      <c r="B83" s="9" t="s">
        <v>162</v>
      </c>
      <c r="C83" s="35" t="n">
        <f aca="false">C75</f>
        <v>1627</v>
      </c>
      <c r="J83" s="64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1" t="s">
        <v>328</v>
      </c>
      <c r="B86" s="41"/>
      <c r="C86" s="41"/>
      <c r="D86" s="41"/>
      <c r="E86" s="41"/>
      <c r="F86" s="41"/>
      <c r="G86" s="41"/>
      <c r="I86" s="56" t="s">
        <v>257</v>
      </c>
      <c r="J86" s="35" t="n">
        <v>0</v>
      </c>
    </row>
    <row r="87" customFormat="false" ht="21.6" hidden="false" customHeight="true" outlineLevel="0" collapsed="false">
      <c r="A87" s="41" t="s">
        <v>164</v>
      </c>
      <c r="B87" s="41"/>
      <c r="C87" s="41" t="s">
        <v>31</v>
      </c>
      <c r="D87" s="41"/>
      <c r="E87" s="41" t="s">
        <v>32</v>
      </c>
      <c r="F87" s="41"/>
      <c r="G87" s="41"/>
      <c r="H87" s="68"/>
      <c r="I87" s="57" t="s">
        <v>258</v>
      </c>
      <c r="J87" s="58" t="n">
        <f aca="false">C70-J86</f>
        <v>260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customFormat="false" ht="43.2" hidden="false" customHeight="true" outlineLevel="0" collapsed="false">
      <c r="A88" s="38" t="s">
        <v>144</v>
      </c>
      <c r="B88" s="38"/>
      <c r="C88" s="16" t="s">
        <v>169</v>
      </c>
      <c r="D88" s="16"/>
      <c r="E88" s="35" t="n">
        <v>0</v>
      </c>
      <c r="F88" s="35"/>
      <c r="G88" s="35"/>
      <c r="I88" s="59" t="s">
        <v>260</v>
      </c>
      <c r="J88" s="58"/>
    </row>
    <row r="89" customFormat="false" ht="43.2" hidden="false" customHeight="true" outlineLevel="0" collapsed="false">
      <c r="A89" s="38"/>
      <c r="B89" s="38"/>
      <c r="C89" s="15" t="s">
        <v>329</v>
      </c>
      <c r="D89" s="15"/>
      <c r="E89" s="35" t="n">
        <v>900</v>
      </c>
      <c r="F89" s="35"/>
      <c r="G89" s="35"/>
      <c r="I89" s="59"/>
      <c r="J89" s="58"/>
    </row>
    <row r="90" customFormat="false" ht="21.6" hidden="false" customHeight="true" outlineLevel="0" collapsed="false">
      <c r="A90" s="38"/>
      <c r="B90" s="38"/>
      <c r="C90" s="15" t="s">
        <v>330</v>
      </c>
      <c r="D90" s="15"/>
      <c r="E90" s="35" t="n">
        <v>0</v>
      </c>
      <c r="F90" s="35"/>
      <c r="G90" s="35"/>
      <c r="J90" s="1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C83</f>
        <v>1627</v>
      </c>
      <c r="F91" s="35"/>
      <c r="G91" s="35"/>
      <c r="J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('October 2024 - December 2024'!E121+E13)-SUM(E88:E91)</f>
        <v>712.059999999999</v>
      </c>
      <c r="F92" s="7"/>
      <c r="G92" s="7"/>
      <c r="J92" s="1"/>
    </row>
    <row r="93" customFormat="false" ht="13.5" hidden="false" customHeight="true" outlineLevel="0" collapsed="false">
      <c r="J93" s="1"/>
    </row>
    <row r="94" customFormat="false" ht="21.6" hidden="false" customHeight="true" outlineLevel="0" collapsed="false">
      <c r="A94" s="41" t="s">
        <v>331</v>
      </c>
      <c r="B94" s="41"/>
      <c r="C94" s="41"/>
      <c r="D94" s="41"/>
      <c r="E94" s="41"/>
      <c r="F94" s="41"/>
      <c r="G94" s="41"/>
      <c r="I94" s="56" t="s">
        <v>257</v>
      </c>
      <c r="J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F95" s="41"/>
      <c r="G95" s="41"/>
      <c r="H95" s="68"/>
      <c r="I95" s="57" t="s">
        <v>258</v>
      </c>
      <c r="J95" s="58" t="n">
        <f aca="false">C70-J94</f>
        <v>260</v>
      </c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customFormat="false" ht="43.2" hidden="false" customHeight="true" outlineLevel="0" collapsed="false">
      <c r="A96" s="38" t="s">
        <v>332</v>
      </c>
      <c r="B96" s="38"/>
      <c r="C96" s="16"/>
      <c r="D96" s="16"/>
      <c r="E96" s="7" t="n">
        <f aca="false">E92</f>
        <v>712.059999999999</v>
      </c>
      <c r="F96" s="7"/>
      <c r="G96" s="7"/>
      <c r="I96" s="59" t="s">
        <v>260</v>
      </c>
      <c r="J96" s="58"/>
    </row>
    <row r="97" customFormat="false" ht="43.2" hidden="false" customHeight="true" outlineLevel="0" collapsed="false">
      <c r="A97" s="38" t="s">
        <v>144</v>
      </c>
      <c r="B97" s="38"/>
      <c r="C97" s="15" t="s">
        <v>333</v>
      </c>
      <c r="D97" s="15"/>
      <c r="E97" s="35" t="n">
        <v>150</v>
      </c>
      <c r="F97" s="35"/>
      <c r="G97" s="35"/>
      <c r="J97" s="1"/>
    </row>
    <row r="98" customFormat="false" ht="64.8" hidden="false" customHeight="true" outlineLevel="0" collapsed="false">
      <c r="A98" s="38"/>
      <c r="B98" s="38"/>
      <c r="C98" s="15" t="s">
        <v>334</v>
      </c>
      <c r="D98" s="15"/>
      <c r="E98" s="35" t="n">
        <v>833</v>
      </c>
      <c r="F98" s="35"/>
      <c r="G98" s="35"/>
      <c r="J98" s="1"/>
    </row>
    <row r="99" customFormat="false" ht="21.6" hidden="false" customHeight="true" outlineLevel="0" collapsed="false">
      <c r="A99" s="38" t="s">
        <v>165</v>
      </c>
      <c r="B99" s="38"/>
      <c r="C99" s="63"/>
      <c r="D99" s="63"/>
      <c r="E99" s="35" t="n">
        <f aca="false">C83</f>
        <v>1627</v>
      </c>
      <c r="F99" s="35"/>
      <c r="G99" s="35"/>
      <c r="J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(E20+E96)-SUM(E97:E99)</f>
        <v>575.059999999999</v>
      </c>
      <c r="F100" s="7"/>
      <c r="G100" s="7"/>
      <c r="J100" s="1"/>
    </row>
    <row r="101" customFormat="false" ht="13.5" hidden="false" customHeight="true" outlineLevel="0" collapsed="false">
      <c r="A101" s="45"/>
      <c r="B101" s="45"/>
      <c r="C101" s="45"/>
      <c r="D101" s="45"/>
      <c r="E101" s="45"/>
      <c r="J101" s="1"/>
    </row>
    <row r="102" customFormat="false" ht="17.25" hidden="false" customHeight="true" outlineLevel="0" collapsed="false">
      <c r="A102" s="45"/>
      <c r="B102" s="45"/>
      <c r="C102" s="45"/>
      <c r="D102" s="45"/>
      <c r="E102" s="45"/>
      <c r="J102" s="1"/>
    </row>
    <row r="103" customFormat="false" ht="21.6" hidden="false" customHeight="true" outlineLevel="0" collapsed="false">
      <c r="A103" s="41" t="s">
        <v>335</v>
      </c>
      <c r="B103" s="41"/>
      <c r="C103" s="41"/>
      <c r="D103" s="41"/>
      <c r="E103" s="41"/>
      <c r="F103" s="41"/>
      <c r="G103" s="41"/>
      <c r="I103" s="56" t="s">
        <v>257</v>
      </c>
      <c r="J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F104" s="41"/>
      <c r="G104" s="41"/>
      <c r="H104" s="68"/>
      <c r="I104" s="57" t="s">
        <v>258</v>
      </c>
      <c r="J104" s="58" t="n">
        <f aca="false">C70-J103</f>
        <v>260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customFormat="false" ht="43.2" hidden="false" customHeight="true" outlineLevel="0" collapsed="false">
      <c r="A105" s="38" t="s">
        <v>336</v>
      </c>
      <c r="B105" s="38"/>
      <c r="C105" s="16"/>
      <c r="D105" s="16"/>
      <c r="E105" s="7" t="n">
        <f aca="false">E100</f>
        <v>575.059999999999</v>
      </c>
      <c r="F105" s="7"/>
      <c r="G105" s="7"/>
      <c r="I105" s="59" t="s">
        <v>260</v>
      </c>
      <c r="J105" s="58"/>
    </row>
    <row r="106" customFormat="false" ht="21.6" hidden="false" customHeight="true" outlineLevel="0" collapsed="false">
      <c r="A106" s="38" t="s">
        <v>144</v>
      </c>
      <c r="B106" s="38"/>
      <c r="C106" s="16" t="s">
        <v>337</v>
      </c>
      <c r="D106" s="16"/>
      <c r="E106" s="35" t="n">
        <v>800</v>
      </c>
      <c r="F106" s="35"/>
      <c r="G106" s="35"/>
      <c r="J106" s="1"/>
    </row>
    <row r="107" customFormat="false" ht="21.6" hidden="false" customHeight="true" outlineLevel="0" collapsed="false">
      <c r="A107" s="38"/>
      <c r="B107" s="38"/>
      <c r="C107" s="15" t="s">
        <v>338</v>
      </c>
      <c r="D107" s="15"/>
      <c r="E107" s="35" t="n">
        <v>0</v>
      </c>
      <c r="F107" s="35"/>
      <c r="G107" s="35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C83</f>
        <v>1627</v>
      </c>
      <c r="F108" s="35"/>
      <c r="G108" s="35"/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(E26+E105)-SUM(E106:E108)</f>
        <v>553.059999999999</v>
      </c>
      <c r="F109" s="7"/>
      <c r="G109" s="7"/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70:C75 C83 E88:E91 E106:E108 J86 J94 J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99">
    <cfRule type="cellIs" priority="4" operator="equal" aboveAverage="0" equalAverage="0" bottom="0" percent="0" rank="0" text="" dxfId="0">
      <formula>0</formula>
    </cfRule>
  </conditionalFormatting>
  <conditionalFormatting sqref="E97:E98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77" activeCellId="0" sqref="F7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339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541.059999999999</v>
      </c>
      <c r="D3" s="10"/>
      <c r="E3" s="10"/>
      <c r="F3" s="69"/>
      <c r="G3" s="69"/>
      <c r="H3" s="70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541.059999999999</v>
      </c>
      <c r="D4" s="10"/>
      <c r="E4" s="10"/>
      <c r="F4" s="69"/>
      <c r="G4" s="69"/>
      <c r="H4" s="70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-3100</v>
      </c>
      <c r="D5" s="10"/>
      <c r="E5" s="10"/>
      <c r="F5" s="69"/>
      <c r="G5" s="69"/>
      <c r="H5" s="70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 customFormat="false" ht="13.5" hidden="false" customHeight="true" outlineLevel="0" collapsed="false">
      <c r="A6" s="71"/>
      <c r="B6" s="71"/>
      <c r="C6" s="71"/>
      <c r="D6" s="71"/>
      <c r="E6" s="71"/>
      <c r="F6" s="69"/>
      <c r="G6" s="69"/>
      <c r="H6" s="70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340</v>
      </c>
      <c r="B8" s="12"/>
      <c r="C8" s="12"/>
      <c r="D8" s="12"/>
      <c r="E8" s="12"/>
      <c r="G8" s="66"/>
      <c r="H8" s="72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341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342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344</v>
      </c>
      <c r="B15" s="12"/>
      <c r="C15" s="12"/>
      <c r="D15" s="12"/>
      <c r="E15" s="12"/>
      <c r="G15" s="66"/>
      <c r="H15" s="72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345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346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347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50"/>
      <c r="E22" s="51"/>
    </row>
    <row r="23" customFormat="false" ht="21.6" hidden="false" customHeight="true" outlineLevel="0" collapsed="false">
      <c r="A23" s="12" t="s">
        <v>349</v>
      </c>
      <c r="B23" s="12"/>
      <c r="C23" s="12"/>
      <c r="D23" s="12"/>
      <c r="E23" s="12"/>
      <c r="G23" s="66"/>
      <c r="H23" s="72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350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352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21.6" hidden="false" customHeight="true" outlineLevel="0" collapsed="false">
      <c r="A45" s="14" t="s">
        <v>231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  <c r="E60" s="73"/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1" t="s">
        <v>353</v>
      </c>
      <c r="B87" s="41"/>
      <c r="C87" s="41"/>
      <c r="D87" s="41"/>
      <c r="E87" s="41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354</v>
      </c>
      <c r="H88" s="58" t="n">
        <f aca="false">C71-H87</f>
        <v>260</v>
      </c>
    </row>
    <row r="89" customFormat="false" ht="21.6" hidden="false" customHeight="true" outlineLevel="0" collapsed="false">
      <c r="A89" s="38" t="s">
        <v>144</v>
      </c>
      <c r="B89" s="38"/>
      <c r="C89" s="16" t="s">
        <v>337</v>
      </c>
      <c r="D89" s="16"/>
      <c r="E89" s="35" t="n">
        <v>800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338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2025 - March 2025'!E109+E13)-SUM(E89:E91)</f>
        <v>599.059999999999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1" t="s">
        <v>355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5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356</v>
      </c>
      <c r="B96" s="38"/>
      <c r="C96" s="16"/>
      <c r="D96" s="16"/>
      <c r="E96" s="7" t="n">
        <f aca="false">E92</f>
        <v>599.059999999999</v>
      </c>
      <c r="G96" s="75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337</v>
      </c>
      <c r="D97" s="16"/>
      <c r="E97" s="35" t="n">
        <v>800</v>
      </c>
      <c r="G97" s="75"/>
      <c r="H97" s="58"/>
    </row>
    <row r="98" customFormat="false" ht="43.2" hidden="false" customHeight="true" outlineLevel="0" collapsed="false">
      <c r="A98" s="38"/>
      <c r="B98" s="38"/>
      <c r="C98" s="15" t="s">
        <v>357</v>
      </c>
      <c r="D98" s="15"/>
      <c r="E98" s="35" t="n">
        <v>150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563.059999999999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41" t="s">
        <v>358</v>
      </c>
      <c r="B103" s="41"/>
      <c r="C103" s="41"/>
      <c r="D103" s="41"/>
      <c r="E103" s="41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359</v>
      </c>
      <c r="B105" s="38"/>
      <c r="C105" s="16"/>
      <c r="D105" s="16"/>
      <c r="E105" s="7" t="n">
        <f aca="false">E100</f>
        <v>563.059999999999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337</v>
      </c>
      <c r="D106" s="16"/>
      <c r="E106" s="35" t="n">
        <v>800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338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541.059999999999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79" activeCellId="0" sqref="G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17"/>
      <c r="D2" s="76"/>
      <c r="E2" s="76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479.059999999999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479.059999999999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-800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50"/>
      <c r="E28" s="51"/>
    </row>
    <row r="29" customFormat="false" ht="12.75" hidden="false" customHeight="true" outlineLevel="0" collapsed="false">
      <c r="A29" s="18"/>
      <c r="B29" s="18"/>
      <c r="C29" s="18"/>
      <c r="D29" s="50"/>
      <c r="E29" s="51"/>
    </row>
    <row r="30" customFormat="false" ht="13.5" hidden="false" customHeight="true" outlineLevel="0" collapsed="false">
      <c r="A30" s="18"/>
      <c r="B30" s="18"/>
      <c r="C30" s="18"/>
      <c r="D30" s="50"/>
      <c r="E30" s="51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373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D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-800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-800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7" t="s">
        <v>374</v>
      </c>
      <c r="B87" s="77"/>
      <c r="C87" s="77"/>
      <c r="D87" s="77"/>
      <c r="E87" s="77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8" t="s">
        <v>375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8"/>
      <c r="H89" s="58"/>
    </row>
    <row r="90" customFormat="false" ht="21.6" hidden="false" customHeight="true" outlineLevel="0" collapsed="false">
      <c r="A90" s="38"/>
      <c r="B90" s="38"/>
      <c r="C90" s="16" t="s">
        <v>377</v>
      </c>
      <c r="D90" s="16"/>
      <c r="E90" s="35" t="n">
        <v>700</v>
      </c>
      <c r="G90" s="78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('April 2025 - June 2025'!E109+E14)-SUM(E89:E91)</f>
        <v>605.059999999999</v>
      </c>
    </row>
    <row r="93" customFormat="false" ht="13.5" hidden="false" customHeight="true" outlineLevel="0" collapsed="false">
      <c r="A93" s="79"/>
      <c r="B93" s="79"/>
      <c r="C93" s="79"/>
      <c r="D93" s="79"/>
      <c r="E93" s="79"/>
    </row>
    <row r="94" customFormat="false" ht="21.6" hidden="false" customHeight="true" outlineLevel="0" collapsed="false">
      <c r="A94" s="77" t="s">
        <v>378</v>
      </c>
      <c r="B94" s="77"/>
      <c r="C94" s="77"/>
      <c r="D94" s="77"/>
      <c r="E94" s="77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8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379</v>
      </c>
      <c r="B96" s="38"/>
      <c r="C96" s="16"/>
      <c r="D96" s="16"/>
      <c r="E96" s="7" t="n">
        <f aca="false">E92</f>
        <v>605.059999999999</v>
      </c>
      <c r="G96" s="78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380</v>
      </c>
      <c r="D97" s="15"/>
      <c r="E97" s="35" t="n">
        <v>150</v>
      </c>
      <c r="G97" s="78"/>
      <c r="H97" s="58"/>
    </row>
    <row r="98" customFormat="false" ht="21.6" hidden="false" customHeight="true" outlineLevel="0" collapsed="false">
      <c r="A98" s="38"/>
      <c r="B98" s="38"/>
      <c r="C98" s="16" t="s">
        <v>377</v>
      </c>
      <c r="D98" s="16"/>
      <c r="E98" s="35" t="n">
        <v>800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501.059999999999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0" t="s">
        <v>381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382</v>
      </c>
      <c r="B105" s="38"/>
      <c r="C105" s="16"/>
      <c r="D105" s="16"/>
      <c r="E105" s="7" t="n">
        <f aca="false">E100</f>
        <v>501.059999999999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377</v>
      </c>
      <c r="D107" s="16"/>
      <c r="E107" s="35" t="n">
        <v>800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479.059999999999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76" activeCellId="0" sqref="G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384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76"/>
      <c r="B2" s="76"/>
      <c r="C2" s="76"/>
      <c r="D2" s="76"/>
      <c r="E2" s="7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2067.06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2067.06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1" t="s">
        <v>385</v>
      </c>
      <c r="B8" s="81"/>
      <c r="C8" s="81"/>
      <c r="D8" s="81"/>
      <c r="E8" s="8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1" t="s">
        <v>390</v>
      </c>
      <c r="B16" s="81"/>
      <c r="C16" s="81"/>
      <c r="D16" s="81"/>
      <c r="E16" s="8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392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1" t="s">
        <v>394</v>
      </c>
      <c r="B23" s="81"/>
      <c r="C23" s="81"/>
      <c r="D23" s="81"/>
      <c r="E23" s="8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397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E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2"/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398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376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399</v>
      </c>
      <c r="D90" s="16"/>
      <c r="E90" s="35" t="n">
        <v>800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('July 2025 - September 2025'!E109+E14)-SUM(E89:E91)</f>
        <v>443.059999999999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400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401</v>
      </c>
      <c r="B96" s="38"/>
      <c r="C96" s="16"/>
      <c r="D96" s="16"/>
      <c r="E96" s="7" t="n">
        <f aca="false">E92</f>
        <v>443.059999999999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5" t="s">
        <v>383</v>
      </c>
      <c r="D97" s="15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44"/>
      <c r="D99" s="44"/>
      <c r="E99" s="35" t="n">
        <f aca="false">C84</f>
        <v>1627</v>
      </c>
      <c r="H99" s="1"/>
    </row>
    <row r="100" customFormat="false" ht="21.6" hidden="false" customHeight="true" outlineLevel="0" collapsed="false">
      <c r="A100" s="65"/>
      <c r="B100" s="65"/>
      <c r="C100" s="40" t="s">
        <v>176</v>
      </c>
      <c r="D100" s="40"/>
      <c r="E100" s="7" t="n">
        <f aca="false">(E21+E96)-SUM(E97:E99)</f>
        <v>1289.06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403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404</v>
      </c>
      <c r="B105" s="38"/>
      <c r="C105" s="16"/>
      <c r="D105" s="16"/>
      <c r="E105" s="7" t="n">
        <f aca="false">E100</f>
        <v>1289.06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  <c r="H107" s="1"/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2067.06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76" activeCellId="0" sqref="E7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3" width="38.92"/>
    <col collapsed="false" customWidth="true" hidden="false" outlineLevel="0" max="8" min="8" style="83" width="10.38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405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4455.06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40" t="s">
        <v>23</v>
      </c>
      <c r="B4" s="40"/>
      <c r="C4" s="7" t="n">
        <f aca="false">SUM(C3)</f>
        <v>4455.06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406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407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409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40" t="s">
        <v>38</v>
      </c>
      <c r="D14" s="40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411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412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413</v>
      </c>
      <c r="B19" s="15" t="s">
        <v>276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1" t="s">
        <v>415</v>
      </c>
      <c r="B23" s="81"/>
      <c r="C23" s="81"/>
      <c r="D23" s="81"/>
      <c r="E23" s="81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416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67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418</v>
      </c>
      <c r="B32" s="32"/>
      <c r="C32" s="32"/>
      <c r="D32" s="83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F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3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3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5" t="n">
        <v>0</v>
      </c>
    </row>
    <row r="69" customFormat="false" ht="21.6" hidden="false" customHeight="true" outlineLevel="0" collapsed="false">
      <c r="A69" s="14"/>
      <c r="B69" s="9" t="s">
        <v>143</v>
      </c>
      <c r="C69" s="3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419</v>
      </c>
      <c r="B87" s="86"/>
      <c r="C87" s="86"/>
      <c r="D87" s="86"/>
      <c r="E87" s="86"/>
      <c r="G87" s="56" t="s">
        <v>257</v>
      </c>
      <c r="H87" s="35" t="n">
        <v>0</v>
      </c>
    </row>
    <row r="88" customFormat="false" ht="21.6" hidden="false" customHeight="true" outlineLevel="0" collapsed="false">
      <c r="A88" s="41" t="s">
        <v>164</v>
      </c>
      <c r="B88" s="41"/>
      <c r="C88" s="41" t="s">
        <v>31</v>
      </c>
      <c r="D88" s="41"/>
      <c r="E88" s="41" t="s">
        <v>32</v>
      </c>
      <c r="G88" s="74" t="s">
        <v>354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420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2831.06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1" t="s">
        <v>421</v>
      </c>
      <c r="B94" s="41"/>
      <c r="C94" s="41"/>
      <c r="D94" s="41"/>
      <c r="E94" s="41"/>
      <c r="G94" s="56" t="s">
        <v>257</v>
      </c>
      <c r="H94" s="35" t="n">
        <v>0</v>
      </c>
    </row>
    <row r="95" customFormat="false" ht="21.6" hidden="false" customHeight="true" outlineLevel="0" collapsed="false">
      <c r="A95" s="41" t="s">
        <v>164</v>
      </c>
      <c r="B95" s="41"/>
      <c r="C95" s="41" t="s">
        <v>31</v>
      </c>
      <c r="D95" s="41"/>
      <c r="E95" s="41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422</v>
      </c>
      <c r="B96" s="38"/>
      <c r="C96" s="16"/>
      <c r="D96" s="16"/>
      <c r="E96" s="7" t="n">
        <f aca="false">E92</f>
        <v>2831.06</v>
      </c>
      <c r="G96" s="74"/>
      <c r="H96" s="58"/>
    </row>
    <row r="97" customFormat="false" ht="21.6" hidden="false" customHeight="true" outlineLevel="0" collapsed="false">
      <c r="A97" s="38" t="s">
        <v>144</v>
      </c>
      <c r="B97" s="38"/>
      <c r="C97" s="16" t="s">
        <v>383</v>
      </c>
      <c r="D97" s="16"/>
      <c r="E97" s="35" t="n">
        <v>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</row>
    <row r="100" customFormat="false" ht="21.6" hidden="false" customHeight="true" outlineLevel="0" collapsed="false">
      <c r="A100" s="42"/>
      <c r="B100" s="42"/>
      <c r="C100" s="88" t="s">
        <v>176</v>
      </c>
      <c r="D100" s="88"/>
      <c r="E100" s="7" t="n">
        <f aca="false">(E21+E96)-SUM(E97:E99)</f>
        <v>3677.06</v>
      </c>
    </row>
    <row r="101" customFormat="false" ht="21.6" hidden="false" customHeight="true" outlineLevel="0" collapsed="false">
      <c r="A101" s="45"/>
      <c r="B101" s="45"/>
      <c r="C101" s="45"/>
      <c r="D101" s="45"/>
      <c r="E101" s="45"/>
    </row>
    <row r="102" customFormat="false" ht="21.6" hidden="false" customHeight="true" outlineLevel="0" collapsed="false">
      <c r="A102" s="45"/>
      <c r="B102" s="45"/>
      <c r="C102" s="45"/>
      <c r="D102" s="45"/>
      <c r="E102" s="45"/>
    </row>
    <row r="103" customFormat="false" ht="21.6" hidden="false" customHeight="true" outlineLevel="0" collapsed="false">
      <c r="A103" s="86" t="s">
        <v>423</v>
      </c>
      <c r="B103" s="86"/>
      <c r="C103" s="86"/>
      <c r="D103" s="86"/>
      <c r="E103" s="86"/>
      <c r="G103" s="56" t="s">
        <v>257</v>
      </c>
      <c r="H103" s="35" t="n">
        <v>0</v>
      </c>
    </row>
    <row r="104" customFormat="false" ht="21.6" hidden="false" customHeight="true" outlineLevel="0" collapsed="false">
      <c r="A104" s="41" t="s">
        <v>164</v>
      </c>
      <c r="B104" s="41"/>
      <c r="C104" s="41" t="s">
        <v>31</v>
      </c>
      <c r="D104" s="41"/>
      <c r="E104" s="41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424</v>
      </c>
      <c r="B105" s="38"/>
      <c r="C105" s="16"/>
      <c r="D105" s="16"/>
      <c r="E105" s="7" t="n">
        <f aca="false">E100</f>
        <v>3677.06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5" t="s">
        <v>383</v>
      </c>
      <c r="D106" s="15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4455.06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9" activeCellId="0" sqref="E7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7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425</v>
      </c>
      <c r="B1" s="2"/>
      <c r="C1" s="2"/>
      <c r="D1" s="2"/>
      <c r="E1" s="2"/>
      <c r="F1" s="18"/>
      <c r="G1" s="18"/>
      <c r="H1" s="33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6693.06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SUM(C3)</f>
        <v>6693.06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40" t="s">
        <v>25</v>
      </c>
      <c r="B5" s="40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426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2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429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40" t="s">
        <v>38</v>
      </c>
      <c r="D13" s="40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430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2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433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40" t="s">
        <v>38</v>
      </c>
      <c r="D21" s="40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50"/>
      <c r="E22" s="5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435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2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40" t="s">
        <v>38</v>
      </c>
      <c r="D27" s="40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50"/>
      <c r="E28" s="51"/>
    </row>
    <row r="29" customFormat="false" ht="21.6" hidden="false" customHeight="true" outlineLevel="0" collapsed="false">
      <c r="A29" s="18"/>
      <c r="B29" s="18"/>
      <c r="C29" s="18"/>
      <c r="D29" s="50"/>
      <c r="E29" s="51"/>
    </row>
    <row r="30" customFormat="false" ht="21.6" hidden="false" customHeight="true" outlineLevel="0" collapsed="false">
      <c r="A30" s="18"/>
      <c r="B30" s="18"/>
      <c r="C30" s="18"/>
      <c r="D30" s="50"/>
      <c r="E30" s="51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2" t="s">
        <v>438</v>
      </c>
      <c r="B32" s="32"/>
      <c r="C32" s="32"/>
    </row>
    <row r="33" customFormat="false" ht="21.6" hidden="false" customHeight="true" outlineLevel="0" collapsed="false">
      <c r="A33" s="32" t="s">
        <v>30</v>
      </c>
      <c r="B33" s="32" t="s">
        <v>31</v>
      </c>
      <c r="C33" s="5" t="s">
        <v>32</v>
      </c>
      <c r="D33" s="33"/>
    </row>
    <row r="34" customFormat="false" ht="21.6" hidden="false" customHeight="true" outlineLevel="0" collapsed="false">
      <c r="A34" s="34" t="s">
        <v>83</v>
      </c>
      <c r="B34" s="34"/>
      <c r="C34" s="34"/>
    </row>
    <row r="35" customFormat="false" ht="21.6" hidden="false" customHeight="true" outlineLevel="0" collapsed="false">
      <c r="A35" s="14" t="s">
        <v>272</v>
      </c>
      <c r="B35" s="15"/>
      <c r="C35" s="35" t="n">
        <v>78</v>
      </c>
      <c r="G35" s="67"/>
    </row>
    <row r="36" customFormat="false" ht="21.6" hidden="false" customHeight="true" outlineLevel="0" collapsed="false">
      <c r="A36" s="14" t="s">
        <v>50</v>
      </c>
      <c r="B36" s="16"/>
      <c r="C36" s="35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5" t="n">
        <v>149</v>
      </c>
    </row>
    <row r="38" customFormat="false" ht="21.6" hidden="false" customHeight="true" outlineLevel="0" collapsed="false">
      <c r="A38" s="38"/>
      <c r="B38" s="9" t="s">
        <v>90</v>
      </c>
      <c r="C38" s="35" t="n">
        <f aca="false">SUM(C35:C37)</f>
        <v>227</v>
      </c>
    </row>
    <row r="39" customFormat="false" ht="21.6" hidden="false" customHeight="true" outlineLevel="0" collapsed="false">
      <c r="A39" s="34" t="s">
        <v>294</v>
      </c>
      <c r="B39" s="34"/>
      <c r="C39" s="34"/>
    </row>
    <row r="40" customFormat="false" ht="21.6" hidden="false" customHeight="true" outlineLevel="0" collapsed="false">
      <c r="A40" s="34"/>
      <c r="B40" s="34"/>
      <c r="C40" s="34"/>
    </row>
    <row r="41" customFormat="false" ht="21.6" hidden="false" customHeight="true" outlineLevel="0" collapsed="false">
      <c r="A41" s="14" t="s">
        <v>95</v>
      </c>
      <c r="B41" s="15"/>
      <c r="C41" s="35" t="n">
        <v>0</v>
      </c>
    </row>
    <row r="42" customFormat="false" ht="21.6" hidden="false" customHeight="true" outlineLevel="0" collapsed="false">
      <c r="A42" s="14" t="s">
        <v>97</v>
      </c>
      <c r="B42" s="15"/>
      <c r="C42" s="35" t="n">
        <v>0</v>
      </c>
    </row>
    <row r="43" customFormat="false" ht="21.6" hidden="false" customHeight="true" outlineLevel="0" collapsed="false">
      <c r="A43" s="14" t="s">
        <v>99</v>
      </c>
      <c r="B43" s="15"/>
      <c r="C43" s="35" t="n">
        <v>0</v>
      </c>
    </row>
    <row r="44" customFormat="false" ht="21.6" hidden="false" customHeight="true" outlineLevel="0" collapsed="false">
      <c r="A44" s="14" t="s">
        <v>101</v>
      </c>
      <c r="B44" s="15"/>
      <c r="C44" s="35" t="n">
        <v>0</v>
      </c>
    </row>
    <row r="45" customFormat="false" ht="43.2" hidden="false" customHeight="true" outlineLevel="0" collapsed="false">
      <c r="A45" s="14" t="s">
        <v>159</v>
      </c>
      <c r="B45" s="15"/>
      <c r="C45" s="35" t="n">
        <v>0</v>
      </c>
    </row>
    <row r="46" customFormat="false" ht="21.6" hidden="false" customHeight="true" outlineLevel="0" collapsed="false">
      <c r="A46" s="14"/>
      <c r="B46" s="9" t="s">
        <v>103</v>
      </c>
      <c r="C46" s="35" t="n">
        <f aca="false">SUM(C41:C45)</f>
        <v>0</v>
      </c>
    </row>
    <row r="47" customFormat="false" ht="21.6" hidden="false" customHeight="true" outlineLevel="0" collapsed="false">
      <c r="A47" s="34" t="s">
        <v>105</v>
      </c>
      <c r="B47" s="34"/>
      <c r="C47" s="34"/>
    </row>
    <row r="48" customFormat="false" ht="21.6" hidden="false" customHeight="true" outlineLevel="0" collapsed="false">
      <c r="A48" s="14" t="s">
        <v>107</v>
      </c>
      <c r="B48" s="15" t="s">
        <v>108</v>
      </c>
      <c r="C48" s="35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5" t="n">
        <v>0</v>
      </c>
    </row>
    <row r="50" customFormat="false" ht="21.6" hidden="false" customHeight="true" outlineLevel="0" collapsed="false">
      <c r="A50" s="14"/>
      <c r="B50" s="9" t="s">
        <v>113</v>
      </c>
      <c r="C50" s="35" t="n">
        <f aca="false">SUM(C48:C49)</f>
        <v>0</v>
      </c>
    </row>
    <row r="51" customFormat="false" ht="21.6" hidden="false" customHeight="true" outlineLevel="0" collapsed="false">
      <c r="A51" s="34" t="s">
        <v>115</v>
      </c>
      <c r="B51" s="34"/>
      <c r="C51" s="34"/>
    </row>
    <row r="52" customFormat="false" ht="21.6" hidden="false" customHeight="true" outlineLevel="0" collapsed="false">
      <c r="A52" s="14" t="s">
        <v>117</v>
      </c>
      <c r="B52" s="15" t="s">
        <v>118</v>
      </c>
      <c r="C52" s="35" t="n">
        <v>0</v>
      </c>
    </row>
    <row r="53" customFormat="false" ht="21.6" hidden="false" customHeight="true" outlineLevel="0" collapsed="false">
      <c r="A53" s="38"/>
      <c r="B53" s="15" t="s">
        <v>120</v>
      </c>
      <c r="C53" s="35" t="n">
        <v>0</v>
      </c>
    </row>
    <row r="54" customFormat="false" ht="21.6" hidden="false" customHeight="true" outlineLevel="0" collapsed="false">
      <c r="A54" s="38"/>
      <c r="B54" s="15" t="s">
        <v>122</v>
      </c>
      <c r="C54" s="35" t="n">
        <v>0</v>
      </c>
    </row>
    <row r="55" customFormat="false" ht="21.6" hidden="false" customHeight="true" outlineLevel="0" collapsed="false">
      <c r="A55" s="38"/>
      <c r="B55" s="9" t="s">
        <v>124</v>
      </c>
      <c r="C55" s="35" t="n">
        <f aca="false">SUM(C52:C54)</f>
        <v>0</v>
      </c>
    </row>
    <row r="56" customFormat="false" ht="21.6" hidden="false" customHeight="true" outlineLevel="0" collapsed="false">
      <c r="A56" s="34" t="s">
        <v>125</v>
      </c>
      <c r="B56" s="34"/>
      <c r="C56" s="34"/>
    </row>
    <row r="57" customFormat="false" ht="21.6" hidden="false" customHeight="true" outlineLevel="0" collapsed="false">
      <c r="A57" s="14" t="s">
        <v>126</v>
      </c>
      <c r="B57" s="15" t="s">
        <v>127</v>
      </c>
      <c r="C57" s="35" t="n">
        <v>0</v>
      </c>
    </row>
    <row r="58" customFormat="false" ht="21.6" hidden="false" customHeight="true" outlineLevel="0" collapsed="false">
      <c r="A58" s="38"/>
      <c r="B58" s="9" t="s">
        <v>128</v>
      </c>
      <c r="C58" s="35" t="n">
        <f aca="false">SUM(C57)</f>
        <v>0</v>
      </c>
    </row>
    <row r="59" customFormat="false" ht="21.6" hidden="false" customHeight="true" outlineLevel="0" collapsed="false">
      <c r="A59" s="34" t="s">
        <v>129</v>
      </c>
      <c r="B59" s="34"/>
      <c r="C59" s="34"/>
    </row>
    <row r="60" customFormat="false" ht="43.2" hidden="false" customHeight="true" outlineLevel="0" collapsed="false">
      <c r="A60" s="14" t="s">
        <v>295</v>
      </c>
      <c r="B60" s="15" t="s">
        <v>131</v>
      </c>
      <c r="C60" s="35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5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5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5" t="n">
        <v>0</v>
      </c>
    </row>
    <row r="64" customFormat="false" ht="21.6" hidden="false" customHeight="true" outlineLevel="0" collapsed="false">
      <c r="A64" s="14"/>
      <c r="B64" s="9" t="s">
        <v>23</v>
      </c>
      <c r="C64" s="35" t="n">
        <f aca="false">SUM(C60:C63)</f>
        <v>0</v>
      </c>
    </row>
    <row r="65" customFormat="false" ht="21.6" hidden="false" customHeight="true" outlineLevel="0" collapsed="false">
      <c r="A65" s="34" t="s">
        <v>138</v>
      </c>
      <c r="B65" s="34"/>
      <c r="C65" s="34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8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4" t="s">
        <v>144</v>
      </c>
      <c r="B70" s="34"/>
      <c r="C70" s="34"/>
    </row>
    <row r="71" customFormat="false" ht="21.6" hidden="false" customHeight="true" outlineLevel="0" collapsed="false">
      <c r="A71" s="14" t="s">
        <v>145</v>
      </c>
      <c r="B71" s="16" t="s">
        <v>146</v>
      </c>
      <c r="C71" s="35" t="n">
        <v>260</v>
      </c>
    </row>
    <row r="72" customFormat="false" ht="21.6" hidden="false" customHeight="true" outlineLevel="0" collapsed="false">
      <c r="A72" s="6" t="s">
        <v>147</v>
      </c>
      <c r="B72" s="54" t="s">
        <v>148</v>
      </c>
      <c r="C72" s="35" t="n">
        <v>68</v>
      </c>
    </row>
    <row r="73" customFormat="false" ht="21.6" hidden="false" customHeight="true" outlineLevel="0" collapsed="false">
      <c r="A73" s="14" t="s">
        <v>149</v>
      </c>
      <c r="B73" s="15" t="s">
        <v>327</v>
      </c>
      <c r="C73" s="3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5" t="n">
        <v>1020</v>
      </c>
    </row>
    <row r="75" customFormat="false" ht="21.6" hidden="false" customHeight="true" outlineLevel="0" collapsed="false">
      <c r="A75" s="38"/>
      <c r="B75" s="40" t="s">
        <v>153</v>
      </c>
      <c r="C75" s="35" t="n">
        <f aca="false">SUM(C71:C74)</f>
        <v>1400</v>
      </c>
    </row>
    <row r="76" customFormat="false" ht="21.6" hidden="false" customHeight="true" outlineLevel="0" collapsed="false">
      <c r="A76" s="38"/>
      <c r="B76" s="40" t="s">
        <v>23</v>
      </c>
      <c r="C76" s="35" t="n">
        <f aca="false">C38+C46+C50+C55+C58+C64+C69+C75</f>
        <v>1627</v>
      </c>
    </row>
    <row r="77" customFormat="false" ht="21.6" hidden="false" customHeight="true" outlineLevel="0" collapsed="false">
      <c r="A77" s="34" t="s">
        <v>155</v>
      </c>
      <c r="B77" s="34"/>
      <c r="C77" s="34"/>
    </row>
    <row r="78" customFormat="false" ht="21.6" hidden="false" customHeight="true" outlineLevel="0" collapsed="false">
      <c r="A78" s="38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8" t="s">
        <v>157</v>
      </c>
      <c r="B79" s="16"/>
      <c r="C79" s="7" t="n">
        <v>0</v>
      </c>
    </row>
    <row r="80" customFormat="false" ht="21.6" hidden="false" customHeight="true" outlineLevel="0" collapsed="false">
      <c r="A80" s="38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8"/>
      <c r="B83" s="40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5" t="n">
        <f aca="false">C76</f>
        <v>1627</v>
      </c>
      <c r="H84" s="6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0" t="s">
        <v>439</v>
      </c>
      <c r="B87" s="80"/>
      <c r="C87" s="80"/>
      <c r="D87" s="80"/>
      <c r="E87" s="80"/>
      <c r="G87" s="56" t="s">
        <v>257</v>
      </c>
      <c r="H87" s="35" t="n">
        <v>0</v>
      </c>
    </row>
    <row r="88" customFormat="false" ht="21.6" hidden="false" customHeight="true" outlineLevel="0" collapsed="false">
      <c r="A88" s="77" t="s">
        <v>164</v>
      </c>
      <c r="B88" s="77"/>
      <c r="C88" s="77" t="s">
        <v>31</v>
      </c>
      <c r="D88" s="77"/>
      <c r="E88" s="77" t="s">
        <v>32</v>
      </c>
      <c r="G88" s="74" t="s">
        <v>440</v>
      </c>
      <c r="H88" s="58" t="n">
        <f aca="false">C71-H87</f>
        <v>260</v>
      </c>
    </row>
    <row r="89" customFormat="false" ht="43.2" hidden="false" customHeight="true" outlineLevel="0" collapsed="false">
      <c r="A89" s="38" t="s">
        <v>144</v>
      </c>
      <c r="B89" s="38"/>
      <c r="C89" s="15" t="s">
        <v>333</v>
      </c>
      <c r="D89" s="15"/>
      <c r="E89" s="35" t="n">
        <v>150</v>
      </c>
      <c r="G89" s="74"/>
      <c r="H89" s="58"/>
    </row>
    <row r="90" customFormat="false" ht="21.6" hidden="false" customHeight="true" outlineLevel="0" collapsed="false">
      <c r="A90" s="38"/>
      <c r="B90" s="38"/>
      <c r="C90" s="16" t="s">
        <v>402</v>
      </c>
      <c r="D90" s="16"/>
      <c r="E90" s="35" t="n">
        <v>0</v>
      </c>
      <c r="G90" s="74"/>
      <c r="H90" s="58"/>
    </row>
    <row r="91" customFormat="false" ht="21.6" hidden="false" customHeight="true" outlineLevel="0" collapsed="false">
      <c r="A91" s="38" t="s">
        <v>165</v>
      </c>
      <c r="B91" s="38"/>
      <c r="C91" s="16"/>
      <c r="D91" s="16"/>
      <c r="E91" s="35" t="n">
        <f aca="false">C84</f>
        <v>1627</v>
      </c>
      <c r="H91" s="1"/>
    </row>
    <row r="92" customFormat="false" ht="21.6" hidden="false" customHeight="true" outlineLevel="0" collapsed="false">
      <c r="A92" s="65"/>
      <c r="B92" s="65"/>
      <c r="C92" s="43" t="s">
        <v>166</v>
      </c>
      <c r="D92" s="43"/>
      <c r="E92" s="7" t="n">
        <f aca="false">('January 2026 - March 2026'!E109+E13)-SUM(E89:E91)</f>
        <v>5151.06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0" t="s">
        <v>441</v>
      </c>
      <c r="B94" s="80"/>
      <c r="C94" s="80"/>
      <c r="D94" s="80"/>
      <c r="E94" s="80"/>
      <c r="G94" s="56" t="s">
        <v>257</v>
      </c>
      <c r="H94" s="35" t="n">
        <v>0</v>
      </c>
    </row>
    <row r="95" customFormat="false" ht="21.6" hidden="false" customHeight="true" outlineLevel="0" collapsed="false">
      <c r="A95" s="77" t="s">
        <v>164</v>
      </c>
      <c r="B95" s="77"/>
      <c r="C95" s="77" t="s">
        <v>31</v>
      </c>
      <c r="D95" s="77"/>
      <c r="E95" s="77" t="s">
        <v>32</v>
      </c>
      <c r="G95" s="74" t="s">
        <v>354</v>
      </c>
      <c r="H95" s="58" t="n">
        <f aca="false">C71-H94</f>
        <v>260</v>
      </c>
    </row>
    <row r="96" customFormat="false" ht="21.6" hidden="false" customHeight="true" outlineLevel="0" collapsed="false">
      <c r="A96" s="38" t="s">
        <v>442</v>
      </c>
      <c r="B96" s="38"/>
      <c r="C96" s="16"/>
      <c r="D96" s="16"/>
      <c r="E96" s="7" t="n">
        <f aca="false">E92</f>
        <v>5151.06</v>
      </c>
      <c r="G96" s="74"/>
      <c r="H96" s="58"/>
    </row>
    <row r="97" customFormat="false" ht="43.2" hidden="false" customHeight="true" outlineLevel="0" collapsed="false">
      <c r="A97" s="38" t="s">
        <v>144</v>
      </c>
      <c r="B97" s="38"/>
      <c r="C97" s="15" t="s">
        <v>443</v>
      </c>
      <c r="D97" s="15"/>
      <c r="E97" s="35" t="n">
        <v>150</v>
      </c>
      <c r="G97" s="74"/>
      <c r="H97" s="58"/>
    </row>
    <row r="98" customFormat="false" ht="21.6" hidden="false" customHeight="true" outlineLevel="0" collapsed="false">
      <c r="A98" s="38"/>
      <c r="B98" s="38"/>
      <c r="C98" s="16" t="s">
        <v>402</v>
      </c>
      <c r="D98" s="16"/>
      <c r="E98" s="35" t="n">
        <v>0</v>
      </c>
      <c r="H98" s="1"/>
    </row>
    <row r="99" customFormat="false" ht="21.6" hidden="false" customHeight="true" outlineLevel="0" collapsed="false">
      <c r="A99" s="38" t="s">
        <v>165</v>
      </c>
      <c r="B99" s="38"/>
      <c r="C99" s="16"/>
      <c r="D99" s="16"/>
      <c r="E99" s="35" t="n">
        <f aca="false">C84</f>
        <v>1627</v>
      </c>
      <c r="H99" s="1"/>
    </row>
    <row r="100" customFormat="false" ht="21.6" hidden="false" customHeight="true" outlineLevel="0" collapsed="false">
      <c r="A100" s="42"/>
      <c r="B100" s="42"/>
      <c r="C100" s="40" t="s">
        <v>176</v>
      </c>
      <c r="D100" s="40"/>
      <c r="E100" s="7" t="n">
        <f aca="false">(E21+E96)-SUM(E97:E99)</f>
        <v>5915.06</v>
      </c>
      <c r="H100" s="1"/>
    </row>
    <row r="101" customFormat="false" ht="21.6" hidden="false" customHeight="true" outlineLevel="0" collapsed="false">
      <c r="A101" s="45"/>
      <c r="B101" s="45"/>
      <c r="C101" s="45"/>
      <c r="D101" s="45"/>
      <c r="E101" s="45"/>
      <c r="H101" s="1"/>
    </row>
    <row r="102" customFormat="false" ht="21.6" hidden="false" customHeight="true" outlineLevel="0" collapsed="false">
      <c r="A102" s="45"/>
      <c r="B102" s="45"/>
      <c r="C102" s="45"/>
      <c r="D102" s="45"/>
      <c r="E102" s="45"/>
      <c r="H102" s="1"/>
    </row>
    <row r="103" customFormat="false" ht="21.6" hidden="false" customHeight="true" outlineLevel="0" collapsed="false">
      <c r="A103" s="80" t="s">
        <v>444</v>
      </c>
      <c r="B103" s="80"/>
      <c r="C103" s="80"/>
      <c r="D103" s="80"/>
      <c r="E103" s="80"/>
      <c r="G103" s="56" t="s">
        <v>257</v>
      </c>
      <c r="H103" s="35" t="n">
        <v>0</v>
      </c>
    </row>
    <row r="104" customFormat="false" ht="21.6" hidden="false" customHeight="true" outlineLevel="0" collapsed="false">
      <c r="A104" s="77" t="s">
        <v>164</v>
      </c>
      <c r="B104" s="77"/>
      <c r="C104" s="77" t="s">
        <v>31</v>
      </c>
      <c r="D104" s="77"/>
      <c r="E104" s="77" t="s">
        <v>32</v>
      </c>
      <c r="G104" s="74" t="s">
        <v>354</v>
      </c>
      <c r="H104" s="58" t="n">
        <f aca="false">C71-H103</f>
        <v>260</v>
      </c>
    </row>
    <row r="105" customFormat="false" ht="21.6" hidden="false" customHeight="true" outlineLevel="0" collapsed="false">
      <c r="A105" s="38" t="s">
        <v>445</v>
      </c>
      <c r="B105" s="38"/>
      <c r="C105" s="16"/>
      <c r="D105" s="16"/>
      <c r="E105" s="7" t="n">
        <f aca="false">E100</f>
        <v>5915.06</v>
      </c>
      <c r="G105" s="74"/>
      <c r="H105" s="58"/>
    </row>
    <row r="106" customFormat="false" ht="21.6" hidden="false" customHeight="true" outlineLevel="0" collapsed="false">
      <c r="A106" s="38" t="s">
        <v>144</v>
      </c>
      <c r="B106" s="38"/>
      <c r="C106" s="16" t="s">
        <v>383</v>
      </c>
      <c r="D106" s="16"/>
      <c r="E106" s="35" t="n">
        <v>0</v>
      </c>
      <c r="G106" s="74"/>
      <c r="H106" s="58"/>
    </row>
    <row r="107" customFormat="false" ht="21.6" hidden="false" customHeight="true" outlineLevel="0" collapsed="false">
      <c r="A107" s="38"/>
      <c r="B107" s="38"/>
      <c r="C107" s="16" t="s">
        <v>402</v>
      </c>
      <c r="D107" s="16"/>
      <c r="E107" s="35" t="n">
        <v>0</v>
      </c>
    </row>
    <row r="108" customFormat="false" ht="21.6" hidden="false" customHeight="true" outlineLevel="0" collapsed="false">
      <c r="A108" s="38" t="s">
        <v>165</v>
      </c>
      <c r="B108" s="38"/>
      <c r="C108" s="16"/>
      <c r="D108" s="16"/>
      <c r="E108" s="35" t="n">
        <f aca="false">C84</f>
        <v>1627</v>
      </c>
    </row>
    <row r="109" customFormat="false" ht="21.6" hidden="false" customHeight="true" outlineLevel="0" collapsed="false">
      <c r="A109" s="65"/>
      <c r="B109" s="65"/>
      <c r="C109" s="40" t="s">
        <v>176</v>
      </c>
      <c r="D109" s="40"/>
      <c r="E109" s="7" t="n">
        <f aca="false">(E27+E105)-SUM(E106:E108)</f>
        <v>6693.06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2024-11-25T03:42:39Z</dcterms:modified>
  <cp:revision>1041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