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Stuff\Income-Expense-Forecast\"/>
    </mc:Choice>
  </mc:AlternateContent>
  <xr:revisionPtr revIDLastSave="0" documentId="13_ncr:1_{190DA241-C503-41AE-8B86-1EC83C16E75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y 2024 - July 2024" sheetId="1" r:id="rId1"/>
    <sheet name="August 2024 - October 2024" sheetId="2" r:id="rId2"/>
    <sheet name="November 2024 - January 2025" sheetId="3" r:id="rId3"/>
    <sheet name="February 2025 - April 202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w8YORLM0X7wgYWvV1rSQRho1R8Q=="/>
    </ext>
  </extLst>
</workbook>
</file>

<file path=xl/calcChain.xml><?xml version="1.0" encoding="utf-8"?>
<calcChain xmlns="http://schemas.openxmlformats.org/spreadsheetml/2006/main">
  <c r="C78" i="4" l="1"/>
  <c r="C72" i="4"/>
  <c r="C67" i="4"/>
  <c r="C62" i="4"/>
  <c r="C59" i="4"/>
  <c r="C56" i="4"/>
  <c r="C51" i="4"/>
  <c r="C47" i="4"/>
  <c r="C44" i="4"/>
  <c r="C37" i="4"/>
  <c r="E27" i="4"/>
  <c r="E20" i="4"/>
  <c r="E14" i="4"/>
  <c r="C5" i="4"/>
  <c r="C78" i="3"/>
  <c r="C72" i="3"/>
  <c r="C67" i="3"/>
  <c r="C62" i="3"/>
  <c r="C59" i="3"/>
  <c r="C56" i="3"/>
  <c r="C51" i="3"/>
  <c r="C47" i="3"/>
  <c r="C44" i="3"/>
  <c r="C37" i="3"/>
  <c r="E27" i="3"/>
  <c r="E20" i="3"/>
  <c r="E14" i="3"/>
  <c r="C5" i="3"/>
  <c r="C78" i="2"/>
  <c r="C72" i="2"/>
  <c r="C67" i="2"/>
  <c r="C62" i="2"/>
  <c r="C59" i="2"/>
  <c r="C56" i="2"/>
  <c r="C51" i="2"/>
  <c r="C47" i="2"/>
  <c r="C44" i="2"/>
  <c r="C37" i="2"/>
  <c r="E20" i="2"/>
  <c r="E14" i="2"/>
  <c r="C50" i="1"/>
  <c r="C75" i="1"/>
  <c r="E30" i="1"/>
  <c r="E23" i="1"/>
  <c r="E16" i="1"/>
  <c r="C81" i="1"/>
  <c r="E27" i="2"/>
  <c r="C5" i="2"/>
  <c r="C8" i="1"/>
  <c r="C70" i="1"/>
  <c r="C65" i="1"/>
  <c r="C59" i="1"/>
  <c r="C62" i="1"/>
  <c r="C54" i="1"/>
  <c r="C40" i="1"/>
  <c r="C47" i="1"/>
  <c r="C73" i="4" l="1"/>
  <c r="C79" i="4" s="1"/>
  <c r="E101" i="4" s="1"/>
  <c r="C73" i="3"/>
  <c r="C79" i="3" s="1"/>
  <c r="E94" i="4"/>
  <c r="E101" i="3"/>
  <c r="E94" i="3"/>
  <c r="E88" i="3"/>
  <c r="C73" i="2"/>
  <c r="C79" i="2" s="1"/>
  <c r="C76" i="1"/>
  <c r="C82" i="1" s="1"/>
  <c r="E95" i="1" s="1"/>
  <c r="E88" i="4" l="1"/>
  <c r="E101" i="2"/>
  <c r="E88" i="2"/>
  <c r="E94" i="2"/>
  <c r="E87" i="1"/>
  <c r="E88" i="1" s="1"/>
  <c r="E102" i="1"/>
  <c r="E92" i="1" l="1"/>
  <c r="E96" i="1" s="1"/>
  <c r="E101" i="1" l="1"/>
  <c r="E103" i="1" s="1"/>
  <c r="C3" i="2" s="1"/>
  <c r="C9" i="1" l="1"/>
  <c r="C6" i="2" l="1"/>
  <c r="E87" i="2" s="1"/>
  <c r="E89" i="2" s="1"/>
  <c r="E93" i="2" l="1"/>
  <c r="E95" i="2" l="1"/>
  <c r="E100" i="2" s="1"/>
  <c r="E102" i="2" s="1"/>
  <c r="C7" i="2" l="1"/>
  <c r="C3" i="3"/>
  <c r="C6" i="3" s="1"/>
  <c r="E87" i="3" s="1"/>
  <c r="E89" i="3" s="1"/>
  <c r="E93" i="3" s="1"/>
  <c r="E95" i="3" s="1"/>
  <c r="E100" i="3" s="1"/>
  <c r="E102" i="3" s="1"/>
  <c r="C7" i="3" l="1"/>
  <c r="C3" i="4"/>
  <c r="C6" i="4" s="1"/>
  <c r="E87" i="4" s="1"/>
  <c r="E89" i="4" s="1"/>
  <c r="E93" i="4" s="1"/>
  <c r="E95" i="4" s="1"/>
  <c r="E100" i="4" s="1"/>
  <c r="E102" i="4" s="1"/>
  <c r="C7" i="4" s="1"/>
</calcChain>
</file>

<file path=xl/sharedStrings.xml><?xml version="1.0" encoding="utf-8"?>
<sst xmlns="http://schemas.openxmlformats.org/spreadsheetml/2006/main" count="512" uniqueCount="150">
  <si>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</si>
  <si>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</si>
  <si>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</si>
  <si>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</si>
  <si>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</si>
  <si>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</si>
  <si>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</si>
  <si>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</si>
  <si>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</si>
  <si>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</si>
  <si>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</si>
  <si>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</si>
  <si>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</si>
  <si>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</si>
  <si>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</si>
  <si>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</si>
  <si>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</si>
  <si>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</si>
  <si>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</si>
  <si>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</si>
  <si>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</si>
  <si>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</si>
  <si>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</si>
  <si>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</si>
  <si>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</si>
  <si>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</si>
  <si>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</si>
  <si>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</si>
  <si>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</si>
  <si>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</si>
  <si>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</si>
  <si>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8" type="noConversion"/>
  </si>
  <si>
    <t>Other Expense</t>
    <phoneticPr fontId="18" type="noConversion"/>
  </si>
  <si>
    <t>Total Payment</t>
    <phoneticPr fontId="18" type="noConversion"/>
  </si>
  <si>
    <t>Total Donation</t>
    <phoneticPr fontId="18" type="noConversion"/>
  </si>
  <si>
    <t>Total Insurance</t>
    <phoneticPr fontId="18" type="noConversion"/>
  </si>
  <si>
    <t>House Expense</t>
    <phoneticPr fontId="18" type="noConversion"/>
  </si>
  <si>
    <t>Total House Expense</t>
    <phoneticPr fontId="18" type="noConversion"/>
  </si>
  <si>
    <t>Description</t>
    <phoneticPr fontId="18" type="noConversion"/>
  </si>
  <si>
    <t>Principal</t>
    <phoneticPr fontId="18" type="noConversion"/>
  </si>
  <si>
    <t>Bank Cheque For Inland Revenue</t>
    <phoneticPr fontId="18" type="noConversion"/>
  </si>
  <si>
    <t>Fixed Expense</t>
    <phoneticPr fontId="18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</si>
  <si>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8" type="noConversion"/>
  </si>
  <si>
    <t>Other Stuff</t>
    <phoneticPr fontId="18" type="noConversion"/>
  </si>
  <si>
    <t>Total Other Expense</t>
    <phoneticPr fontId="18" type="noConversion"/>
  </si>
  <si>
    <t>Debts</t>
    <phoneticPr fontId="18" type="noConversion"/>
  </si>
  <si>
    <t>Total Debts</t>
    <phoneticPr fontId="18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</si>
  <si>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</si>
  <si>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</si>
  <si>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</si>
  <si>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</si>
  <si>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</si>
  <si>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</si>
  <si>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</si>
  <si>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</si>
  <si>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</si>
  <si>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</si>
  <si>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</si>
  <si>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</si>
  <si>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</si>
  <si>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May 2024 Revenue / Defered Debts Or Expenses</t>
  </si>
  <si>
    <t>June 2024 Revenue / Defered Debts Or Expenses</t>
  </si>
  <si>
    <t>Fixed Expense For the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</si>
  <si>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</si>
  <si>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</si>
  <si>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</si>
  <si>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</si>
  <si>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</si>
  <si>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</si>
  <si>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</si>
  <si>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</si>
  <si>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</si>
  <si>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</si>
  <si>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May 2024</t>
  </si>
  <si>
    <t>Hong Kong Government Hospital Authority</t>
  </si>
  <si>
    <t>Balance Brought Forward From June 2024</t>
  </si>
  <si>
    <t>Balance Brought Forward From July 2024</t>
  </si>
  <si>
    <t>Other Expense</t>
  </si>
  <si>
    <t>Additional Half Month Allowance</t>
  </si>
  <si>
    <t>cash</t>
  </si>
  <si>
    <t>coins</t>
  </si>
  <si>
    <t>HSBC One Saving Account</t>
  </si>
  <si>
    <t>High Blood Pressure For 3 Months</t>
  </si>
  <si>
    <t>Alan Tang's Income Expense For the Forecast Year 2024 May - 2024 July</t>
  </si>
  <si>
    <t>Banruptcy Department / Bank</t>
  </si>
  <si>
    <t xml:space="preserve">May </t>
  </si>
  <si>
    <t>June</t>
  </si>
  <si>
    <t>July</t>
  </si>
  <si>
    <t>Debts Or Credits For the Comming May 2024</t>
  </si>
  <si>
    <t>Debts Or Credits For the Coming June 2024</t>
  </si>
  <si>
    <t>Debts Or Credits For the Comming July 2024</t>
  </si>
  <si>
    <t>Debt Installment</t>
  </si>
  <si>
    <t>Government / Bank</t>
  </si>
  <si>
    <t>Kent Brand</t>
  </si>
  <si>
    <t>For the First 3 Months No MPF required</t>
  </si>
  <si>
    <t>1. Payback $12983 to Mom</t>
  </si>
  <si>
    <t>2. Payback $2700 to HA</t>
  </si>
  <si>
    <t xml:space="preserve">HA Blood Pressure Payback </t>
  </si>
  <si>
    <t>Already paid on May</t>
  </si>
  <si>
    <t>August 2024 Revenue / Defered Debts Or Expenses</t>
  </si>
  <si>
    <t xml:space="preserve">August </t>
  </si>
  <si>
    <t>5% MPF</t>
  </si>
  <si>
    <t>20th August 2024</t>
  </si>
  <si>
    <t>20th September 2024</t>
  </si>
  <si>
    <t>Alan Tang's Income Expense For the Forecast Year 2024 Aug - 2024 Oct</t>
  </si>
  <si>
    <t>September 2024 Revenue / Defered Debts Or Expenses</t>
  </si>
  <si>
    <t xml:space="preserve">September </t>
  </si>
  <si>
    <t>October 2024 Revenue / Defered Debts Or Expenses</t>
  </si>
  <si>
    <t>20th October 2024</t>
  </si>
  <si>
    <t>October</t>
  </si>
  <si>
    <t>Fixed Expense For the Year 2024 August - 2024 October</t>
  </si>
  <si>
    <t>Debts Or Credits For the Comming August 2024</t>
  </si>
  <si>
    <t>Debts Or Credits For the Coming September 2024</t>
  </si>
  <si>
    <t>Balance Brought Forward From August 2024</t>
  </si>
  <si>
    <t>Debts Or Credits For the Comming October 2024</t>
  </si>
  <si>
    <t>Balance Brought Forward From September 2024</t>
  </si>
  <si>
    <t>November 2024 Revenue / Defered Debts Or Expenses</t>
  </si>
  <si>
    <t>20th November 2024</t>
  </si>
  <si>
    <t>Debts Or Credits For the Comming November 2024</t>
  </si>
  <si>
    <t>Balance Brought Forward From November 2024</t>
  </si>
  <si>
    <t>Balance Brought Forward From October 2024</t>
  </si>
  <si>
    <t>Alan Tang's Income Expense For the Forecast Year 2024 Nov - 2025 January</t>
  </si>
  <si>
    <t xml:space="preserve">November </t>
  </si>
  <si>
    <t>December 2024 Revenue / Defered Debts Or Expenses</t>
  </si>
  <si>
    <t>20th December 2024</t>
  </si>
  <si>
    <t xml:space="preserve">December </t>
  </si>
  <si>
    <t>January 2025 Revenue / Defered Debts Or Expenses</t>
  </si>
  <si>
    <t>20th January 2025</t>
  </si>
  <si>
    <t>January</t>
  </si>
  <si>
    <t>Fixed Expense For the Year 2024 November - 2025 December</t>
  </si>
  <si>
    <t>Debts Or Credits For the Coming December 2024</t>
  </si>
  <si>
    <t>Debts Or Credits For the Comming January 2025</t>
  </si>
  <si>
    <t>Balance Brought Forward From December 2024</t>
  </si>
  <si>
    <t>Alan Tang's Income Expense For the Forecast Year 2025 Feb - 2025 April</t>
  </si>
  <si>
    <t>February 2025 Revenue / Defered Debts Or Expenses</t>
  </si>
  <si>
    <t>20th February 2025</t>
  </si>
  <si>
    <t xml:space="preserve">February </t>
  </si>
  <si>
    <t>March 2025 Revenue / Defered Debts Or Expenses</t>
  </si>
  <si>
    <t>April 2025 Revenue / Defered Debts Or Expenses</t>
  </si>
  <si>
    <t>20th March 2025</t>
  </si>
  <si>
    <t xml:space="preserve">March </t>
  </si>
  <si>
    <t>20th April 2025</t>
  </si>
  <si>
    <t>April</t>
  </si>
  <si>
    <t>Fixed Expense For the Year 2025 February - 2025 April</t>
  </si>
  <si>
    <t>Debts Or Credits For the Comming February 2025</t>
  </si>
  <si>
    <t>Balance Brought Forward From January 2025</t>
  </si>
  <si>
    <t>Balance Brought Forward From February 2025</t>
  </si>
  <si>
    <t>Debts Or Credits For the Coming March 2025</t>
  </si>
  <si>
    <t>Balance Brought Forward From March 2025</t>
  </si>
  <si>
    <t>Debts Or Credits For the Comming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</si>
</sst>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64" fontId="9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2" borderId="11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right" vertical="center"/>
    </xf>
    <xf numFmtId="165" fontId="9" fillId="0" borderId="4" xfId="0" applyNumberFormat="1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165" fontId="9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1" fillId="0" borderId="14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9" fillId="0" borderId="13" xfId="0" applyNumberFormat="1" applyFont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horizontal="right" vertical="center" wrapText="1"/>
    </xf>
    <xf numFmtId="165" fontId="14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3" fillId="6" borderId="14" xfId="0" applyFont="1" applyFill="1" applyBorder="1" applyAlignment="1">
      <alignment horizontal="center" vertical="center"/>
    </xf>
    <xf numFmtId="164" fontId="17" fillId="0" borderId="22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vertical="center"/>
    </xf>
    <xf numFmtId="164" fontId="25" fillId="0" borderId="13" xfId="0" applyNumberFormat="1" applyFont="1" applyBorder="1" applyAlignment="1">
      <alignment vertical="center"/>
    </xf>
    <xf numFmtId="0" fontId="7" fillId="0" borderId="11" xfId="0" applyFont="1" applyBorder="1" applyAlignment="1">
      <alignment horizontal="right" vertical="center" wrapText="1"/>
    </xf>
    <xf numFmtId="165" fontId="16" fillId="0" borderId="11" xfId="0" applyNumberFormat="1" applyFont="1" applyBorder="1" applyAlignment="1">
      <alignment vertical="center"/>
    </xf>
    <xf numFmtId="167" fontId="25" fillId="0" borderId="1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8" fontId="6" fillId="0" borderId="13" xfId="0" applyNumberFormat="1" applyFont="1" applyBorder="1" applyAlignment="1">
      <alignment vertical="center"/>
    </xf>
    <xf numFmtId="0" fontId="25" fillId="0" borderId="13" xfId="0" applyFont="1" applyBorder="1" applyAlignment="1">
      <alignment horizontal="right" vertical="center"/>
    </xf>
    <xf numFmtId="168" fontId="26" fillId="2" borderId="4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164" fontId="9" fillId="0" borderId="3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0" fontId="9" fillId="0" borderId="22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22" fillId="2" borderId="4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164" fontId="17" fillId="0" borderId="5" xfId="0" applyNumberFormat="1" applyFont="1" applyBorder="1" applyAlignment="1">
      <alignment vertical="center"/>
    </xf>
    <xf numFmtId="165" fontId="9" fillId="0" borderId="13" xfId="0" applyNumberFormat="1" applyFont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21" fillId="5" borderId="20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21" fillId="5" borderId="17" xfId="0" applyFont="1" applyFill="1" applyBorder="1" applyAlignment="1">
      <alignment horizontal="left" vertical="center" wrapText="1"/>
    </xf>
    <xf numFmtId="0" fontId="21" fillId="5" borderId="25" xfId="0" applyFont="1" applyFill="1" applyBorder="1" applyAlignment="1">
      <alignment horizontal="left" vertical="center" wrapText="1"/>
    </xf>
    <xf numFmtId="0" fontId="21" fillId="5" borderId="19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166" fontId="9" fillId="0" borderId="12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  <xf numFmtId="166" fontId="9" fillId="0" borderId="2" xfId="0" applyNumberFormat="1" applyFont="1" applyBorder="1" applyAlignment="1">
      <alignment horizontal="left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6" fontId="21" fillId="0" borderId="2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right" vertical="center"/>
    </xf>
    <xf numFmtId="166" fontId="9" fillId="0" borderId="3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/>
    </xf>
    <xf numFmtId="0" fontId="9" fillId="5" borderId="20" xfId="0" applyFont="1" applyFill="1" applyBorder="1" applyAlignment="1">
      <alignment vertical="center" wrapText="1"/>
    </xf>
    <xf numFmtId="0" fontId="9" fillId="5" borderId="8" xfId="0" applyFont="1" applyFill="1" applyBorder="1" applyAlignment="1">
      <alignment vertical="center" wrapText="1"/>
    </xf>
    <xf numFmtId="164" fontId="9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</cellXfs>
  <cellStyles count="1">
    <cellStyle name="Normal" xfId="0" builtinId="0"/>
  </cellStyles>
  <dxfs count="102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6"/>
  <sheetViews>
    <sheetView topLeftCell="A64" zoomScaleNormal="100" workbookViewId="0">
      <selection activeCell="E76" sqref="E7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2" t="s">
        <v>83</v>
      </c>
      <c r="B1" s="93"/>
      <c r="C1" s="93"/>
      <c r="D1" s="93"/>
      <c r="E1" s="94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81</v>
      </c>
      <c r="C3" s="5">
        <v>7000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79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80</v>
      </c>
      <c r="C5" s="5"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4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4" t="s">
        <v>49</v>
      </c>
      <c r="C7" s="5">
        <v>123.4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2" t="s">
        <v>59</v>
      </c>
      <c r="C8" s="5">
        <f>SUM(C3:C7)</f>
        <v>7123.4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5">
        <f>E103-C81</f>
        <v>-283743.45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89" t="s">
        <v>60</v>
      </c>
      <c r="B12" s="90"/>
      <c r="C12" s="90"/>
      <c r="D12" s="90"/>
      <c r="E12" s="8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3.5" customHeight="1">
      <c r="A13" s="13" t="s">
        <v>2</v>
      </c>
      <c r="B13" s="14" t="s">
        <v>3</v>
      </c>
      <c r="C13" s="91" t="s">
        <v>4</v>
      </c>
      <c r="D13" s="67"/>
      <c r="E13" s="15" t="s">
        <v>5</v>
      </c>
    </row>
    <row r="14" spans="1:25" ht="13.5" customHeight="1">
      <c r="A14" s="25" t="s">
        <v>63</v>
      </c>
      <c r="B14" s="25" t="s">
        <v>6</v>
      </c>
      <c r="C14" s="115" t="s">
        <v>7</v>
      </c>
      <c r="D14" s="118"/>
      <c r="E14" s="30">
        <v>2405</v>
      </c>
    </row>
    <row r="15" spans="1:25" ht="13.5" customHeight="1">
      <c r="A15" s="31" t="s">
        <v>85</v>
      </c>
      <c r="B15" s="31" t="s">
        <v>26</v>
      </c>
      <c r="C15" s="113" t="s">
        <v>94</v>
      </c>
      <c r="D15" s="114"/>
      <c r="E15" s="33">
        <v>38000</v>
      </c>
    </row>
    <row r="16" spans="1:25" ht="13.5" customHeight="1">
      <c r="A16" s="44"/>
      <c r="B16" s="44"/>
      <c r="C16" s="45"/>
      <c r="D16" s="46" t="s">
        <v>8</v>
      </c>
      <c r="E16" s="47">
        <f>SUM(E14:E15)</f>
        <v>40405</v>
      </c>
    </row>
    <row r="17" spans="1:25" ht="13.5" customHeight="1">
      <c r="A17" s="11"/>
      <c r="B17" s="11"/>
    </row>
    <row r="18" spans="1:25" ht="13.5" customHeight="1">
      <c r="A18" s="89" t="s">
        <v>61</v>
      </c>
      <c r="B18" s="90"/>
      <c r="C18" s="90"/>
      <c r="D18" s="90"/>
      <c r="E18" s="8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3.15" customHeight="1">
      <c r="A19" s="13" t="s">
        <v>2</v>
      </c>
      <c r="B19" s="14" t="s">
        <v>3</v>
      </c>
      <c r="C19" s="91" t="s">
        <v>4</v>
      </c>
      <c r="D19" s="67"/>
      <c r="E19" s="15" t="s">
        <v>5</v>
      </c>
    </row>
    <row r="20" spans="1:25" ht="13.15" customHeight="1">
      <c r="A20" s="25" t="s">
        <v>64</v>
      </c>
      <c r="B20" s="25" t="s">
        <v>6</v>
      </c>
      <c r="C20" s="115" t="s">
        <v>7</v>
      </c>
      <c r="D20" s="70"/>
      <c r="E20" s="26">
        <v>2405</v>
      </c>
    </row>
    <row r="21" spans="1:25" ht="13.15" customHeight="1">
      <c r="A21" s="32" t="s">
        <v>7</v>
      </c>
      <c r="B21" s="32" t="s">
        <v>97</v>
      </c>
      <c r="C21" s="113" t="s">
        <v>98</v>
      </c>
      <c r="D21" s="114"/>
      <c r="E21" s="65">
        <v>16.66</v>
      </c>
    </row>
    <row r="22" spans="1:25" ht="13.15" customHeight="1">
      <c r="A22" s="31" t="s">
        <v>86</v>
      </c>
      <c r="B22" s="31" t="s">
        <v>26</v>
      </c>
      <c r="C22" s="113" t="s">
        <v>94</v>
      </c>
      <c r="D22" s="114"/>
      <c r="E22" s="65">
        <v>38000</v>
      </c>
    </row>
    <row r="23" spans="1:25" ht="13.15" customHeight="1">
      <c r="A23" s="44"/>
      <c r="B23" s="44"/>
      <c r="C23" s="45"/>
      <c r="D23" s="46" t="s">
        <v>8</v>
      </c>
      <c r="E23" s="47">
        <f>SUM(E20:E22)</f>
        <v>40421.660000000003</v>
      </c>
    </row>
    <row r="24" spans="1:25" ht="13.5" customHeight="1">
      <c r="A24" s="11"/>
      <c r="B24" s="11"/>
      <c r="C24" s="1"/>
      <c r="D24" s="49"/>
      <c r="E24" s="50"/>
    </row>
    <row r="25" spans="1:25" ht="13.5" customHeight="1">
      <c r="A25" s="89" t="s">
        <v>72</v>
      </c>
      <c r="B25" s="90"/>
      <c r="C25" s="90"/>
      <c r="D25" s="90"/>
      <c r="E25" s="8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15" customHeight="1">
      <c r="A26" s="13" t="s">
        <v>2</v>
      </c>
      <c r="B26" s="14" t="s">
        <v>3</v>
      </c>
      <c r="C26" s="91" t="s">
        <v>4</v>
      </c>
      <c r="D26" s="67"/>
      <c r="E26" s="15" t="s">
        <v>5</v>
      </c>
    </row>
    <row r="27" spans="1:25" ht="13.15" customHeight="1">
      <c r="A27" s="25" t="s">
        <v>65</v>
      </c>
      <c r="B27" s="25" t="s">
        <v>6</v>
      </c>
      <c r="C27" s="115" t="s">
        <v>7</v>
      </c>
      <c r="D27" s="70"/>
      <c r="E27" s="26">
        <v>2405</v>
      </c>
    </row>
    <row r="28" spans="1:25" ht="13.15" customHeight="1">
      <c r="A28" s="32" t="s">
        <v>7</v>
      </c>
      <c r="B28" s="32" t="s">
        <v>97</v>
      </c>
      <c r="C28" s="113" t="s">
        <v>98</v>
      </c>
      <c r="D28" s="114"/>
      <c r="E28" s="65">
        <v>16.66</v>
      </c>
    </row>
    <row r="29" spans="1:25" ht="13.15" customHeight="1">
      <c r="A29" s="31" t="s">
        <v>87</v>
      </c>
      <c r="B29" s="31" t="s">
        <v>26</v>
      </c>
      <c r="C29" s="113" t="s">
        <v>94</v>
      </c>
      <c r="D29" s="114"/>
      <c r="E29" s="65">
        <v>38000</v>
      </c>
    </row>
    <row r="30" spans="1:25" ht="13.15" customHeight="1">
      <c r="A30" s="44"/>
      <c r="B30" s="44"/>
      <c r="C30" s="45"/>
      <c r="D30" s="46" t="s">
        <v>8</v>
      </c>
      <c r="E30" s="47">
        <f>SUM(E27:E29)</f>
        <v>40421.660000000003</v>
      </c>
    </row>
    <row r="31" spans="1:25" ht="13.5" customHeight="1">
      <c r="A31" s="11"/>
      <c r="B31" s="11"/>
      <c r="C31" s="1"/>
      <c r="D31" s="49"/>
      <c r="E31" s="50"/>
    </row>
    <row r="32" spans="1:25" ht="13.15" customHeight="1">
      <c r="A32" s="11"/>
      <c r="B32" s="11"/>
      <c r="C32" s="1"/>
      <c r="D32" s="49"/>
      <c r="E32" s="50"/>
    </row>
    <row r="33" spans="1:5" ht="13.5" customHeight="1">
      <c r="A33" s="11"/>
      <c r="B33" s="11"/>
      <c r="C33" s="1"/>
      <c r="D33" s="49"/>
      <c r="E33" s="50"/>
    </row>
    <row r="34" spans="1:5" ht="13.5" customHeight="1">
      <c r="A34" s="11"/>
      <c r="B34" s="11"/>
    </row>
    <row r="35" spans="1:5" ht="13.5" customHeight="1">
      <c r="A35" s="79" t="s">
        <v>62</v>
      </c>
      <c r="B35" s="80"/>
      <c r="C35" s="67"/>
    </row>
    <row r="36" spans="1:5" ht="13.5" customHeight="1">
      <c r="A36" s="18" t="s">
        <v>3</v>
      </c>
      <c r="B36" s="18" t="s">
        <v>4</v>
      </c>
      <c r="C36" s="19" t="s">
        <v>5</v>
      </c>
      <c r="D36" s="20"/>
    </row>
    <row r="37" spans="1:5" ht="13.5" customHeight="1">
      <c r="A37" s="81" t="s">
        <v>9</v>
      </c>
      <c r="B37" s="80"/>
      <c r="C37" s="67"/>
    </row>
    <row r="38" spans="1:5" ht="13.5" customHeight="1">
      <c r="A38" s="24" t="s">
        <v>31</v>
      </c>
      <c r="B38" s="2"/>
      <c r="C38" s="17">
        <v>204</v>
      </c>
    </row>
    <row r="39" spans="1:5" ht="13.5" customHeight="1">
      <c r="A39" s="25" t="s">
        <v>10</v>
      </c>
      <c r="B39" s="25" t="s">
        <v>11</v>
      </c>
      <c r="C39" s="26">
        <v>197</v>
      </c>
    </row>
    <row r="40" spans="1:5" ht="13.5" customHeight="1">
      <c r="A40" s="27"/>
      <c r="B40" s="24" t="s">
        <v>33</v>
      </c>
      <c r="C40" s="28">
        <f>SUM(C38:C39)</f>
        <v>401</v>
      </c>
    </row>
    <row r="41" spans="1:5" ht="13.5" customHeight="1">
      <c r="A41" s="73" t="s">
        <v>12</v>
      </c>
      <c r="B41" s="74"/>
      <c r="C41" s="75"/>
    </row>
    <row r="42" spans="1:5" ht="13.5" customHeight="1">
      <c r="A42" s="76"/>
      <c r="B42" s="77"/>
      <c r="C42" s="78"/>
    </row>
    <row r="43" spans="1:5" ht="13.5" customHeight="1">
      <c r="A43" s="2" t="s">
        <v>13</v>
      </c>
      <c r="B43" s="2"/>
      <c r="C43" s="16">
        <v>0</v>
      </c>
    </row>
    <row r="44" spans="1:5" ht="13.5" customHeight="1">
      <c r="A44" s="2" t="s">
        <v>14</v>
      </c>
      <c r="B44" s="2"/>
      <c r="C44" s="10">
        <v>0</v>
      </c>
    </row>
    <row r="45" spans="1:5" ht="13.5" customHeight="1">
      <c r="A45" s="2" t="s">
        <v>15</v>
      </c>
      <c r="B45" s="2"/>
      <c r="C45" s="10">
        <v>0</v>
      </c>
    </row>
    <row r="46" spans="1:5" ht="13.5" customHeight="1">
      <c r="A46" s="2" t="s">
        <v>16</v>
      </c>
      <c r="B46" s="2"/>
      <c r="C46" s="10">
        <v>0</v>
      </c>
    </row>
    <row r="47" spans="1:5" ht="13.5" customHeight="1">
      <c r="A47" s="2"/>
      <c r="B47" s="2" t="s">
        <v>17</v>
      </c>
      <c r="C47" s="10">
        <f>SUM(C43:C46)</f>
        <v>0</v>
      </c>
    </row>
    <row r="48" spans="1:5" ht="13.5" customHeight="1">
      <c r="A48" s="119" t="s">
        <v>91</v>
      </c>
      <c r="B48" s="69"/>
      <c r="C48" s="70"/>
    </row>
    <row r="49" spans="1:3" ht="13.5" customHeight="1">
      <c r="A49" s="31" t="s">
        <v>92</v>
      </c>
      <c r="B49" s="31"/>
      <c r="C49" s="121">
        <v>0</v>
      </c>
    </row>
    <row r="50" spans="1:3" ht="13.5" customHeight="1">
      <c r="A50" s="31"/>
      <c r="B50" s="31" t="s">
        <v>17</v>
      </c>
      <c r="C50" s="121">
        <f>C49</f>
        <v>0</v>
      </c>
    </row>
    <row r="51" spans="1:3" ht="13.5" customHeight="1">
      <c r="A51" s="120" t="s">
        <v>18</v>
      </c>
      <c r="B51" s="77"/>
      <c r="C51" s="86"/>
    </row>
    <row r="52" spans="1:3" ht="13.5" customHeight="1">
      <c r="A52" s="2" t="s">
        <v>19</v>
      </c>
      <c r="B52" s="2" t="s">
        <v>20</v>
      </c>
      <c r="C52" s="17">
        <v>0</v>
      </c>
    </row>
    <row r="53" spans="1:3" ht="13.5" customHeight="1">
      <c r="A53" s="2" t="s">
        <v>21</v>
      </c>
      <c r="B53" s="2" t="s">
        <v>22</v>
      </c>
      <c r="C53" s="17">
        <v>0</v>
      </c>
    </row>
    <row r="54" spans="1:3" ht="13.5" customHeight="1">
      <c r="A54" s="2"/>
      <c r="B54" s="24" t="s">
        <v>34</v>
      </c>
      <c r="C54" s="17">
        <f>SUM(C52:C53)</f>
        <v>0</v>
      </c>
    </row>
    <row r="55" spans="1:3" ht="13.5" customHeight="1">
      <c r="A55" s="81" t="s">
        <v>52</v>
      </c>
      <c r="B55" s="87"/>
      <c r="C55" s="88"/>
    </row>
    <row r="56" spans="1:3" ht="13.5" customHeight="1">
      <c r="A56" s="2" t="s">
        <v>53</v>
      </c>
      <c r="B56" s="2" t="s">
        <v>55</v>
      </c>
      <c r="C56" s="16">
        <v>125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82</v>
      </c>
      <c r="C58" s="30">
        <v>50</v>
      </c>
    </row>
    <row r="59" spans="1:3" ht="13.5" customHeight="1">
      <c r="A59" s="25"/>
      <c r="B59" s="29" t="s">
        <v>54</v>
      </c>
      <c r="C59" s="30">
        <f>SUM(C56:C58)</f>
        <v>175</v>
      </c>
    </row>
    <row r="60" spans="1:3" ht="13.5" customHeight="1">
      <c r="A60" s="81" t="s">
        <v>23</v>
      </c>
      <c r="B60" s="87"/>
      <c r="C60" s="88"/>
    </row>
    <row r="61" spans="1:3" ht="13.5" customHeight="1">
      <c r="A61" s="2" t="s">
        <v>24</v>
      </c>
      <c r="B61" s="2" t="s">
        <v>25</v>
      </c>
      <c r="C61" s="16">
        <v>0</v>
      </c>
    </row>
    <row r="62" spans="1:3" ht="13.5" customHeight="1">
      <c r="A62" s="25"/>
      <c r="B62" s="29" t="s">
        <v>35</v>
      </c>
      <c r="C62" s="30">
        <f>SUM(C61)</f>
        <v>0</v>
      </c>
    </row>
    <row r="63" spans="1:3" ht="13.5" customHeight="1">
      <c r="A63" s="68" t="s">
        <v>56</v>
      </c>
      <c r="B63" s="69"/>
      <c r="C63" s="70"/>
    </row>
    <row r="64" spans="1:3" ht="33" customHeight="1">
      <c r="A64" s="31" t="s">
        <v>57</v>
      </c>
      <c r="B64" s="32" t="s">
        <v>58</v>
      </c>
      <c r="C64" s="33">
        <v>0</v>
      </c>
    </row>
    <row r="65" spans="1:3" ht="19.899999999999999" customHeight="1">
      <c r="A65" s="31"/>
      <c r="B65" s="32" t="s">
        <v>59</v>
      </c>
      <c r="C65" s="33">
        <f>SUM(C64)</f>
        <v>0</v>
      </c>
    </row>
    <row r="66" spans="1:3" ht="13.5" customHeight="1">
      <c r="A66" s="85" t="s">
        <v>36</v>
      </c>
      <c r="B66" s="77"/>
      <c r="C66" s="86"/>
    </row>
    <row r="67" spans="1:3" ht="13.5" customHeight="1">
      <c r="A67" s="25" t="s">
        <v>66</v>
      </c>
      <c r="B67" s="25"/>
      <c r="C67" s="16">
        <v>0</v>
      </c>
    </row>
    <row r="68" spans="1:3" ht="15" customHeight="1">
      <c r="A68" s="27" t="s">
        <v>68</v>
      </c>
      <c r="B68" s="27" t="s">
        <v>67</v>
      </c>
      <c r="C68" s="16">
        <v>0</v>
      </c>
    </row>
    <row r="69" spans="1:3" ht="13.5" customHeight="1">
      <c r="A69" s="9" t="s">
        <v>26</v>
      </c>
      <c r="B69" s="9" t="s">
        <v>27</v>
      </c>
      <c r="C69" s="16">
        <v>2000</v>
      </c>
    </row>
    <row r="70" spans="1:3" ht="13.5" customHeight="1">
      <c r="A70" s="31"/>
      <c r="B70" s="32" t="s">
        <v>37</v>
      </c>
      <c r="C70" s="33">
        <f>SUM(C67:C69)</f>
        <v>2000</v>
      </c>
    </row>
    <row r="71" spans="1:3" ht="13.5" customHeight="1">
      <c r="A71" s="82" t="s">
        <v>32</v>
      </c>
      <c r="B71" s="83"/>
      <c r="C71" s="84"/>
    </row>
    <row r="72" spans="1:3" ht="13.5" customHeight="1">
      <c r="A72" s="56" t="s">
        <v>43</v>
      </c>
      <c r="B72" s="61" t="s">
        <v>50</v>
      </c>
      <c r="C72" s="58">
        <v>1250</v>
      </c>
    </row>
    <row r="73" spans="1:3" ht="13.5" customHeight="1">
      <c r="A73" s="57" t="s">
        <v>70</v>
      </c>
      <c r="B73" s="52" t="s">
        <v>71</v>
      </c>
      <c r="C73" s="59">
        <v>800</v>
      </c>
    </row>
    <row r="74" spans="1:3" ht="13.5" customHeight="1">
      <c r="A74" s="29" t="s">
        <v>47</v>
      </c>
      <c r="B74" s="60" t="s">
        <v>93</v>
      </c>
      <c r="C74" s="30">
        <v>100</v>
      </c>
    </row>
    <row r="75" spans="1:3" ht="13.5" customHeight="1">
      <c r="A75" s="27"/>
      <c r="B75" s="37" t="s">
        <v>44</v>
      </c>
      <c r="C75" s="38">
        <f>SUM(C72:C74)</f>
        <v>2150</v>
      </c>
    </row>
    <row r="76" spans="1:3" ht="13.5" customHeight="1">
      <c r="A76" s="27"/>
      <c r="B76" s="122" t="s">
        <v>59</v>
      </c>
      <c r="C76" s="38">
        <f>C40+C47+C50+C54+C59+C62+C65+C70+C75</f>
        <v>4726</v>
      </c>
    </row>
    <row r="77" spans="1:3" ht="13.5" customHeight="1">
      <c r="A77" s="82" t="s">
        <v>45</v>
      </c>
      <c r="B77" s="110"/>
      <c r="C77" s="84"/>
    </row>
    <row r="78" spans="1:3" ht="13.5" customHeight="1">
      <c r="A78" s="41" t="s">
        <v>48</v>
      </c>
      <c r="B78" s="37"/>
      <c r="C78" s="48">
        <v>12983</v>
      </c>
    </row>
    <row r="79" spans="1:3" ht="30">
      <c r="A79" s="117" t="s">
        <v>84</v>
      </c>
      <c r="B79" s="37"/>
      <c r="C79" s="48">
        <v>326149.51</v>
      </c>
    </row>
    <row r="80" spans="1:3" ht="30">
      <c r="A80" s="63" t="s">
        <v>74</v>
      </c>
      <c r="B80" s="53"/>
      <c r="C80" s="48">
        <v>2700</v>
      </c>
    </row>
    <row r="81" spans="1:8" ht="13.5" customHeight="1">
      <c r="A81" s="27"/>
      <c r="B81" s="54" t="s">
        <v>46</v>
      </c>
      <c r="C81" s="48">
        <f>SUM(C78:C80)</f>
        <v>341832.51</v>
      </c>
    </row>
    <row r="82" spans="1:8" ht="13.5" customHeight="1">
      <c r="A82" s="31"/>
      <c r="B82" s="39" t="s">
        <v>28</v>
      </c>
      <c r="C82" s="40">
        <f>C76</f>
        <v>4726</v>
      </c>
      <c r="H82" s="35"/>
    </row>
    <row r="83" spans="1:8" ht="13.5" customHeight="1">
      <c r="A83" s="11"/>
      <c r="B83" s="11"/>
    </row>
    <row r="84" spans="1:8" ht="13.5" customHeight="1">
      <c r="A84" s="11"/>
      <c r="B84" s="11"/>
    </row>
    <row r="85" spans="1:8" ht="13.5" customHeight="1">
      <c r="A85" s="66" t="s">
        <v>88</v>
      </c>
      <c r="B85" s="80"/>
      <c r="C85" s="80"/>
      <c r="D85" s="80"/>
      <c r="E85" s="67"/>
    </row>
    <row r="86" spans="1:8" ht="13.5" customHeight="1">
      <c r="A86" s="100" t="s">
        <v>39</v>
      </c>
      <c r="B86" s="70"/>
      <c r="C86" s="100" t="s">
        <v>38</v>
      </c>
      <c r="D86" s="70"/>
      <c r="E86" s="42" t="s">
        <v>5</v>
      </c>
    </row>
    <row r="87" spans="1:8" ht="13.5" customHeight="1">
      <c r="A87" s="71" t="s">
        <v>41</v>
      </c>
      <c r="B87" s="72"/>
      <c r="C87" s="98"/>
      <c r="D87" s="99"/>
      <c r="E87" s="43">
        <f>C82</f>
        <v>4726</v>
      </c>
    </row>
    <row r="88" spans="1:8" ht="13.5" customHeight="1">
      <c r="C88" s="111" t="s">
        <v>42</v>
      </c>
      <c r="D88" s="80"/>
      <c r="E88" s="36">
        <f>C8-E87</f>
        <v>2397.3999999999996</v>
      </c>
    </row>
    <row r="89" spans="1:8" ht="13.5" customHeight="1"/>
    <row r="90" spans="1:8" ht="13.5" customHeight="1">
      <c r="A90" s="66" t="s">
        <v>89</v>
      </c>
      <c r="B90" s="80"/>
      <c r="C90" s="80"/>
      <c r="D90" s="80"/>
      <c r="E90" s="67"/>
    </row>
    <row r="91" spans="1:8" ht="13.5" customHeight="1">
      <c r="A91" s="66" t="s">
        <v>39</v>
      </c>
      <c r="B91" s="67"/>
      <c r="C91" s="66" t="s">
        <v>38</v>
      </c>
      <c r="D91" s="67"/>
      <c r="E91" s="21" t="s">
        <v>5</v>
      </c>
    </row>
    <row r="92" spans="1:8" ht="13.5" customHeight="1">
      <c r="A92" s="108" t="s">
        <v>73</v>
      </c>
      <c r="B92" s="95"/>
      <c r="C92" s="96"/>
      <c r="D92" s="112"/>
      <c r="E92" s="36">
        <f>E88</f>
        <v>2397.3999999999996</v>
      </c>
    </row>
    <row r="93" spans="1:8" ht="13.5" customHeight="1">
      <c r="A93" s="103" t="s">
        <v>77</v>
      </c>
      <c r="B93" s="104"/>
      <c r="C93" s="101" t="s">
        <v>95</v>
      </c>
      <c r="D93" s="102"/>
      <c r="E93" s="51">
        <v>12983</v>
      </c>
    </row>
    <row r="94" spans="1:8" ht="13.5" customHeight="1">
      <c r="A94" s="105"/>
      <c r="B94" s="106"/>
      <c r="C94" s="101" t="s">
        <v>96</v>
      </c>
      <c r="D94" s="107"/>
      <c r="E94" s="51">
        <v>2700</v>
      </c>
    </row>
    <row r="95" spans="1:8" ht="13.5" customHeight="1">
      <c r="A95" s="108" t="s">
        <v>41</v>
      </c>
      <c r="B95" s="95"/>
      <c r="C95" s="96"/>
      <c r="D95" s="67"/>
      <c r="E95" s="64">
        <f>C82</f>
        <v>4726</v>
      </c>
    </row>
    <row r="96" spans="1:8" ht="13.5" customHeight="1">
      <c r="C96" s="97" t="s">
        <v>29</v>
      </c>
      <c r="D96" s="67"/>
      <c r="E96" s="36">
        <f>(E16+E92)-SUM(E93:E95)</f>
        <v>22393.4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09" t="s">
        <v>90</v>
      </c>
      <c r="B99" s="90"/>
      <c r="C99" s="90"/>
      <c r="D99" s="90"/>
      <c r="E99" s="86"/>
    </row>
    <row r="100" spans="1:5" ht="13.5" customHeight="1">
      <c r="A100" s="66" t="s">
        <v>39</v>
      </c>
      <c r="B100" s="67"/>
      <c r="C100" s="66" t="s">
        <v>38</v>
      </c>
      <c r="D100" s="67"/>
      <c r="E100" s="21" t="s">
        <v>5</v>
      </c>
    </row>
    <row r="101" spans="1:5" ht="13.5" customHeight="1">
      <c r="A101" s="108" t="s">
        <v>75</v>
      </c>
      <c r="B101" s="95"/>
      <c r="C101" s="96"/>
      <c r="D101" s="67"/>
      <c r="E101" s="36">
        <f>E96</f>
        <v>22393.4</v>
      </c>
    </row>
    <row r="102" spans="1:5" ht="13.5" customHeight="1">
      <c r="A102" s="108" t="s">
        <v>41</v>
      </c>
      <c r="B102" s="95"/>
      <c r="C102" s="96"/>
      <c r="D102" s="67"/>
      <c r="E102" s="22">
        <f>C82</f>
        <v>4726</v>
      </c>
    </row>
    <row r="103" spans="1:5" ht="13.5" customHeight="1">
      <c r="C103" s="97" t="s">
        <v>30</v>
      </c>
      <c r="D103" s="67"/>
      <c r="E103" s="51">
        <f>(E23+E101)-SUM(E102:E102)</f>
        <v>58089.060000000005</v>
      </c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</sheetData>
  <mergeCells count="51">
    <mergeCell ref="C15:D15"/>
    <mergeCell ref="C21:D21"/>
    <mergeCell ref="C28:D28"/>
    <mergeCell ref="C103:D103"/>
    <mergeCell ref="A101:B101"/>
    <mergeCell ref="A99:E99"/>
    <mergeCell ref="A77:C77"/>
    <mergeCell ref="A95:B95"/>
    <mergeCell ref="C88:D88"/>
    <mergeCell ref="A102:B102"/>
    <mergeCell ref="C102:D102"/>
    <mergeCell ref="C91:D91"/>
    <mergeCell ref="A92:B92"/>
    <mergeCell ref="C92:D92"/>
    <mergeCell ref="A85:E85"/>
    <mergeCell ref="A86:B86"/>
    <mergeCell ref="A1:E1"/>
    <mergeCell ref="C14:D14"/>
    <mergeCell ref="A12:E12"/>
    <mergeCell ref="C13:D13"/>
    <mergeCell ref="C101:D101"/>
    <mergeCell ref="C95:D95"/>
    <mergeCell ref="C96:D96"/>
    <mergeCell ref="A51:C51"/>
    <mergeCell ref="A60:C60"/>
    <mergeCell ref="C87:D87"/>
    <mergeCell ref="A90:E90"/>
    <mergeCell ref="C86:D86"/>
    <mergeCell ref="C93:D93"/>
    <mergeCell ref="A93:B94"/>
    <mergeCell ref="C94:D94"/>
    <mergeCell ref="A91:B91"/>
    <mergeCell ref="A25:E25"/>
    <mergeCell ref="A18:E18"/>
    <mergeCell ref="C19:D19"/>
    <mergeCell ref="C20:D20"/>
    <mergeCell ref="C26:D26"/>
    <mergeCell ref="C22:D22"/>
    <mergeCell ref="C100:D100"/>
    <mergeCell ref="A100:B100"/>
    <mergeCell ref="A63:C63"/>
    <mergeCell ref="A87:B87"/>
    <mergeCell ref="C27:D27"/>
    <mergeCell ref="A41:C42"/>
    <mergeCell ref="A35:C35"/>
    <mergeCell ref="A37:C37"/>
    <mergeCell ref="A71:C71"/>
    <mergeCell ref="A66:C66"/>
    <mergeCell ref="A55:C55"/>
    <mergeCell ref="C29:D29"/>
    <mergeCell ref="A48:C48"/>
  </mergeCells>
  <phoneticPr fontId="18" type="noConversion"/>
  <conditionalFormatting sqref="C9">
    <cfRule type="cellIs" dxfId="101" priority="13" operator="lessThan">
      <formula>0</formula>
    </cfRule>
  </conditionalFormatting>
  <conditionalFormatting sqref="E88">
    <cfRule type="cellIs" dxfId="100" priority="26" stopIfTrue="1" operator="greaterThanOrEqual">
      <formula>0</formula>
    </cfRule>
    <cfRule type="cellIs" dxfId="99" priority="27" operator="lessThan">
      <formula>0</formula>
    </cfRule>
  </conditionalFormatting>
  <conditionalFormatting sqref="E92">
    <cfRule type="cellIs" dxfId="98" priority="22" stopIfTrue="1" operator="greaterThanOrEqual">
      <formula>0</formula>
    </cfRule>
    <cfRule type="cellIs" dxfId="97" priority="23" operator="lessThan">
      <formula>0</formula>
    </cfRule>
  </conditionalFormatting>
  <conditionalFormatting sqref="E96">
    <cfRule type="cellIs" dxfId="96" priority="24" stopIfTrue="1" operator="greaterThanOrEqual">
      <formula>0</formula>
    </cfRule>
    <cfRule type="cellIs" dxfId="95" priority="25" operator="lessThan">
      <formula>0</formula>
    </cfRule>
  </conditionalFormatting>
  <conditionalFormatting sqref="E101">
    <cfRule type="cellIs" dxfId="94" priority="20" stopIfTrue="1" operator="greaterThanOrEqual">
      <formula>0</formula>
    </cfRule>
    <cfRule type="cellIs" dxfId="93" priority="21" operator="lessThan">
      <formula>0</formula>
    </cfRule>
  </conditionalFormatting>
  <conditionalFormatting sqref="E103">
    <cfRule type="cellIs" dxfId="92" priority="18" stopIfTrue="1" operator="greaterThanOrEqual">
      <formula>0</formula>
    </cfRule>
    <cfRule type="cellIs" dxfId="91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964"/>
  <sheetViews>
    <sheetView topLeftCell="A63" workbookViewId="0">
      <selection activeCell="D72" sqref="D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2" t="s">
        <v>104</v>
      </c>
      <c r="B1" s="93"/>
      <c r="C1" s="93"/>
      <c r="D1" s="93"/>
      <c r="E1" s="94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'May 2024 - July 2024'!E103</f>
        <v>58089.060000000005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123.4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58212.460000000006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E102-C78</f>
        <v>-163883.39000000001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89" t="s">
        <v>99</v>
      </c>
      <c r="B10" s="90"/>
      <c r="C10" s="90"/>
      <c r="D10" s="90"/>
      <c r="E10" s="8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1" t="s">
        <v>4</v>
      </c>
      <c r="D11" s="67"/>
      <c r="E11" s="15" t="s">
        <v>5</v>
      </c>
    </row>
    <row r="12" spans="1:25" ht="13.5" customHeight="1">
      <c r="A12" s="29" t="s">
        <v>102</v>
      </c>
      <c r="B12" s="25" t="s">
        <v>6</v>
      </c>
      <c r="C12" s="115" t="s">
        <v>7</v>
      </c>
      <c r="D12" s="118"/>
      <c r="E12" s="30">
        <v>2405</v>
      </c>
    </row>
    <row r="13" spans="1:25" ht="13.5" customHeight="1">
      <c r="A13" s="32" t="s">
        <v>100</v>
      </c>
      <c r="B13" s="31" t="s">
        <v>26</v>
      </c>
      <c r="C13" s="113" t="s">
        <v>101</v>
      </c>
      <c r="D13" s="114"/>
      <c r="E13" s="33">
        <v>36500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38905</v>
      </c>
    </row>
    <row r="15" spans="1:25" ht="13.5" customHeight="1">
      <c r="A15" s="11"/>
      <c r="B15" s="11"/>
    </row>
    <row r="16" spans="1:25" ht="13.5" customHeight="1">
      <c r="A16" s="89" t="s">
        <v>105</v>
      </c>
      <c r="B16" s="90"/>
      <c r="C16" s="90"/>
      <c r="D16" s="90"/>
      <c r="E16" s="8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1" t="s">
        <v>4</v>
      </c>
      <c r="D17" s="67"/>
      <c r="E17" s="15" t="s">
        <v>5</v>
      </c>
    </row>
    <row r="18" spans="1:25" ht="13.15" customHeight="1">
      <c r="A18" s="29" t="s">
        <v>103</v>
      </c>
      <c r="B18" s="25" t="s">
        <v>6</v>
      </c>
      <c r="C18" s="115" t="s">
        <v>7</v>
      </c>
      <c r="D18" s="70"/>
      <c r="E18" s="26">
        <v>2405</v>
      </c>
    </row>
    <row r="19" spans="1:25" ht="13.15" customHeight="1">
      <c r="A19" s="32" t="s">
        <v>106</v>
      </c>
      <c r="B19" s="31" t="s">
        <v>26</v>
      </c>
      <c r="C19" s="113" t="s">
        <v>101</v>
      </c>
      <c r="D19" s="114"/>
      <c r="E19" s="33">
        <v>36500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38905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89" t="s">
        <v>107</v>
      </c>
      <c r="B22" s="90"/>
      <c r="C22" s="90"/>
      <c r="D22" s="90"/>
      <c r="E22" s="86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1" t="s">
        <v>4</v>
      </c>
      <c r="D23" s="67"/>
      <c r="E23" s="15" t="s">
        <v>5</v>
      </c>
    </row>
    <row r="24" spans="1:25" ht="13.15" customHeight="1">
      <c r="A24" s="29" t="s">
        <v>108</v>
      </c>
      <c r="B24" s="25" t="s">
        <v>6</v>
      </c>
      <c r="C24" s="115" t="s">
        <v>7</v>
      </c>
      <c r="D24" s="70"/>
      <c r="E24" s="26">
        <v>2405</v>
      </c>
    </row>
    <row r="25" spans="1:25" ht="13.15" customHeight="1">
      <c r="A25" s="32" t="s">
        <v>109</v>
      </c>
      <c r="B25" s="31" t="s">
        <v>26</v>
      </c>
      <c r="C25" s="113" t="s">
        <v>101</v>
      </c>
      <c r="D25" s="114"/>
      <c r="E25" s="33">
        <v>36500</v>
      </c>
    </row>
    <row r="26" spans="1:25" ht="13.15" customHeight="1">
      <c r="A26" s="32"/>
      <c r="B26" s="32" t="s">
        <v>78</v>
      </c>
      <c r="C26" s="113" t="s">
        <v>7</v>
      </c>
      <c r="D26" s="114"/>
      <c r="E26" s="65">
        <v>1202</v>
      </c>
    </row>
    <row r="27" spans="1:25" ht="13.15" customHeight="1">
      <c r="A27" s="44"/>
      <c r="B27" s="44"/>
      <c r="C27" s="45"/>
      <c r="D27" s="46" t="s">
        <v>8</v>
      </c>
      <c r="E27" s="47">
        <f>SUM(E24:E26)</f>
        <v>40107</v>
      </c>
    </row>
    <row r="28" spans="1:25" ht="13.5" customHeight="1">
      <c r="A28" s="11"/>
      <c r="B28" s="11"/>
      <c r="C28" s="1"/>
      <c r="D28" s="49"/>
      <c r="E28" s="50"/>
    </row>
    <row r="29" spans="1:25" ht="13.15" customHeight="1">
      <c r="A29" s="11"/>
      <c r="B29" s="11"/>
      <c r="C29" s="1"/>
      <c r="D29" s="49"/>
      <c r="E29" s="50"/>
    </row>
    <row r="30" spans="1:25" ht="13.5" customHeight="1">
      <c r="A30" s="11"/>
      <c r="B30" s="11"/>
      <c r="C30" s="1"/>
      <c r="D30" s="49"/>
      <c r="E30" s="50"/>
    </row>
    <row r="31" spans="1:25" ht="13.5" customHeight="1">
      <c r="A31" s="11"/>
      <c r="B31" s="11"/>
    </row>
    <row r="32" spans="1:25" ht="13.5" customHeight="1">
      <c r="A32" s="116" t="s">
        <v>110</v>
      </c>
      <c r="B32" s="80"/>
      <c r="C32" s="67"/>
    </row>
    <row r="33" spans="1:4" ht="13.5" customHeight="1">
      <c r="A33" s="18" t="s">
        <v>3</v>
      </c>
      <c r="B33" s="18" t="s">
        <v>4</v>
      </c>
      <c r="C33" s="19" t="s">
        <v>5</v>
      </c>
      <c r="D33" s="20"/>
    </row>
    <row r="34" spans="1:4" ht="13.5" customHeight="1">
      <c r="A34" s="81" t="s">
        <v>9</v>
      </c>
      <c r="B34" s="80"/>
      <c r="C34" s="67"/>
    </row>
    <row r="35" spans="1:4" ht="13.5" customHeight="1">
      <c r="A35" s="24" t="s">
        <v>31</v>
      </c>
      <c r="B35" s="2"/>
      <c r="C35" s="17">
        <v>204</v>
      </c>
    </row>
    <row r="36" spans="1:4" ht="13.5" customHeight="1">
      <c r="A36" s="25" t="s">
        <v>10</v>
      </c>
      <c r="B36" s="25" t="s">
        <v>11</v>
      </c>
      <c r="C36" s="26">
        <v>197</v>
      </c>
    </row>
    <row r="37" spans="1:4" ht="13.5" customHeight="1">
      <c r="A37" s="27"/>
      <c r="B37" s="24" t="s">
        <v>33</v>
      </c>
      <c r="C37" s="28">
        <f>SUM(C35:C36)</f>
        <v>401</v>
      </c>
    </row>
    <row r="38" spans="1:4" ht="13.5" customHeight="1">
      <c r="A38" s="73" t="s">
        <v>12</v>
      </c>
      <c r="B38" s="74"/>
      <c r="C38" s="75"/>
    </row>
    <row r="39" spans="1:4" ht="13.5" customHeight="1">
      <c r="A39" s="76"/>
      <c r="B39" s="77"/>
      <c r="C39" s="78"/>
    </row>
    <row r="40" spans="1:4" ht="13.5" customHeight="1">
      <c r="A40" s="2" t="s">
        <v>13</v>
      </c>
      <c r="B40" s="2"/>
      <c r="C40" s="16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119" t="s">
        <v>91</v>
      </c>
      <c r="B45" s="69"/>
      <c r="C45" s="70"/>
    </row>
    <row r="46" spans="1:4" ht="13.5" customHeight="1">
      <c r="A46" s="31" t="s">
        <v>92</v>
      </c>
      <c r="B46" s="31"/>
      <c r="C46" s="121">
        <v>0</v>
      </c>
    </row>
    <row r="47" spans="1:4" ht="13.5" customHeight="1">
      <c r="A47" s="31"/>
      <c r="B47" s="31" t="s">
        <v>17</v>
      </c>
      <c r="C47" s="121">
        <f>C46</f>
        <v>0</v>
      </c>
    </row>
    <row r="48" spans="1:4" ht="13.5" customHeight="1">
      <c r="A48" s="120" t="s">
        <v>18</v>
      </c>
      <c r="B48" s="77"/>
      <c r="C48" s="86"/>
    </row>
    <row r="49" spans="1:3" ht="13.5" customHeight="1">
      <c r="A49" s="2" t="s">
        <v>19</v>
      </c>
      <c r="B49" s="2" t="s">
        <v>20</v>
      </c>
      <c r="C49" s="17">
        <v>0</v>
      </c>
    </row>
    <row r="50" spans="1:3" ht="13.5" customHeight="1">
      <c r="A50" s="2" t="s">
        <v>21</v>
      </c>
      <c r="B50" s="2" t="s">
        <v>22</v>
      </c>
      <c r="C50" s="17">
        <v>0</v>
      </c>
    </row>
    <row r="51" spans="1:3" ht="13.5" customHeight="1">
      <c r="A51" s="2"/>
      <c r="B51" s="24" t="s">
        <v>34</v>
      </c>
      <c r="C51" s="17">
        <f>SUM(C49:C50)</f>
        <v>0</v>
      </c>
    </row>
    <row r="52" spans="1:3" ht="13.5" customHeight="1">
      <c r="A52" s="81" t="s">
        <v>52</v>
      </c>
      <c r="B52" s="87"/>
      <c r="C52" s="88"/>
    </row>
    <row r="53" spans="1:3" ht="13.5" customHeight="1">
      <c r="A53" s="2" t="s">
        <v>53</v>
      </c>
      <c r="B53" s="2" t="s">
        <v>55</v>
      </c>
      <c r="C53" s="16">
        <v>125</v>
      </c>
    </row>
    <row r="54" spans="1:3" ht="13.5" customHeight="1">
      <c r="A54" s="25"/>
      <c r="B54" s="29" t="s">
        <v>69</v>
      </c>
      <c r="C54" s="30">
        <v>0</v>
      </c>
    </row>
    <row r="55" spans="1:3" ht="13.5" customHeight="1">
      <c r="A55" s="25"/>
      <c r="B55" s="25" t="s">
        <v>82</v>
      </c>
      <c r="C55" s="30">
        <v>50</v>
      </c>
    </row>
    <row r="56" spans="1:3" ht="13.5" customHeight="1">
      <c r="A56" s="25"/>
      <c r="B56" s="29" t="s">
        <v>54</v>
      </c>
      <c r="C56" s="30">
        <f>SUM(C53:C55)</f>
        <v>175</v>
      </c>
    </row>
    <row r="57" spans="1:3" ht="13.5" customHeight="1">
      <c r="A57" s="81" t="s">
        <v>23</v>
      </c>
      <c r="B57" s="87"/>
      <c r="C57" s="88"/>
    </row>
    <row r="58" spans="1:3" ht="13.5" customHeight="1">
      <c r="A58" s="2" t="s">
        <v>24</v>
      </c>
      <c r="B58" s="2" t="s">
        <v>25</v>
      </c>
      <c r="C58" s="16">
        <v>0</v>
      </c>
    </row>
    <row r="59" spans="1:3" ht="13.5" customHeight="1">
      <c r="A59" s="25"/>
      <c r="B59" s="29" t="s">
        <v>35</v>
      </c>
      <c r="C59" s="30">
        <f>SUM(C58)</f>
        <v>0</v>
      </c>
    </row>
    <row r="60" spans="1:3" ht="13.5" customHeight="1">
      <c r="A60" s="68" t="s">
        <v>56</v>
      </c>
      <c r="B60" s="69"/>
      <c r="C60" s="70"/>
    </row>
    <row r="61" spans="1:3" ht="33" customHeight="1">
      <c r="A61" s="31" t="s">
        <v>57</v>
      </c>
      <c r="B61" s="32" t="s">
        <v>58</v>
      </c>
      <c r="C61" s="33">
        <v>0</v>
      </c>
    </row>
    <row r="62" spans="1:3" ht="19.899999999999999" customHeight="1">
      <c r="A62" s="31"/>
      <c r="B62" s="32" t="s">
        <v>59</v>
      </c>
      <c r="C62" s="33">
        <f>SUM(C61)</f>
        <v>0</v>
      </c>
    </row>
    <row r="63" spans="1:3" ht="13.5" customHeight="1">
      <c r="A63" s="85" t="s">
        <v>36</v>
      </c>
      <c r="B63" s="77"/>
      <c r="C63" s="86"/>
    </row>
    <row r="64" spans="1:3" ht="13.5" customHeight="1">
      <c r="A64" s="25" t="s">
        <v>66</v>
      </c>
      <c r="B64" s="25"/>
      <c r="C64" s="16">
        <v>0</v>
      </c>
    </row>
    <row r="65" spans="1:8" ht="15" customHeight="1">
      <c r="A65" s="27" t="s">
        <v>68</v>
      </c>
      <c r="B65" s="27" t="s">
        <v>67</v>
      </c>
      <c r="C65" s="16">
        <v>0</v>
      </c>
    </row>
    <row r="66" spans="1:8" ht="13.5" customHeight="1">
      <c r="A66" s="9" t="s">
        <v>26</v>
      </c>
      <c r="B66" s="9" t="s">
        <v>27</v>
      </c>
      <c r="C66" s="16">
        <v>2000</v>
      </c>
    </row>
    <row r="67" spans="1:8" ht="13.5" customHeight="1">
      <c r="A67" s="31"/>
      <c r="B67" s="32" t="s">
        <v>37</v>
      </c>
      <c r="C67" s="33">
        <f>SUM(C64:C66)</f>
        <v>2000</v>
      </c>
    </row>
    <row r="68" spans="1:8" ht="13.5" customHeight="1">
      <c r="A68" s="82" t="s">
        <v>32</v>
      </c>
      <c r="B68" s="83"/>
      <c r="C68" s="84"/>
    </row>
    <row r="69" spans="1:8" ht="13.5" customHeight="1">
      <c r="A69" s="56" t="s">
        <v>43</v>
      </c>
      <c r="B69" s="61" t="s">
        <v>50</v>
      </c>
      <c r="C69" s="58">
        <v>1250</v>
      </c>
    </row>
    <row r="70" spans="1:8" ht="13.5" customHeight="1">
      <c r="A70" s="57" t="s">
        <v>70</v>
      </c>
      <c r="B70" s="52" t="s">
        <v>71</v>
      </c>
      <c r="C70" s="59">
        <v>800</v>
      </c>
    </row>
    <row r="71" spans="1:8" ht="13.5" customHeight="1">
      <c r="A71" s="29" t="s">
        <v>47</v>
      </c>
      <c r="B71" s="60" t="s">
        <v>93</v>
      </c>
      <c r="C71" s="30">
        <v>100</v>
      </c>
    </row>
    <row r="72" spans="1:8" ht="13.5" customHeight="1">
      <c r="A72" s="27"/>
      <c r="B72" s="37" t="s">
        <v>44</v>
      </c>
      <c r="C72" s="38">
        <f>SUM(C69:C71)</f>
        <v>2150</v>
      </c>
    </row>
    <row r="73" spans="1:8" ht="13.5" customHeight="1">
      <c r="A73" s="27"/>
      <c r="B73" s="122" t="s">
        <v>59</v>
      </c>
      <c r="C73" s="38">
        <f>C37+C44+C47+C51+C56+C59+C62+C67+C72</f>
        <v>4726</v>
      </c>
    </row>
    <row r="74" spans="1:8" ht="13.5" customHeight="1">
      <c r="A74" s="82" t="s">
        <v>45</v>
      </c>
      <c r="B74" s="110"/>
      <c r="C74" s="84"/>
    </row>
    <row r="75" spans="1:8" ht="13.5" customHeight="1">
      <c r="A75" s="41" t="s">
        <v>48</v>
      </c>
      <c r="B75" s="37"/>
      <c r="C75" s="48">
        <v>0</v>
      </c>
    </row>
    <row r="76" spans="1:8" ht="30">
      <c r="A76" s="117" t="s">
        <v>84</v>
      </c>
      <c r="B76" s="37"/>
      <c r="C76" s="48">
        <v>326149.51</v>
      </c>
    </row>
    <row r="77" spans="1:8" ht="30">
      <c r="A77" s="63" t="s">
        <v>74</v>
      </c>
      <c r="B77" s="53"/>
      <c r="C77" s="48">
        <v>0</v>
      </c>
    </row>
    <row r="78" spans="1:8" ht="13.5" customHeight="1">
      <c r="A78" s="27"/>
      <c r="B78" s="54" t="s">
        <v>46</v>
      </c>
      <c r="C78" s="48">
        <f>SUM(C75:C77)</f>
        <v>326149.51</v>
      </c>
    </row>
    <row r="79" spans="1:8" ht="13.5" customHeight="1">
      <c r="A79" s="31"/>
      <c r="B79" s="39" t="s">
        <v>28</v>
      </c>
      <c r="C79" s="40">
        <f>C73</f>
        <v>4726</v>
      </c>
      <c r="H79" s="35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11"/>
      <c r="B84" s="11"/>
    </row>
    <row r="85" spans="1:5" ht="13.5" customHeight="1">
      <c r="A85" s="66" t="s">
        <v>111</v>
      </c>
      <c r="B85" s="80"/>
      <c r="C85" s="80"/>
      <c r="D85" s="80"/>
      <c r="E85" s="67"/>
    </row>
    <row r="86" spans="1:5" ht="13.5" customHeight="1">
      <c r="A86" s="100" t="s">
        <v>39</v>
      </c>
      <c r="B86" s="70"/>
      <c r="C86" s="100" t="s">
        <v>38</v>
      </c>
      <c r="D86" s="70"/>
      <c r="E86" s="42" t="s">
        <v>5</v>
      </c>
    </row>
    <row r="87" spans="1:5" ht="13.5" customHeight="1">
      <c r="A87" s="71" t="s">
        <v>76</v>
      </c>
      <c r="B87" s="72"/>
      <c r="C87" s="98"/>
      <c r="D87" s="99"/>
      <c r="E87" s="43">
        <f>C6</f>
        <v>58212.460000000006</v>
      </c>
    </row>
    <row r="88" spans="1:5" ht="13.5" customHeight="1">
      <c r="A88" s="71" t="s">
        <v>41</v>
      </c>
      <c r="B88" s="72"/>
      <c r="C88" s="98"/>
      <c r="D88" s="99"/>
      <c r="E88" s="43">
        <f>C79</f>
        <v>4726</v>
      </c>
    </row>
    <row r="89" spans="1:5" ht="13.5" customHeight="1">
      <c r="C89" s="111" t="s">
        <v>42</v>
      </c>
      <c r="D89" s="80"/>
      <c r="E89" s="36">
        <f>(E87+'May 2024 - July 2024'!E30)-E88</f>
        <v>93908.12000000001</v>
      </c>
    </row>
    <row r="90" spans="1:5" ht="13.5" customHeight="1"/>
    <row r="91" spans="1:5" ht="13.5" customHeight="1">
      <c r="A91" s="66" t="s">
        <v>112</v>
      </c>
      <c r="B91" s="80"/>
      <c r="C91" s="80"/>
      <c r="D91" s="80"/>
      <c r="E91" s="67"/>
    </row>
    <row r="92" spans="1:5" ht="13.5" customHeight="1">
      <c r="A92" s="66" t="s">
        <v>39</v>
      </c>
      <c r="B92" s="67"/>
      <c r="C92" s="66" t="s">
        <v>38</v>
      </c>
      <c r="D92" s="67"/>
      <c r="E92" s="21" t="s">
        <v>5</v>
      </c>
    </row>
    <row r="93" spans="1:5" ht="13.5" customHeight="1">
      <c r="A93" s="108" t="s">
        <v>113</v>
      </c>
      <c r="B93" s="95"/>
      <c r="C93" s="96"/>
      <c r="D93" s="112"/>
      <c r="E93" s="36">
        <f>E89</f>
        <v>93908.12000000001</v>
      </c>
    </row>
    <row r="94" spans="1:5" ht="13.5" customHeight="1">
      <c r="A94" s="108" t="s">
        <v>41</v>
      </c>
      <c r="B94" s="95"/>
      <c r="C94" s="96"/>
      <c r="D94" s="67"/>
      <c r="E94" s="64">
        <f>C79</f>
        <v>4726</v>
      </c>
    </row>
    <row r="95" spans="1:5" ht="13.5" customHeight="1">
      <c r="C95" s="97" t="s">
        <v>29</v>
      </c>
      <c r="D95" s="67"/>
      <c r="E95" s="36">
        <f>(E14+E93)-E94</f>
        <v>128087.12</v>
      </c>
    </row>
    <row r="96" spans="1:5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09" t="s">
        <v>114</v>
      </c>
      <c r="B98" s="90"/>
      <c r="C98" s="90"/>
      <c r="D98" s="90"/>
      <c r="E98" s="86"/>
    </row>
    <row r="99" spans="1:5" ht="13.5" customHeight="1">
      <c r="A99" s="66" t="s">
        <v>39</v>
      </c>
      <c r="B99" s="67"/>
      <c r="C99" s="66" t="s">
        <v>38</v>
      </c>
      <c r="D99" s="67"/>
      <c r="E99" s="21" t="s">
        <v>5</v>
      </c>
    </row>
    <row r="100" spans="1:5" ht="13.5" customHeight="1">
      <c r="A100" s="108" t="s">
        <v>115</v>
      </c>
      <c r="B100" s="95"/>
      <c r="C100" s="96"/>
      <c r="D100" s="67"/>
      <c r="E100" s="36">
        <f>E95</f>
        <v>128087.12</v>
      </c>
    </row>
    <row r="101" spans="1:5" ht="13.5" customHeight="1">
      <c r="A101" s="108" t="s">
        <v>41</v>
      </c>
      <c r="B101" s="95"/>
      <c r="C101" s="96"/>
      <c r="D101" s="67"/>
      <c r="E101" s="22">
        <f>C79</f>
        <v>4726</v>
      </c>
    </row>
    <row r="102" spans="1:5" ht="13.5" customHeight="1">
      <c r="C102" s="97" t="s">
        <v>29</v>
      </c>
      <c r="D102" s="67"/>
      <c r="E102" s="51">
        <f>(E20+E100)-E101</f>
        <v>162266.12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</sheetData>
  <mergeCells count="49">
    <mergeCell ref="A101:B101"/>
    <mergeCell ref="C101:D101"/>
    <mergeCell ref="C102:D102"/>
    <mergeCell ref="A88:B88"/>
    <mergeCell ref="C88:D88"/>
    <mergeCell ref="C95:D95"/>
    <mergeCell ref="A98:E98"/>
    <mergeCell ref="A99:B99"/>
    <mergeCell ref="C99:D99"/>
    <mergeCell ref="A100:B100"/>
    <mergeCell ref="C100:D100"/>
    <mergeCell ref="A94:B94"/>
    <mergeCell ref="C94:D94"/>
    <mergeCell ref="C89:D89"/>
    <mergeCell ref="A91:E91"/>
    <mergeCell ref="A92:B92"/>
    <mergeCell ref="C92:D92"/>
    <mergeCell ref="A93:B93"/>
    <mergeCell ref="C93:D93"/>
    <mergeCell ref="A74:C74"/>
    <mergeCell ref="A85:E85"/>
    <mergeCell ref="A86:B86"/>
    <mergeCell ref="C86:D86"/>
    <mergeCell ref="A87:B87"/>
    <mergeCell ref="C87:D87"/>
    <mergeCell ref="A45:C45"/>
    <mergeCell ref="A38:C39"/>
    <mergeCell ref="A48:C48"/>
    <mergeCell ref="A52:C52"/>
    <mergeCell ref="A60:C60"/>
    <mergeCell ref="A57:C57"/>
    <mergeCell ref="A63:C63"/>
    <mergeCell ref="A68:C68"/>
    <mergeCell ref="A34:C34"/>
    <mergeCell ref="C26:D26"/>
    <mergeCell ref="A1:E1"/>
    <mergeCell ref="A10:E10"/>
    <mergeCell ref="C11:D11"/>
    <mergeCell ref="C12:D12"/>
    <mergeCell ref="A16:E16"/>
    <mergeCell ref="C17:D17"/>
    <mergeCell ref="C18:D18"/>
    <mergeCell ref="A22:E22"/>
    <mergeCell ref="C23:D23"/>
    <mergeCell ref="C24:D24"/>
    <mergeCell ref="A32:C32"/>
    <mergeCell ref="C13:D13"/>
    <mergeCell ref="C19:D19"/>
    <mergeCell ref="C25:D25"/>
  </mergeCells>
  <conditionalFormatting sqref="C3">
    <cfRule type="cellIs" dxfId="55" priority="14" operator="lessThan">
      <formula>0</formula>
    </cfRule>
  </conditionalFormatting>
  <conditionalFormatting sqref="C6:C7">
    <cfRule type="cellIs" dxfId="54" priority="13" operator="lessThan">
      <formula>0</formula>
    </cfRule>
  </conditionalFormatting>
  <conditionalFormatting sqref="E89">
    <cfRule type="cellIs" dxfId="53" priority="11" stopIfTrue="1" operator="greaterThanOrEqual">
      <formula>0</formula>
    </cfRule>
    <cfRule type="cellIs" dxfId="52" priority="12" operator="lessThan">
      <formula>0</formula>
    </cfRule>
  </conditionalFormatting>
  <conditionalFormatting sqref="E93">
    <cfRule type="cellIs" dxfId="51" priority="7" stopIfTrue="1" operator="greaterThanOrEqual">
      <formula>0</formula>
    </cfRule>
    <cfRule type="cellIs" dxfId="50" priority="8" operator="lessThan">
      <formula>0</formula>
    </cfRule>
  </conditionalFormatting>
  <conditionalFormatting sqref="E95">
    <cfRule type="cellIs" dxfId="49" priority="9" stopIfTrue="1" operator="greaterThanOrEqual">
      <formula>0</formula>
    </cfRule>
    <cfRule type="cellIs" dxfId="48" priority="10" operator="lessThan">
      <formula>0</formula>
    </cfRule>
  </conditionalFormatting>
  <conditionalFormatting sqref="E100">
    <cfRule type="cellIs" dxfId="47" priority="5" stopIfTrue="1" operator="greaterThanOrEqual">
      <formula>0</formula>
    </cfRule>
    <cfRule type="cellIs" dxfId="46" priority="6" operator="lessThan">
      <formula>0</formula>
    </cfRule>
  </conditionalFormatting>
  <conditionalFormatting sqref="E102">
    <cfRule type="cellIs" dxfId="45" priority="3" stopIfTrue="1" operator="greaterThanOrEqual">
      <formula>0</formula>
    </cfRule>
    <cfRule type="cellIs" dxfId="44" priority="4" operator="lessThan">
      <formula>0</formula>
    </cfRule>
  </conditionalFormatting>
  <conditionalFormatting sqref="E87">
    <cfRule type="cellIs" dxfId="43" priority="2" operator="lessThan">
      <formula>0</formula>
    </cfRule>
    <cfRule type="cellIs" dxfId="42" priority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6B5A-6A42-407B-8781-5034C0B1C3EF}">
  <dimension ref="A1:Y964"/>
  <sheetViews>
    <sheetView topLeftCell="A61" workbookViewId="0">
      <selection activeCell="E76" sqref="E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2" t="s">
        <v>121</v>
      </c>
      <c r="B1" s="93"/>
      <c r="C1" s="93"/>
      <c r="D1" s="93"/>
      <c r="E1" s="94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'August 2024 - October 2024'!E102</f>
        <v>162266.12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123.4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162389.51999999999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E102-C78</f>
        <v>-60020.989999999991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89" t="s">
        <v>116</v>
      </c>
      <c r="B10" s="90"/>
      <c r="C10" s="90"/>
      <c r="D10" s="90"/>
      <c r="E10" s="8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1" t="s">
        <v>4</v>
      </c>
      <c r="D11" s="67"/>
      <c r="E11" s="15" t="s">
        <v>5</v>
      </c>
    </row>
    <row r="12" spans="1:25" ht="13.5" customHeight="1">
      <c r="A12" s="29" t="s">
        <v>117</v>
      </c>
      <c r="B12" s="25" t="s">
        <v>6</v>
      </c>
      <c r="C12" s="115" t="s">
        <v>7</v>
      </c>
      <c r="D12" s="118"/>
      <c r="E12" s="30">
        <v>2405</v>
      </c>
    </row>
    <row r="13" spans="1:25" ht="13.5" customHeight="1">
      <c r="A13" s="32" t="s">
        <v>122</v>
      </c>
      <c r="B13" s="31" t="s">
        <v>26</v>
      </c>
      <c r="C13" s="113" t="s">
        <v>101</v>
      </c>
      <c r="D13" s="114"/>
      <c r="E13" s="33">
        <v>36500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38905</v>
      </c>
    </row>
    <row r="15" spans="1:25" ht="13.5" customHeight="1">
      <c r="A15" s="11"/>
      <c r="B15" s="11"/>
    </row>
    <row r="16" spans="1:25" ht="13.5" customHeight="1">
      <c r="A16" s="89" t="s">
        <v>123</v>
      </c>
      <c r="B16" s="90"/>
      <c r="C16" s="90"/>
      <c r="D16" s="90"/>
      <c r="E16" s="8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1" t="s">
        <v>4</v>
      </c>
      <c r="D17" s="67"/>
      <c r="E17" s="15" t="s">
        <v>5</v>
      </c>
    </row>
    <row r="18" spans="1:25" ht="13.15" customHeight="1">
      <c r="A18" s="29" t="s">
        <v>124</v>
      </c>
      <c r="B18" s="25" t="s">
        <v>6</v>
      </c>
      <c r="C18" s="115" t="s">
        <v>7</v>
      </c>
      <c r="D18" s="70"/>
      <c r="E18" s="26">
        <v>2405</v>
      </c>
    </row>
    <row r="19" spans="1:25" ht="13.15" customHeight="1">
      <c r="A19" s="32" t="s">
        <v>125</v>
      </c>
      <c r="B19" s="31" t="s">
        <v>26</v>
      </c>
      <c r="C19" s="113" t="s">
        <v>101</v>
      </c>
      <c r="D19" s="114"/>
      <c r="E19" s="33">
        <v>36500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38905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89" t="s">
        <v>126</v>
      </c>
      <c r="B22" s="90"/>
      <c r="C22" s="90"/>
      <c r="D22" s="90"/>
      <c r="E22" s="86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1" t="s">
        <v>4</v>
      </c>
      <c r="D23" s="67"/>
      <c r="E23" s="15" t="s">
        <v>5</v>
      </c>
    </row>
    <row r="24" spans="1:25" ht="13.15" customHeight="1">
      <c r="A24" s="29" t="s">
        <v>127</v>
      </c>
      <c r="B24" s="25" t="s">
        <v>6</v>
      </c>
      <c r="C24" s="115" t="s">
        <v>7</v>
      </c>
      <c r="D24" s="70"/>
      <c r="E24" s="26">
        <v>2405</v>
      </c>
    </row>
    <row r="25" spans="1:25" ht="13.15" customHeight="1">
      <c r="A25" s="32" t="s">
        <v>128</v>
      </c>
      <c r="B25" s="31" t="s">
        <v>26</v>
      </c>
      <c r="C25" s="113" t="s">
        <v>101</v>
      </c>
      <c r="D25" s="114"/>
      <c r="E25" s="33">
        <v>36500</v>
      </c>
    </row>
    <row r="26" spans="1:25" ht="13.15" customHeight="1">
      <c r="A26" s="32"/>
      <c r="B26" s="32" t="s">
        <v>78</v>
      </c>
      <c r="C26" s="113" t="s">
        <v>7</v>
      </c>
      <c r="D26" s="114"/>
      <c r="E26" s="65">
        <v>1202</v>
      </c>
    </row>
    <row r="27" spans="1:25" ht="13.15" customHeight="1">
      <c r="A27" s="44"/>
      <c r="B27" s="44"/>
      <c r="C27" s="45"/>
      <c r="D27" s="46" t="s">
        <v>8</v>
      </c>
      <c r="E27" s="47">
        <f>SUM(E24:E26)</f>
        <v>40107</v>
      </c>
    </row>
    <row r="28" spans="1:25" ht="13.5" customHeight="1">
      <c r="A28" s="11"/>
      <c r="B28" s="11"/>
      <c r="C28" s="1"/>
      <c r="D28" s="49"/>
      <c r="E28" s="50"/>
    </row>
    <row r="29" spans="1:25" ht="13.15" customHeight="1">
      <c r="A29" s="11"/>
      <c r="B29" s="11"/>
      <c r="C29" s="1"/>
      <c r="D29" s="49"/>
      <c r="E29" s="50"/>
    </row>
    <row r="30" spans="1:25" ht="13.5" customHeight="1">
      <c r="A30" s="11"/>
      <c r="B30" s="11"/>
      <c r="C30" s="1"/>
      <c r="D30" s="49"/>
      <c r="E30" s="50"/>
    </row>
    <row r="31" spans="1:25" ht="13.5" customHeight="1">
      <c r="A31" s="11"/>
      <c r="B31" s="11"/>
    </row>
    <row r="32" spans="1:25" ht="13.5" customHeight="1">
      <c r="A32" s="116" t="s">
        <v>129</v>
      </c>
      <c r="B32" s="80"/>
      <c r="C32" s="67"/>
    </row>
    <row r="33" spans="1:4" ht="13.5" customHeight="1">
      <c r="A33" s="18" t="s">
        <v>3</v>
      </c>
      <c r="B33" s="18" t="s">
        <v>4</v>
      </c>
      <c r="C33" s="19" t="s">
        <v>5</v>
      </c>
      <c r="D33" s="20"/>
    </row>
    <row r="34" spans="1:4" ht="13.5" customHeight="1">
      <c r="A34" s="81" t="s">
        <v>9</v>
      </c>
      <c r="B34" s="80"/>
      <c r="C34" s="67"/>
    </row>
    <row r="35" spans="1:4" ht="13.5" customHeight="1">
      <c r="A35" s="24" t="s">
        <v>31</v>
      </c>
      <c r="B35" s="2"/>
      <c r="C35" s="17">
        <v>204</v>
      </c>
    </row>
    <row r="36" spans="1:4" ht="13.5" customHeight="1">
      <c r="A36" s="25" t="s">
        <v>10</v>
      </c>
      <c r="B36" s="25" t="s">
        <v>11</v>
      </c>
      <c r="C36" s="26">
        <v>197</v>
      </c>
    </row>
    <row r="37" spans="1:4" ht="13.5" customHeight="1">
      <c r="A37" s="27"/>
      <c r="B37" s="24" t="s">
        <v>33</v>
      </c>
      <c r="C37" s="28">
        <f>SUM(C35:C36)</f>
        <v>401</v>
      </c>
    </row>
    <row r="38" spans="1:4" ht="13.5" customHeight="1">
      <c r="A38" s="73" t="s">
        <v>12</v>
      </c>
      <c r="B38" s="74"/>
      <c r="C38" s="75"/>
    </row>
    <row r="39" spans="1:4" ht="13.5" customHeight="1">
      <c r="A39" s="76"/>
      <c r="B39" s="77"/>
      <c r="C39" s="78"/>
    </row>
    <row r="40" spans="1:4" ht="13.5" customHeight="1">
      <c r="A40" s="2" t="s">
        <v>13</v>
      </c>
      <c r="B40" s="2"/>
      <c r="C40" s="16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119" t="s">
        <v>91</v>
      </c>
      <c r="B45" s="69"/>
      <c r="C45" s="70"/>
    </row>
    <row r="46" spans="1:4" ht="13.5" customHeight="1">
      <c r="A46" s="31" t="s">
        <v>92</v>
      </c>
      <c r="B46" s="31"/>
      <c r="C46" s="121">
        <v>0</v>
      </c>
    </row>
    <row r="47" spans="1:4" ht="13.5" customHeight="1">
      <c r="A47" s="31"/>
      <c r="B47" s="31" t="s">
        <v>17</v>
      </c>
      <c r="C47" s="121">
        <f>C46</f>
        <v>0</v>
      </c>
    </row>
    <row r="48" spans="1:4" ht="13.5" customHeight="1">
      <c r="A48" s="120" t="s">
        <v>18</v>
      </c>
      <c r="B48" s="77"/>
      <c r="C48" s="86"/>
    </row>
    <row r="49" spans="1:3" ht="13.5" customHeight="1">
      <c r="A49" s="2" t="s">
        <v>19</v>
      </c>
      <c r="B49" s="2" t="s">
        <v>20</v>
      </c>
      <c r="C49" s="17">
        <v>0</v>
      </c>
    </row>
    <row r="50" spans="1:3" ht="13.5" customHeight="1">
      <c r="A50" s="2" t="s">
        <v>21</v>
      </c>
      <c r="B50" s="2" t="s">
        <v>22</v>
      </c>
      <c r="C50" s="17">
        <v>0</v>
      </c>
    </row>
    <row r="51" spans="1:3" ht="13.5" customHeight="1">
      <c r="A51" s="2"/>
      <c r="B51" s="24" t="s">
        <v>34</v>
      </c>
      <c r="C51" s="17">
        <f>SUM(C49:C50)</f>
        <v>0</v>
      </c>
    </row>
    <row r="52" spans="1:3" ht="13.5" customHeight="1">
      <c r="A52" s="81" t="s">
        <v>52</v>
      </c>
      <c r="B52" s="87"/>
      <c r="C52" s="88"/>
    </row>
    <row r="53" spans="1:3" ht="13.5" customHeight="1">
      <c r="A53" s="2" t="s">
        <v>53</v>
      </c>
      <c r="B53" s="2" t="s">
        <v>55</v>
      </c>
      <c r="C53" s="16">
        <v>125</v>
      </c>
    </row>
    <row r="54" spans="1:3" ht="13.5" customHeight="1">
      <c r="A54" s="25"/>
      <c r="B54" s="29" t="s">
        <v>69</v>
      </c>
      <c r="C54" s="30">
        <v>0</v>
      </c>
    </row>
    <row r="55" spans="1:3" ht="13.5" customHeight="1">
      <c r="A55" s="25"/>
      <c r="B55" s="25" t="s">
        <v>82</v>
      </c>
      <c r="C55" s="30">
        <v>50</v>
      </c>
    </row>
    <row r="56" spans="1:3" ht="13.5" customHeight="1">
      <c r="A56" s="25"/>
      <c r="B56" s="29" t="s">
        <v>54</v>
      </c>
      <c r="C56" s="30">
        <f>SUM(C53:C55)</f>
        <v>175</v>
      </c>
    </row>
    <row r="57" spans="1:3" ht="13.5" customHeight="1">
      <c r="A57" s="81" t="s">
        <v>23</v>
      </c>
      <c r="B57" s="87"/>
      <c r="C57" s="88"/>
    </row>
    <row r="58" spans="1:3" ht="13.5" customHeight="1">
      <c r="A58" s="2" t="s">
        <v>24</v>
      </c>
      <c r="B58" s="2" t="s">
        <v>25</v>
      </c>
      <c r="C58" s="16">
        <v>0</v>
      </c>
    </row>
    <row r="59" spans="1:3" ht="13.5" customHeight="1">
      <c r="A59" s="25"/>
      <c r="B59" s="29" t="s">
        <v>35</v>
      </c>
      <c r="C59" s="30">
        <f>SUM(C58)</f>
        <v>0</v>
      </c>
    </row>
    <row r="60" spans="1:3" ht="13.5" customHeight="1">
      <c r="A60" s="68" t="s">
        <v>56</v>
      </c>
      <c r="B60" s="69"/>
      <c r="C60" s="70"/>
    </row>
    <row r="61" spans="1:3" ht="33" customHeight="1">
      <c r="A61" s="31" t="s">
        <v>57</v>
      </c>
      <c r="B61" s="32" t="s">
        <v>58</v>
      </c>
      <c r="C61" s="33">
        <v>0</v>
      </c>
    </row>
    <row r="62" spans="1:3" ht="19.899999999999999" customHeight="1">
      <c r="A62" s="31"/>
      <c r="B62" s="32" t="s">
        <v>59</v>
      </c>
      <c r="C62" s="33">
        <f>SUM(C61)</f>
        <v>0</v>
      </c>
    </row>
    <row r="63" spans="1:3" ht="13.5" customHeight="1">
      <c r="A63" s="85" t="s">
        <v>36</v>
      </c>
      <c r="B63" s="77"/>
      <c r="C63" s="86"/>
    </row>
    <row r="64" spans="1:3" ht="13.5" customHeight="1">
      <c r="A64" s="25" t="s">
        <v>66</v>
      </c>
      <c r="B64" s="25"/>
      <c r="C64" s="16">
        <v>0</v>
      </c>
    </row>
    <row r="65" spans="1:8" ht="15" customHeight="1">
      <c r="A65" s="27" t="s">
        <v>68</v>
      </c>
      <c r="B65" s="27" t="s">
        <v>67</v>
      </c>
      <c r="C65" s="16">
        <v>0</v>
      </c>
    </row>
    <row r="66" spans="1:8" ht="13.5" customHeight="1">
      <c r="A66" s="9" t="s">
        <v>26</v>
      </c>
      <c r="B66" s="9" t="s">
        <v>27</v>
      </c>
      <c r="C66" s="16">
        <v>2000</v>
      </c>
    </row>
    <row r="67" spans="1:8" ht="13.5" customHeight="1">
      <c r="A67" s="31"/>
      <c r="B67" s="32" t="s">
        <v>37</v>
      </c>
      <c r="C67" s="33">
        <f>SUM(C64:C66)</f>
        <v>2000</v>
      </c>
    </row>
    <row r="68" spans="1:8" ht="13.5" customHeight="1">
      <c r="A68" s="82" t="s">
        <v>32</v>
      </c>
      <c r="B68" s="83"/>
      <c r="C68" s="84"/>
    </row>
    <row r="69" spans="1:8" ht="13.5" customHeight="1">
      <c r="A69" s="56" t="s">
        <v>43</v>
      </c>
      <c r="B69" s="61" t="s">
        <v>50</v>
      </c>
      <c r="C69" s="58">
        <v>1250</v>
      </c>
    </row>
    <row r="70" spans="1:8" ht="13.5" customHeight="1">
      <c r="A70" s="57" t="s">
        <v>70</v>
      </c>
      <c r="B70" s="52" t="s">
        <v>71</v>
      </c>
      <c r="C70" s="59">
        <v>800</v>
      </c>
    </row>
    <row r="71" spans="1:8" ht="13.5" customHeight="1">
      <c r="A71" s="29" t="s">
        <v>47</v>
      </c>
      <c r="B71" s="60" t="s">
        <v>93</v>
      </c>
      <c r="C71" s="30">
        <v>100</v>
      </c>
    </row>
    <row r="72" spans="1:8" ht="13.5" customHeight="1">
      <c r="A72" s="27"/>
      <c r="B72" s="37" t="s">
        <v>44</v>
      </c>
      <c r="C72" s="38">
        <f>SUM(C69:C71)</f>
        <v>2150</v>
      </c>
    </row>
    <row r="73" spans="1:8" ht="13.5" customHeight="1">
      <c r="A73" s="27"/>
      <c r="B73" s="122" t="s">
        <v>59</v>
      </c>
      <c r="C73" s="38">
        <f>C37+C44+C47+C51+C56+C59+C62+C67+C72</f>
        <v>4726</v>
      </c>
    </row>
    <row r="74" spans="1:8" ht="13.5" customHeight="1">
      <c r="A74" s="82" t="s">
        <v>45</v>
      </c>
      <c r="B74" s="110"/>
      <c r="C74" s="84"/>
    </row>
    <row r="75" spans="1:8" ht="13.5" customHeight="1">
      <c r="A75" s="41" t="s">
        <v>48</v>
      </c>
      <c r="B75" s="37"/>
      <c r="C75" s="48">
        <v>0</v>
      </c>
    </row>
    <row r="76" spans="1:8" ht="30">
      <c r="A76" s="117" t="s">
        <v>84</v>
      </c>
      <c r="B76" s="37"/>
      <c r="C76" s="48">
        <v>326149.51</v>
      </c>
    </row>
    <row r="77" spans="1:8" ht="30">
      <c r="A77" s="63" t="s">
        <v>74</v>
      </c>
      <c r="B77" s="53"/>
      <c r="C77" s="48">
        <v>0</v>
      </c>
    </row>
    <row r="78" spans="1:8" ht="13.5" customHeight="1">
      <c r="A78" s="27"/>
      <c r="B78" s="54" t="s">
        <v>46</v>
      </c>
      <c r="C78" s="48">
        <f>SUM(C75:C77)</f>
        <v>326149.51</v>
      </c>
    </row>
    <row r="79" spans="1:8" ht="13.5" customHeight="1">
      <c r="A79" s="31"/>
      <c r="B79" s="39" t="s">
        <v>28</v>
      </c>
      <c r="C79" s="40">
        <f>C73</f>
        <v>4726</v>
      </c>
      <c r="H79" s="35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11"/>
      <c r="B84" s="11"/>
    </row>
    <row r="85" spans="1:5" ht="13.5" customHeight="1">
      <c r="A85" s="66" t="s">
        <v>118</v>
      </c>
      <c r="B85" s="80"/>
      <c r="C85" s="80"/>
      <c r="D85" s="80"/>
      <c r="E85" s="67"/>
    </row>
    <row r="86" spans="1:5" ht="13.5" customHeight="1">
      <c r="A86" s="100" t="s">
        <v>39</v>
      </c>
      <c r="B86" s="70"/>
      <c r="C86" s="100" t="s">
        <v>38</v>
      </c>
      <c r="D86" s="70"/>
      <c r="E86" s="42" t="s">
        <v>5</v>
      </c>
    </row>
    <row r="87" spans="1:5" ht="13.5" customHeight="1">
      <c r="A87" s="71" t="s">
        <v>120</v>
      </c>
      <c r="B87" s="72"/>
      <c r="C87" s="98"/>
      <c r="D87" s="99"/>
      <c r="E87" s="43">
        <f>C6</f>
        <v>162389.51999999999</v>
      </c>
    </row>
    <row r="88" spans="1:5" ht="13.5" customHeight="1">
      <c r="A88" s="71" t="s">
        <v>41</v>
      </c>
      <c r="B88" s="72"/>
      <c r="C88" s="98"/>
      <c r="D88" s="99"/>
      <c r="E88" s="43">
        <f>C79</f>
        <v>4726</v>
      </c>
    </row>
    <row r="89" spans="1:5" ht="13.5" customHeight="1">
      <c r="C89" s="111" t="s">
        <v>42</v>
      </c>
      <c r="D89" s="80"/>
      <c r="E89" s="36">
        <f>(E87+'August 2024 - October 2024'!E27)-E88</f>
        <v>197770.52</v>
      </c>
    </row>
    <row r="90" spans="1:5" ht="13.5" customHeight="1"/>
    <row r="91" spans="1:5" ht="13.5" customHeight="1">
      <c r="A91" s="66" t="s">
        <v>130</v>
      </c>
      <c r="B91" s="80"/>
      <c r="C91" s="80"/>
      <c r="D91" s="80"/>
      <c r="E91" s="67"/>
    </row>
    <row r="92" spans="1:5" ht="13.5" customHeight="1">
      <c r="A92" s="66" t="s">
        <v>39</v>
      </c>
      <c r="B92" s="67"/>
      <c r="C92" s="66" t="s">
        <v>38</v>
      </c>
      <c r="D92" s="67"/>
      <c r="E92" s="21" t="s">
        <v>5</v>
      </c>
    </row>
    <row r="93" spans="1:5" ht="13.5" customHeight="1">
      <c r="A93" s="108" t="s">
        <v>119</v>
      </c>
      <c r="B93" s="95"/>
      <c r="C93" s="96"/>
      <c r="D93" s="112"/>
      <c r="E93" s="36">
        <f>E89</f>
        <v>197770.52</v>
      </c>
    </row>
    <row r="94" spans="1:5" ht="13.5" customHeight="1">
      <c r="A94" s="108" t="s">
        <v>41</v>
      </c>
      <c r="B94" s="95"/>
      <c r="C94" s="96"/>
      <c r="D94" s="67"/>
      <c r="E94" s="64">
        <f>C79</f>
        <v>4726</v>
      </c>
    </row>
    <row r="95" spans="1:5" ht="13.5" customHeight="1">
      <c r="C95" s="97" t="s">
        <v>29</v>
      </c>
      <c r="D95" s="67"/>
      <c r="E95" s="36">
        <f>(E14+E93)-E94</f>
        <v>231949.52</v>
      </c>
    </row>
    <row r="96" spans="1:5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09" t="s">
        <v>131</v>
      </c>
      <c r="B98" s="90"/>
      <c r="C98" s="90"/>
      <c r="D98" s="90"/>
      <c r="E98" s="86"/>
    </row>
    <row r="99" spans="1:5" ht="13.5" customHeight="1">
      <c r="A99" s="66" t="s">
        <v>39</v>
      </c>
      <c r="B99" s="67"/>
      <c r="C99" s="66" t="s">
        <v>38</v>
      </c>
      <c r="D99" s="67"/>
      <c r="E99" s="21" t="s">
        <v>5</v>
      </c>
    </row>
    <row r="100" spans="1:5" ht="13.5" customHeight="1">
      <c r="A100" s="108" t="s">
        <v>132</v>
      </c>
      <c r="B100" s="95"/>
      <c r="C100" s="96"/>
      <c r="D100" s="67"/>
      <c r="E100" s="36">
        <f>E95</f>
        <v>231949.52</v>
      </c>
    </row>
    <row r="101" spans="1:5" ht="13.5" customHeight="1">
      <c r="A101" s="108" t="s">
        <v>41</v>
      </c>
      <c r="B101" s="95"/>
      <c r="C101" s="96"/>
      <c r="D101" s="67"/>
      <c r="E101" s="22">
        <f>C79</f>
        <v>4726</v>
      </c>
    </row>
    <row r="102" spans="1:5" ht="13.5" customHeight="1">
      <c r="C102" s="97" t="s">
        <v>29</v>
      </c>
      <c r="D102" s="67"/>
      <c r="E102" s="51">
        <f>(E20+E100)-E101</f>
        <v>266128.52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</sheetData>
  <mergeCells count="49">
    <mergeCell ref="C102:D102"/>
    <mergeCell ref="A99:B99"/>
    <mergeCell ref="C99:D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C95:D95"/>
    <mergeCell ref="A98:E98"/>
    <mergeCell ref="A88:B88"/>
    <mergeCell ref="C88:D88"/>
    <mergeCell ref="C89:D89"/>
    <mergeCell ref="A91:E91"/>
    <mergeCell ref="A92:B92"/>
    <mergeCell ref="C92:D92"/>
    <mergeCell ref="A74:C74"/>
    <mergeCell ref="A85:E85"/>
    <mergeCell ref="A86:B86"/>
    <mergeCell ref="C86:D86"/>
    <mergeCell ref="A87:B87"/>
    <mergeCell ref="C87:D87"/>
    <mergeCell ref="A48:C48"/>
    <mergeCell ref="A52:C52"/>
    <mergeCell ref="A57:C57"/>
    <mergeCell ref="A60:C60"/>
    <mergeCell ref="A63:C63"/>
    <mergeCell ref="A68:C68"/>
    <mergeCell ref="C25:D25"/>
    <mergeCell ref="C26:D26"/>
    <mergeCell ref="A32:C32"/>
    <mergeCell ref="A34:C34"/>
    <mergeCell ref="A38:C39"/>
    <mergeCell ref="A45:C45"/>
    <mergeCell ref="C17:D17"/>
    <mergeCell ref="C18:D18"/>
    <mergeCell ref="C19:D19"/>
    <mergeCell ref="A22:E22"/>
    <mergeCell ref="C23:D23"/>
    <mergeCell ref="C24:D24"/>
    <mergeCell ref="A1:E1"/>
    <mergeCell ref="A10:E10"/>
    <mergeCell ref="C11:D11"/>
    <mergeCell ref="C12:D12"/>
    <mergeCell ref="C13:D13"/>
    <mergeCell ref="A16:E16"/>
  </mergeCells>
  <conditionalFormatting sqref="C3">
    <cfRule type="cellIs" dxfId="27" priority="14" operator="lessThan">
      <formula>0</formula>
    </cfRule>
  </conditionalFormatting>
  <conditionalFormatting sqref="C6:C7">
    <cfRule type="cellIs" dxfId="26" priority="13" operator="lessThan">
      <formula>0</formula>
    </cfRule>
  </conditionalFormatting>
  <conditionalFormatting sqref="E89">
    <cfRule type="cellIs" dxfId="25" priority="11" stopIfTrue="1" operator="greaterThanOrEqual">
      <formula>0</formula>
    </cfRule>
    <cfRule type="cellIs" dxfId="24" priority="12" operator="lessThan">
      <formula>0</formula>
    </cfRule>
  </conditionalFormatting>
  <conditionalFormatting sqref="E93">
    <cfRule type="cellIs" dxfId="23" priority="7" stopIfTrue="1" operator="greaterThanOrEqual">
      <formula>0</formula>
    </cfRule>
    <cfRule type="cellIs" dxfId="22" priority="8" operator="lessThan">
      <formula>0</formula>
    </cfRule>
  </conditionalFormatting>
  <conditionalFormatting sqref="E95">
    <cfRule type="cellIs" dxfId="21" priority="9" stopIfTrue="1" operator="greaterThanOrEqual">
      <formula>0</formula>
    </cfRule>
    <cfRule type="cellIs" dxfId="20" priority="10" operator="lessThan">
      <formula>0</formula>
    </cfRule>
  </conditionalFormatting>
  <conditionalFormatting sqref="E100">
    <cfRule type="cellIs" dxfId="19" priority="5" stopIfTrue="1" operator="greaterThanOrEqual">
      <formula>0</formula>
    </cfRule>
    <cfRule type="cellIs" dxfId="18" priority="6" operator="lessThan">
      <formula>0</formula>
    </cfRule>
  </conditionalFormatting>
  <conditionalFormatting sqref="E102">
    <cfRule type="cellIs" dxfId="17" priority="3" stopIfTrue="1" operator="greaterThanOrEqual">
      <formula>0</formula>
    </cfRule>
    <cfRule type="cellIs" dxfId="16" priority="4" operator="lessThan">
      <formula>0</formula>
    </cfRule>
  </conditionalFormatting>
  <conditionalFormatting sqref="E87">
    <cfRule type="cellIs" dxfId="14" priority="1" operator="greaterThanOrEqual">
      <formula>0</formula>
    </cfRule>
    <cfRule type="cellIs" dxfId="15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FF06-57E2-4020-90DC-52F074671A83}">
  <dimension ref="A1:Y964"/>
  <sheetViews>
    <sheetView tabSelected="1" topLeftCell="A59" workbookViewId="0">
      <selection activeCell="D66" sqref="D6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2" t="s">
        <v>133</v>
      </c>
      <c r="B1" s="93"/>
      <c r="C1" s="93"/>
      <c r="D1" s="93"/>
      <c r="E1" s="94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'November 2024 - January 2025'!E102</f>
        <v>266128.52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4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4" t="s">
        <v>49</v>
      </c>
      <c r="C5" s="5">
        <f>'May 2024 - July 2024'!C7</f>
        <v>123.4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2" t="s">
        <v>59</v>
      </c>
      <c r="C6" s="5">
        <f>SUM(C3:C5)</f>
        <v>266251.92000000004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5">
        <f>E102-C78</f>
        <v>43841.410000000033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89" t="s">
        <v>134</v>
      </c>
      <c r="B10" s="90"/>
      <c r="C10" s="90"/>
      <c r="D10" s="90"/>
      <c r="E10" s="8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customHeight="1">
      <c r="A11" s="13" t="s">
        <v>2</v>
      </c>
      <c r="B11" s="14" t="s">
        <v>3</v>
      </c>
      <c r="C11" s="91" t="s">
        <v>4</v>
      </c>
      <c r="D11" s="67"/>
      <c r="E11" s="15" t="s">
        <v>5</v>
      </c>
    </row>
    <row r="12" spans="1:25" ht="13.5" customHeight="1">
      <c r="A12" s="29" t="s">
        <v>135</v>
      </c>
      <c r="B12" s="25" t="s">
        <v>6</v>
      </c>
      <c r="C12" s="115" t="s">
        <v>7</v>
      </c>
      <c r="D12" s="118"/>
      <c r="E12" s="30">
        <v>2405</v>
      </c>
    </row>
    <row r="13" spans="1:25" ht="13.5" customHeight="1">
      <c r="A13" s="32" t="s">
        <v>136</v>
      </c>
      <c r="B13" s="31" t="s">
        <v>26</v>
      </c>
      <c r="C13" s="113" t="s">
        <v>101</v>
      </c>
      <c r="D13" s="114"/>
      <c r="E13" s="33">
        <v>36500</v>
      </c>
    </row>
    <row r="14" spans="1:25" ht="13.5" customHeight="1">
      <c r="A14" s="44"/>
      <c r="B14" s="44"/>
      <c r="C14" s="45"/>
      <c r="D14" s="46" t="s">
        <v>8</v>
      </c>
      <c r="E14" s="47">
        <f>SUM(E12:E13)</f>
        <v>38905</v>
      </c>
    </row>
    <row r="15" spans="1:25" ht="13.5" customHeight="1">
      <c r="A15" s="11"/>
      <c r="B15" s="11"/>
    </row>
    <row r="16" spans="1:25" ht="13.5" customHeight="1">
      <c r="A16" s="89" t="s">
        <v>137</v>
      </c>
      <c r="B16" s="90"/>
      <c r="C16" s="90"/>
      <c r="D16" s="90"/>
      <c r="E16" s="8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3.15" customHeight="1">
      <c r="A17" s="13" t="s">
        <v>2</v>
      </c>
      <c r="B17" s="14" t="s">
        <v>3</v>
      </c>
      <c r="C17" s="91" t="s">
        <v>4</v>
      </c>
      <c r="D17" s="67"/>
      <c r="E17" s="15" t="s">
        <v>5</v>
      </c>
    </row>
    <row r="18" spans="1:25" ht="13.15" customHeight="1">
      <c r="A18" s="29" t="s">
        <v>139</v>
      </c>
      <c r="B18" s="25" t="s">
        <v>6</v>
      </c>
      <c r="C18" s="115" t="s">
        <v>7</v>
      </c>
      <c r="D18" s="70"/>
      <c r="E18" s="26">
        <v>2405</v>
      </c>
    </row>
    <row r="19" spans="1:25" ht="13.15" customHeight="1">
      <c r="A19" s="32" t="s">
        <v>140</v>
      </c>
      <c r="B19" s="31" t="s">
        <v>26</v>
      </c>
      <c r="C19" s="113" t="s">
        <v>101</v>
      </c>
      <c r="D19" s="114"/>
      <c r="E19" s="33">
        <v>36500</v>
      </c>
    </row>
    <row r="20" spans="1:25" ht="13.15" customHeight="1">
      <c r="A20" s="44"/>
      <c r="B20" s="44"/>
      <c r="C20" s="45"/>
      <c r="D20" s="46" t="s">
        <v>8</v>
      </c>
      <c r="E20" s="47">
        <f>SUM(E18:E19)</f>
        <v>38905</v>
      </c>
    </row>
    <row r="21" spans="1:25" ht="13.5" customHeight="1">
      <c r="A21" s="11"/>
      <c r="B21" s="11"/>
      <c r="C21" s="1"/>
      <c r="D21" s="49"/>
      <c r="E21" s="50"/>
    </row>
    <row r="22" spans="1:25" ht="13.5" customHeight="1">
      <c r="A22" s="89" t="s">
        <v>138</v>
      </c>
      <c r="B22" s="90"/>
      <c r="C22" s="90"/>
      <c r="D22" s="90"/>
      <c r="E22" s="86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15" customHeight="1">
      <c r="A23" s="13" t="s">
        <v>2</v>
      </c>
      <c r="B23" s="14" t="s">
        <v>3</v>
      </c>
      <c r="C23" s="91" t="s">
        <v>4</v>
      </c>
      <c r="D23" s="67"/>
      <c r="E23" s="15" t="s">
        <v>5</v>
      </c>
    </row>
    <row r="24" spans="1:25" ht="13.15" customHeight="1">
      <c r="A24" s="29" t="s">
        <v>141</v>
      </c>
      <c r="B24" s="25" t="s">
        <v>6</v>
      </c>
      <c r="C24" s="115" t="s">
        <v>7</v>
      </c>
      <c r="D24" s="70"/>
      <c r="E24" s="26">
        <v>2405</v>
      </c>
    </row>
    <row r="25" spans="1:25" ht="13.15" customHeight="1">
      <c r="A25" s="32" t="s">
        <v>142</v>
      </c>
      <c r="B25" s="31" t="s">
        <v>26</v>
      </c>
      <c r="C25" s="113" t="s">
        <v>101</v>
      </c>
      <c r="D25" s="114"/>
      <c r="E25" s="33">
        <v>36500</v>
      </c>
    </row>
    <row r="26" spans="1:25" ht="13.15" customHeight="1">
      <c r="A26" s="32"/>
      <c r="B26" s="32" t="s">
        <v>78</v>
      </c>
      <c r="C26" s="113" t="s">
        <v>7</v>
      </c>
      <c r="D26" s="114"/>
      <c r="E26" s="65">
        <v>1202</v>
      </c>
    </row>
    <row r="27" spans="1:25" ht="13.15" customHeight="1">
      <c r="A27" s="44"/>
      <c r="B27" s="44"/>
      <c r="C27" s="45"/>
      <c r="D27" s="46" t="s">
        <v>8</v>
      </c>
      <c r="E27" s="47">
        <f>SUM(E24:E26)</f>
        <v>40107</v>
      </c>
    </row>
    <row r="28" spans="1:25" ht="13.5" customHeight="1">
      <c r="A28" s="11"/>
      <c r="B28" s="11"/>
      <c r="C28" s="1"/>
      <c r="D28" s="49"/>
      <c r="E28" s="50"/>
    </row>
    <row r="29" spans="1:25" ht="13.15" customHeight="1">
      <c r="A29" s="11"/>
      <c r="B29" s="11"/>
      <c r="C29" s="1"/>
      <c r="D29" s="49"/>
      <c r="E29" s="50"/>
    </row>
    <row r="30" spans="1:25" ht="13.5" customHeight="1">
      <c r="A30" s="11"/>
      <c r="B30" s="11"/>
      <c r="C30" s="1"/>
      <c r="D30" s="49"/>
      <c r="E30" s="50"/>
    </row>
    <row r="31" spans="1:25" ht="13.5" customHeight="1">
      <c r="A31" s="11"/>
      <c r="B31" s="11"/>
    </row>
    <row r="32" spans="1:25" ht="13.5" customHeight="1">
      <c r="A32" s="116" t="s">
        <v>143</v>
      </c>
      <c r="B32" s="80"/>
      <c r="C32" s="67"/>
    </row>
    <row r="33" spans="1:4" ht="13.5" customHeight="1">
      <c r="A33" s="18" t="s">
        <v>3</v>
      </c>
      <c r="B33" s="18" t="s">
        <v>4</v>
      </c>
      <c r="C33" s="19" t="s">
        <v>5</v>
      </c>
      <c r="D33" s="20"/>
    </row>
    <row r="34" spans="1:4" ht="13.5" customHeight="1">
      <c r="A34" s="81" t="s">
        <v>9</v>
      </c>
      <c r="B34" s="80"/>
      <c r="C34" s="67"/>
    </row>
    <row r="35" spans="1:4" ht="13.5" customHeight="1">
      <c r="A35" s="24" t="s">
        <v>31</v>
      </c>
      <c r="B35" s="2"/>
      <c r="C35" s="17">
        <v>204</v>
      </c>
    </row>
    <row r="36" spans="1:4" ht="13.5" customHeight="1">
      <c r="A36" s="25" t="s">
        <v>10</v>
      </c>
      <c r="B36" s="25" t="s">
        <v>11</v>
      </c>
      <c r="C36" s="26">
        <v>197</v>
      </c>
    </row>
    <row r="37" spans="1:4" ht="13.5" customHeight="1">
      <c r="A37" s="27"/>
      <c r="B37" s="24" t="s">
        <v>33</v>
      </c>
      <c r="C37" s="28">
        <f>SUM(C35:C36)</f>
        <v>401</v>
      </c>
    </row>
    <row r="38" spans="1:4" ht="13.5" customHeight="1">
      <c r="A38" s="73" t="s">
        <v>12</v>
      </c>
      <c r="B38" s="74"/>
      <c r="C38" s="75"/>
    </row>
    <row r="39" spans="1:4" ht="13.5" customHeight="1">
      <c r="A39" s="76"/>
      <c r="B39" s="77"/>
      <c r="C39" s="78"/>
    </row>
    <row r="40" spans="1:4" ht="13.5" customHeight="1">
      <c r="A40" s="2" t="s">
        <v>13</v>
      </c>
      <c r="B40" s="2"/>
      <c r="C40" s="16">
        <v>0</v>
      </c>
    </row>
    <row r="41" spans="1:4" ht="13.5" customHeight="1">
      <c r="A41" s="2" t="s">
        <v>14</v>
      </c>
      <c r="B41" s="2"/>
      <c r="C41" s="10">
        <v>0</v>
      </c>
    </row>
    <row r="42" spans="1:4" ht="13.5" customHeight="1">
      <c r="A42" s="2" t="s">
        <v>15</v>
      </c>
      <c r="B42" s="2"/>
      <c r="C42" s="10">
        <v>0</v>
      </c>
    </row>
    <row r="43" spans="1:4" ht="13.5" customHeight="1">
      <c r="A43" s="2" t="s">
        <v>16</v>
      </c>
      <c r="B43" s="2"/>
      <c r="C43" s="10">
        <v>0</v>
      </c>
    </row>
    <row r="44" spans="1:4" ht="13.5" customHeight="1">
      <c r="A44" s="2"/>
      <c r="B44" s="2" t="s">
        <v>17</v>
      </c>
      <c r="C44" s="10">
        <f>SUM(C40:C43)</f>
        <v>0</v>
      </c>
    </row>
    <row r="45" spans="1:4" ht="13.5" customHeight="1">
      <c r="A45" s="119" t="s">
        <v>91</v>
      </c>
      <c r="B45" s="69"/>
      <c r="C45" s="70"/>
    </row>
    <row r="46" spans="1:4" ht="13.5" customHeight="1">
      <c r="A46" s="31" t="s">
        <v>92</v>
      </c>
      <c r="B46" s="31"/>
      <c r="C46" s="121">
        <v>0</v>
      </c>
    </row>
    <row r="47" spans="1:4" ht="13.5" customHeight="1">
      <c r="A47" s="31"/>
      <c r="B47" s="31" t="s">
        <v>17</v>
      </c>
      <c r="C47" s="121">
        <f>C46</f>
        <v>0</v>
      </c>
    </row>
    <row r="48" spans="1:4" ht="13.5" customHeight="1">
      <c r="A48" s="120" t="s">
        <v>18</v>
      </c>
      <c r="B48" s="77"/>
      <c r="C48" s="86"/>
    </row>
    <row r="49" spans="1:3" ht="13.5" customHeight="1">
      <c r="A49" s="2" t="s">
        <v>19</v>
      </c>
      <c r="B49" s="2" t="s">
        <v>20</v>
      </c>
      <c r="C49" s="17">
        <v>0</v>
      </c>
    </row>
    <row r="50" spans="1:3" ht="13.5" customHeight="1">
      <c r="A50" s="2" t="s">
        <v>21</v>
      </c>
      <c r="B50" s="2" t="s">
        <v>22</v>
      </c>
      <c r="C50" s="17">
        <v>0</v>
      </c>
    </row>
    <row r="51" spans="1:3" ht="13.5" customHeight="1">
      <c r="A51" s="2"/>
      <c r="B51" s="24" t="s">
        <v>34</v>
      </c>
      <c r="C51" s="17">
        <f>SUM(C49:C50)</f>
        <v>0</v>
      </c>
    </row>
    <row r="52" spans="1:3" ht="13.5" customHeight="1">
      <c r="A52" s="81" t="s">
        <v>52</v>
      </c>
      <c r="B52" s="87"/>
      <c r="C52" s="88"/>
    </row>
    <row r="53" spans="1:3" ht="13.5" customHeight="1">
      <c r="A53" s="2" t="s">
        <v>53</v>
      </c>
      <c r="B53" s="2" t="s">
        <v>55</v>
      </c>
      <c r="C53" s="16">
        <v>125</v>
      </c>
    </row>
    <row r="54" spans="1:3" ht="13.5" customHeight="1">
      <c r="A54" s="25"/>
      <c r="B54" s="29" t="s">
        <v>69</v>
      </c>
      <c r="C54" s="30">
        <v>0</v>
      </c>
    </row>
    <row r="55" spans="1:3" ht="13.5" customHeight="1">
      <c r="A55" s="25"/>
      <c r="B55" s="25" t="s">
        <v>82</v>
      </c>
      <c r="C55" s="30">
        <v>50</v>
      </c>
    </row>
    <row r="56" spans="1:3" ht="13.5" customHeight="1">
      <c r="A56" s="25"/>
      <c r="B56" s="29" t="s">
        <v>54</v>
      </c>
      <c r="C56" s="30">
        <f>SUM(C53:C55)</f>
        <v>175</v>
      </c>
    </row>
    <row r="57" spans="1:3" ht="13.5" customHeight="1">
      <c r="A57" s="81" t="s">
        <v>23</v>
      </c>
      <c r="B57" s="87"/>
      <c r="C57" s="88"/>
    </row>
    <row r="58" spans="1:3" ht="13.5" customHeight="1">
      <c r="A58" s="2" t="s">
        <v>24</v>
      </c>
      <c r="B58" s="2" t="s">
        <v>25</v>
      </c>
      <c r="C58" s="16">
        <v>0</v>
      </c>
    </row>
    <row r="59" spans="1:3" ht="13.5" customHeight="1">
      <c r="A59" s="25"/>
      <c r="B59" s="29" t="s">
        <v>35</v>
      </c>
      <c r="C59" s="30">
        <f>SUM(C58)</f>
        <v>0</v>
      </c>
    </row>
    <row r="60" spans="1:3" ht="13.5" customHeight="1">
      <c r="A60" s="68" t="s">
        <v>56</v>
      </c>
      <c r="B60" s="69"/>
      <c r="C60" s="70"/>
    </row>
    <row r="61" spans="1:3" ht="33" customHeight="1">
      <c r="A61" s="31" t="s">
        <v>57</v>
      </c>
      <c r="B61" s="32" t="s">
        <v>58</v>
      </c>
      <c r="C61" s="33">
        <v>0</v>
      </c>
    </row>
    <row r="62" spans="1:3" ht="19.899999999999999" customHeight="1">
      <c r="A62" s="31"/>
      <c r="B62" s="32" t="s">
        <v>59</v>
      </c>
      <c r="C62" s="33">
        <f>SUM(C61)</f>
        <v>0</v>
      </c>
    </row>
    <row r="63" spans="1:3" ht="13.5" customHeight="1">
      <c r="A63" s="85" t="s">
        <v>36</v>
      </c>
      <c r="B63" s="77"/>
      <c r="C63" s="86"/>
    </row>
    <row r="64" spans="1:3" ht="13.5" customHeight="1">
      <c r="A64" s="25" t="s">
        <v>66</v>
      </c>
      <c r="B64" s="25"/>
      <c r="C64" s="16">
        <v>0</v>
      </c>
    </row>
    <row r="65" spans="1:8" ht="15" customHeight="1">
      <c r="A65" s="27" t="s">
        <v>68</v>
      </c>
      <c r="B65" s="27" t="s">
        <v>67</v>
      </c>
      <c r="C65" s="16">
        <v>0</v>
      </c>
    </row>
    <row r="66" spans="1:8" ht="13.5" customHeight="1">
      <c r="A66" s="9" t="s">
        <v>26</v>
      </c>
      <c r="B66" s="9" t="s">
        <v>27</v>
      </c>
      <c r="C66" s="16">
        <v>2000</v>
      </c>
    </row>
    <row r="67" spans="1:8" ht="13.5" customHeight="1">
      <c r="A67" s="31"/>
      <c r="B67" s="32" t="s">
        <v>37</v>
      </c>
      <c r="C67" s="33">
        <f>SUM(C64:C66)</f>
        <v>2000</v>
      </c>
    </row>
    <row r="68" spans="1:8" ht="13.5" customHeight="1">
      <c r="A68" s="82" t="s">
        <v>32</v>
      </c>
      <c r="B68" s="83"/>
      <c r="C68" s="84"/>
    </row>
    <row r="69" spans="1:8" ht="13.5" customHeight="1">
      <c r="A69" s="56" t="s">
        <v>43</v>
      </c>
      <c r="B69" s="61" t="s">
        <v>50</v>
      </c>
      <c r="C69" s="58">
        <v>1250</v>
      </c>
    </row>
    <row r="70" spans="1:8" ht="13.5" customHeight="1">
      <c r="A70" s="57" t="s">
        <v>70</v>
      </c>
      <c r="B70" s="52" t="s">
        <v>71</v>
      </c>
      <c r="C70" s="59">
        <v>800</v>
      </c>
    </row>
    <row r="71" spans="1:8" ht="13.5" customHeight="1">
      <c r="A71" s="29" t="s">
        <v>47</v>
      </c>
      <c r="B71" s="60" t="s">
        <v>93</v>
      </c>
      <c r="C71" s="30">
        <v>100</v>
      </c>
    </row>
    <row r="72" spans="1:8" ht="13.5" customHeight="1">
      <c r="A72" s="27"/>
      <c r="B72" s="37" t="s">
        <v>44</v>
      </c>
      <c r="C72" s="38">
        <f>SUM(C69:C71)</f>
        <v>2150</v>
      </c>
    </row>
    <row r="73" spans="1:8" ht="13.5" customHeight="1">
      <c r="A73" s="27"/>
      <c r="B73" s="122" t="s">
        <v>59</v>
      </c>
      <c r="C73" s="38">
        <f>C37+C44+C47+C51+C56+C59+C62+C67+C72</f>
        <v>4726</v>
      </c>
    </row>
    <row r="74" spans="1:8" ht="13.5" customHeight="1">
      <c r="A74" s="82" t="s">
        <v>45</v>
      </c>
      <c r="B74" s="110"/>
      <c r="C74" s="84"/>
    </row>
    <row r="75" spans="1:8" ht="13.5" customHeight="1">
      <c r="A75" s="41" t="s">
        <v>48</v>
      </c>
      <c r="B75" s="37"/>
      <c r="C75" s="48">
        <v>0</v>
      </c>
    </row>
    <row r="76" spans="1:8" ht="30">
      <c r="A76" s="117" t="s">
        <v>84</v>
      </c>
      <c r="B76" s="37"/>
      <c r="C76" s="48">
        <v>326149.51</v>
      </c>
    </row>
    <row r="77" spans="1:8" ht="30">
      <c r="A77" s="63" t="s">
        <v>74</v>
      </c>
      <c r="B77" s="53"/>
      <c r="C77" s="48">
        <v>0</v>
      </c>
    </row>
    <row r="78" spans="1:8" ht="13.5" customHeight="1">
      <c r="A78" s="27"/>
      <c r="B78" s="54" t="s">
        <v>46</v>
      </c>
      <c r="C78" s="48">
        <f>SUM(C75:C77)</f>
        <v>326149.51</v>
      </c>
    </row>
    <row r="79" spans="1:8" ht="13.5" customHeight="1">
      <c r="A79" s="31"/>
      <c r="B79" s="39" t="s">
        <v>28</v>
      </c>
      <c r="C79" s="40">
        <f>C73</f>
        <v>4726</v>
      </c>
      <c r="H79" s="35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1"/>
      <c r="B83" s="11"/>
    </row>
    <row r="84" spans="1:5" ht="13.5" customHeight="1">
      <c r="A84" s="11"/>
      <c r="B84" s="11"/>
    </row>
    <row r="85" spans="1:5" ht="13.5" customHeight="1">
      <c r="A85" s="66" t="s">
        <v>144</v>
      </c>
      <c r="B85" s="80"/>
      <c r="C85" s="80"/>
      <c r="D85" s="80"/>
      <c r="E85" s="67"/>
    </row>
    <row r="86" spans="1:5" ht="13.5" customHeight="1">
      <c r="A86" s="100" t="s">
        <v>39</v>
      </c>
      <c r="B86" s="70"/>
      <c r="C86" s="100" t="s">
        <v>38</v>
      </c>
      <c r="D86" s="70"/>
      <c r="E86" s="42" t="s">
        <v>5</v>
      </c>
    </row>
    <row r="87" spans="1:5" ht="13.5" customHeight="1">
      <c r="A87" s="71" t="s">
        <v>145</v>
      </c>
      <c r="B87" s="72"/>
      <c r="C87" s="98"/>
      <c r="D87" s="99"/>
      <c r="E87" s="43">
        <f>C6</f>
        <v>266251.92000000004</v>
      </c>
    </row>
    <row r="88" spans="1:5" ht="13.5" customHeight="1">
      <c r="A88" s="71" t="s">
        <v>41</v>
      </c>
      <c r="B88" s="72"/>
      <c r="C88" s="98"/>
      <c r="D88" s="99"/>
      <c r="E88" s="43">
        <f>C79</f>
        <v>4726</v>
      </c>
    </row>
    <row r="89" spans="1:5" ht="13.5" customHeight="1">
      <c r="C89" s="111" t="s">
        <v>42</v>
      </c>
      <c r="D89" s="80"/>
      <c r="E89" s="36">
        <f>(E87+'November 2024 - January 2025'!E27)-E88</f>
        <v>301632.92000000004</v>
      </c>
    </row>
    <row r="90" spans="1:5" ht="13.5" customHeight="1"/>
    <row r="91" spans="1:5" ht="13.5" customHeight="1">
      <c r="A91" s="66" t="s">
        <v>147</v>
      </c>
      <c r="B91" s="80"/>
      <c r="C91" s="80"/>
      <c r="D91" s="80"/>
      <c r="E91" s="67"/>
    </row>
    <row r="92" spans="1:5" ht="13.5" customHeight="1">
      <c r="A92" s="66" t="s">
        <v>39</v>
      </c>
      <c r="B92" s="67"/>
      <c r="C92" s="66" t="s">
        <v>38</v>
      </c>
      <c r="D92" s="67"/>
      <c r="E92" s="21" t="s">
        <v>5</v>
      </c>
    </row>
    <row r="93" spans="1:5" ht="13.5" customHeight="1">
      <c r="A93" s="108" t="s">
        <v>146</v>
      </c>
      <c r="B93" s="95"/>
      <c r="C93" s="96"/>
      <c r="D93" s="112"/>
      <c r="E93" s="36">
        <f>E89</f>
        <v>301632.92000000004</v>
      </c>
    </row>
    <row r="94" spans="1:5" ht="13.5" customHeight="1">
      <c r="A94" s="108" t="s">
        <v>41</v>
      </c>
      <c r="B94" s="95"/>
      <c r="C94" s="96"/>
      <c r="D94" s="67"/>
      <c r="E94" s="64">
        <f>C79</f>
        <v>4726</v>
      </c>
    </row>
    <row r="95" spans="1:5" ht="13.5" customHeight="1">
      <c r="C95" s="97" t="s">
        <v>29</v>
      </c>
      <c r="D95" s="67"/>
      <c r="E95" s="36">
        <f>(E14+E93)-E94</f>
        <v>335811.92000000004</v>
      </c>
    </row>
    <row r="96" spans="1:5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09" t="s">
        <v>149</v>
      </c>
      <c r="B98" s="90"/>
      <c r="C98" s="90"/>
      <c r="D98" s="90"/>
      <c r="E98" s="86"/>
    </row>
    <row r="99" spans="1:5" ht="13.5" customHeight="1">
      <c r="A99" s="66" t="s">
        <v>39</v>
      </c>
      <c r="B99" s="67"/>
      <c r="C99" s="66" t="s">
        <v>38</v>
      </c>
      <c r="D99" s="67"/>
      <c r="E99" s="21" t="s">
        <v>5</v>
      </c>
    </row>
    <row r="100" spans="1:5" ht="13.5" customHeight="1">
      <c r="A100" s="108" t="s">
        <v>148</v>
      </c>
      <c r="B100" s="95"/>
      <c r="C100" s="96"/>
      <c r="D100" s="67"/>
      <c r="E100" s="36">
        <f>E95</f>
        <v>335811.92000000004</v>
      </c>
    </row>
    <row r="101" spans="1:5" ht="13.5" customHeight="1">
      <c r="A101" s="108" t="s">
        <v>41</v>
      </c>
      <c r="B101" s="95"/>
      <c r="C101" s="96"/>
      <c r="D101" s="67"/>
      <c r="E101" s="22">
        <f>C79</f>
        <v>4726</v>
      </c>
    </row>
    <row r="102" spans="1:5" ht="13.5" customHeight="1">
      <c r="C102" s="97" t="s">
        <v>29</v>
      </c>
      <c r="D102" s="67"/>
      <c r="E102" s="51">
        <f>(E20+E100)-E101</f>
        <v>369990.92000000004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</sheetData>
  <mergeCells count="49">
    <mergeCell ref="C102:D102"/>
    <mergeCell ref="A99:B99"/>
    <mergeCell ref="C99:D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C95:D95"/>
    <mergeCell ref="A98:E98"/>
    <mergeCell ref="A88:B88"/>
    <mergeCell ref="C88:D88"/>
    <mergeCell ref="C89:D89"/>
    <mergeCell ref="A91:E91"/>
    <mergeCell ref="A92:B92"/>
    <mergeCell ref="C92:D92"/>
    <mergeCell ref="A74:C74"/>
    <mergeCell ref="A85:E85"/>
    <mergeCell ref="A86:B86"/>
    <mergeCell ref="C86:D86"/>
    <mergeCell ref="A87:B87"/>
    <mergeCell ref="C87:D87"/>
    <mergeCell ref="A48:C48"/>
    <mergeCell ref="A52:C52"/>
    <mergeCell ref="A57:C57"/>
    <mergeCell ref="A60:C60"/>
    <mergeCell ref="A63:C63"/>
    <mergeCell ref="A68:C68"/>
    <mergeCell ref="C25:D25"/>
    <mergeCell ref="C26:D26"/>
    <mergeCell ref="A32:C32"/>
    <mergeCell ref="A34:C34"/>
    <mergeCell ref="A38:C39"/>
    <mergeCell ref="A45:C45"/>
    <mergeCell ref="C17:D17"/>
    <mergeCell ref="C18:D18"/>
    <mergeCell ref="C19:D19"/>
    <mergeCell ref="A22:E22"/>
    <mergeCell ref="C23:D23"/>
    <mergeCell ref="C24:D24"/>
    <mergeCell ref="A1:E1"/>
    <mergeCell ref="A10:E10"/>
    <mergeCell ref="C11:D11"/>
    <mergeCell ref="C12:D12"/>
    <mergeCell ref="C13:D13"/>
    <mergeCell ref="A16:E16"/>
  </mergeCells>
  <conditionalFormatting sqref="C3">
    <cfRule type="cellIs" dxfId="13" priority="14" operator="lessThan">
      <formula>0</formula>
    </cfRule>
  </conditionalFormatting>
  <conditionalFormatting sqref="C6:C7">
    <cfRule type="cellIs" dxfId="12" priority="13" operator="lessThan">
      <formula>0</formula>
    </cfRule>
  </conditionalFormatting>
  <conditionalFormatting sqref="E89">
    <cfRule type="cellIs" dxfId="11" priority="11" stopIfTrue="1" operator="greaterThanOrEqual">
      <formula>0</formula>
    </cfRule>
    <cfRule type="cellIs" dxfId="10" priority="12" operator="lessThan">
      <formula>0</formula>
    </cfRule>
  </conditionalFormatting>
  <conditionalFormatting sqref="E93">
    <cfRule type="cellIs" dxfId="9" priority="7" stopIfTrue="1" operator="greaterThanOrEqual">
      <formula>0</formula>
    </cfRule>
    <cfRule type="cellIs" dxfId="8" priority="8" operator="lessThan">
      <formula>0</formula>
    </cfRule>
  </conditionalFormatting>
  <conditionalFormatting sqref="E95">
    <cfRule type="cellIs" dxfId="7" priority="9" stopIfTrue="1" operator="greaterThanOrEqual">
      <formula>0</formula>
    </cfRule>
    <cfRule type="cellIs" dxfId="6" priority="10" operator="lessThan">
      <formula>0</formula>
    </cfRule>
  </conditionalFormatting>
  <conditionalFormatting sqref="E100">
    <cfRule type="cellIs" dxfId="5" priority="5" stopIfTrue="1" operator="greaterThanOrEqual">
      <formula>0</formula>
    </cfRule>
    <cfRule type="cellIs" dxfId="4" priority="6" operator="lessThan">
      <formula>0</formula>
    </cfRule>
  </conditionalFormatting>
  <conditionalFormatting sqref="E102">
    <cfRule type="cellIs" dxfId="3" priority="3" stopIfTrue="1" operator="greaterThanOrEqual">
      <formula>0</formula>
    </cfRule>
    <cfRule type="cellIs" dxfId="2" priority="4" operator="lessThan">
      <formula>0</formula>
    </cfRule>
  </conditionalFormatting>
  <conditionalFormatting sqref="E87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2024 - July 2024</vt:lpstr>
      <vt:lpstr>August 2024 - October 2024</vt:lpstr>
      <vt:lpstr>November 2024 - January 2025</vt:lpstr>
      <vt:lpstr>February 2025 - April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2024-04-29T15:31:22Z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