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MyStuff\Income-Expense-Forecast\"/>
    </mc:Choice>
  </mc:AlternateContent>
  <xr:revisionPtr revIDLastSave="0" documentId="13_ncr:1_{1A17A952-1288-4A40-B6EA-553D0911DB8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pril 2024 - June 2024" sheetId="1" r:id="rId1"/>
    <sheet name="June 2024 - Aug 2024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w8YORLM0X7wgYWvV1rSQRho1R8Q=="/>
    </ext>
  </extLst>
</workbook>
</file>

<file path=xl/calcChain.xml><?xml version="1.0" encoding="utf-8"?>
<calcChain xmlns="http://schemas.openxmlformats.org/spreadsheetml/2006/main">
  <c r="E24" i="2" l="1"/>
  <c r="C70" i="2"/>
  <c r="E86" i="1"/>
  <c r="C5" i="2"/>
  <c r="C67" i="2"/>
  <c r="C61" i="2"/>
  <c r="C56" i="2"/>
  <c r="C53" i="2"/>
  <c r="C50" i="2"/>
  <c r="C45" i="2"/>
  <c r="C41" i="2"/>
  <c r="C34" i="2"/>
  <c r="E18" i="2"/>
  <c r="E13" i="2"/>
  <c r="C8" i="1"/>
  <c r="C67" i="1"/>
  <c r="C72" i="1"/>
  <c r="C62" i="1"/>
  <c r="C57" i="1"/>
  <c r="C51" i="1"/>
  <c r="C54" i="1"/>
  <c r="E25" i="1"/>
  <c r="E15" i="1"/>
  <c r="C46" i="1"/>
  <c r="C35" i="1"/>
  <c r="C42" i="1"/>
  <c r="E20" i="1"/>
  <c r="C68" i="2" l="1"/>
  <c r="C73" i="2" s="1"/>
  <c r="E78" i="2" s="1"/>
  <c r="E79" i="1"/>
  <c r="C68" i="1"/>
  <c r="C73" i="1" s="1"/>
  <c r="E85" i="2" l="1"/>
  <c r="E93" i="2"/>
  <c r="E78" i="1"/>
  <c r="E95" i="1"/>
  <c r="E83" i="1" l="1"/>
  <c r="E87" i="1" s="1"/>
  <c r="E92" i="1" l="1"/>
  <c r="E96" i="1" l="1"/>
  <c r="C72" i="2"/>
  <c r="C9" i="1" l="1"/>
  <c r="C3" i="2"/>
  <c r="C6" i="2" l="1"/>
  <c r="E79" i="2" s="1"/>
  <c r="E83" i="2" s="1"/>
  <c r="E86" i="2" s="1"/>
  <c r="E91" i="2" s="1"/>
  <c r="E94" i="2" s="1"/>
  <c r="C7" i="2" s="1"/>
</calcChain>
</file>

<file path=xl/sharedStrings.xml><?xml version="1.0" encoding="utf-8"?>
<sst xmlns="http://schemas.openxmlformats.org/spreadsheetml/2006/main" count="236" uniqueCount="105">
  <si>
    <t>Assets</t>
  </si>
  <si>
    <t>Net Assets: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</si>
  <si>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</si>
  <si>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</si>
  <si>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</si>
  <si>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</si>
  <si>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</si>
  <si>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</si>
  <si>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</si>
  <si>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</si>
  <si>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</si>
  <si>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</si>
  <si>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</si>
  <si>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</si>
  <si>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</si>
  <si>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</si>
  <si>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</si>
  <si>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</si>
  <si>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</si>
  <si>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</si>
  <si>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</si>
  <si>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</si>
  <si>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</si>
  <si>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</si>
  <si>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</si>
  <si>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</si>
  <si>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</si>
  <si>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</si>
  <si>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</si>
  <si>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</si>
  <si>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</si>
  <si>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18" type="noConversion"/>
  </si>
  <si>
    <t>Other Expense</t>
    <phoneticPr fontId="18" type="noConversion"/>
  </si>
  <si>
    <t>Total Payment</t>
    <phoneticPr fontId="18" type="noConversion"/>
  </si>
  <si>
    <t>Total Donation</t>
    <phoneticPr fontId="18" type="noConversion"/>
  </si>
  <si>
    <t>Total Insurance</t>
    <phoneticPr fontId="18" type="noConversion"/>
  </si>
  <si>
    <t>House Expense</t>
    <phoneticPr fontId="18" type="noConversion"/>
  </si>
  <si>
    <t>Total House Expense</t>
    <phoneticPr fontId="18" type="noConversion"/>
  </si>
  <si>
    <t>Description</t>
    <phoneticPr fontId="18" type="noConversion"/>
  </si>
  <si>
    <t>Principal</t>
    <phoneticPr fontId="18" type="noConversion"/>
  </si>
  <si>
    <t>Bank Cheque For Inland Revenue</t>
    <phoneticPr fontId="18" type="noConversion"/>
  </si>
  <si>
    <t>Fixed Expense</t>
    <phoneticPr fontId="18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</si>
  <si>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18" type="noConversion"/>
  </si>
  <si>
    <t>Other Stuff</t>
    <phoneticPr fontId="18" type="noConversion"/>
  </si>
  <si>
    <t>Total Other Expense</t>
    <phoneticPr fontId="18" type="noConversion"/>
  </si>
  <si>
    <t>Debts</t>
    <phoneticPr fontId="18" type="noConversion"/>
  </si>
  <si>
    <t>Total Debts</t>
    <phoneticPr fontId="18" type="noConversion"/>
  </si>
  <si>
    <t>Cigarettes</t>
  </si>
  <si>
    <t>Mother</t>
  </si>
  <si>
    <t>Octopus Remain Value</t>
  </si>
  <si>
    <t>Food, Transport….</t>
  </si>
  <si>
    <t>HSBC One Saving Account / Cash / Coins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</si>
  <si>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</si>
  <si>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</si>
  <si>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</si>
  <si>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</si>
  <si>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</si>
  <si>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</si>
  <si>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</si>
  <si>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</si>
  <si>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April 2024 Revenue / Defered Debts Or Expenses</t>
  </si>
  <si>
    <t>May 2024 Revenue / Defered Debts Or Expenses</t>
  </si>
  <si>
    <t>June 2024 Revenue / Defered Debts Or Expenses</t>
  </si>
  <si>
    <t>Debts Or Credits For the Comming April 2024</t>
  </si>
  <si>
    <t>Debts Or Credits For the Coming May 2024</t>
  </si>
  <si>
    <t>Debts Or Credits For the Comming June 2024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</si>
  <si>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</si>
  <si>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</si>
  <si>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</si>
  <si>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</si>
  <si>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</si>
  <si>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</si>
  <si>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</si>
  <si>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</si>
  <si>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10 Units for $100 - Total Consume 2 Packets</t>
  </si>
  <si>
    <t>Doctor for Skin</t>
  </si>
  <si>
    <t>Hair Cutting</t>
  </si>
  <si>
    <t>$800 for Hair Cut plus Color treatment</t>
  </si>
  <si>
    <t>July 2024 Revenue / Defered Debts Or Expenses</t>
  </si>
  <si>
    <t>Balance Brought Forward From April 2024</t>
  </si>
  <si>
    <t>Balance Brought Forward From May 2024</t>
  </si>
  <si>
    <t>Hong Kong Government Hospital Authority</t>
  </si>
  <si>
    <t>Alan Tang's Income Expense For the Forecast Year 2024 June - 2024 Aug</t>
  </si>
  <si>
    <t>Aug 2024 Revenue / Defered Debts Or Expenses</t>
  </si>
  <si>
    <t>20th July 2024</t>
  </si>
  <si>
    <t>20th Aug 2024</t>
  </si>
  <si>
    <t>Fixed Expense For the Year 2024 June - 2024 Aug</t>
  </si>
  <si>
    <t>Debts Or Credits For the Coming Juy 2024</t>
  </si>
  <si>
    <t>Debts Or Credits For the Comming Aug 2024</t>
  </si>
  <si>
    <t>Balance Brought Forward From June 2024</t>
  </si>
  <si>
    <t>Balance Brought Forward From July 2024</t>
  </si>
  <si>
    <t>Other Expense</t>
  </si>
  <si>
    <t>1. Payback $500 to Mom</t>
  </si>
  <si>
    <t>1. Payback $0 to Mom</t>
  </si>
  <si>
    <t>Additional Half Month Allowance</t>
  </si>
  <si>
    <t>Entertainment</t>
  </si>
  <si>
    <t>Night Club</t>
  </si>
  <si>
    <t>cash</t>
  </si>
  <si>
    <t>coins</t>
  </si>
  <si>
    <t>HSBC One Saving Account</t>
  </si>
  <si>
    <t>2. Payback $1400 to HA</t>
  </si>
  <si>
    <t>2. Payback $1300 to HA</t>
  </si>
  <si>
    <t>1. Payback $1500 to Mom</t>
  </si>
  <si>
    <t>1. Payback $2483 to Mom</t>
  </si>
  <si>
    <t>High Blood Pressure For 3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</si>
</sst>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2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9" fillId="0" borderId="4" xfId="0" applyFont="1" applyBorder="1" applyAlignment="1">
      <alignment vertical="center" wrapText="1"/>
    </xf>
    <xf numFmtId="0" fontId="10" fillId="0" borderId="4" xfId="0" applyFont="1" applyBorder="1" applyAlignment="1">
      <alignment vertical="center"/>
    </xf>
    <xf numFmtId="0" fontId="11" fillId="2" borderId="4" xfId="0" applyFont="1" applyFill="1" applyBorder="1" applyAlignment="1">
      <alignment horizontal="center" vertical="center" wrapText="1"/>
    </xf>
    <xf numFmtId="164" fontId="12" fillId="2" borderId="4" xfId="0" applyNumberFormat="1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vertical="center"/>
    </xf>
    <xf numFmtId="0" fontId="13" fillId="2" borderId="0" xfId="0" applyFont="1" applyFill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164" fontId="9" fillId="0" borderId="4" xfId="0" applyNumberFormat="1" applyFont="1" applyBorder="1" applyAlignment="1">
      <alignment vertical="center"/>
    </xf>
    <xf numFmtId="0" fontId="9" fillId="0" borderId="0" xfId="0" applyFont="1" applyAlignment="1">
      <alignment vertical="center" wrapText="1"/>
    </xf>
    <xf numFmtId="0" fontId="7" fillId="0" borderId="4" xfId="0" applyFont="1" applyBorder="1" applyAlignment="1">
      <alignment horizontal="right" vertical="center" wrapText="1"/>
    </xf>
    <xf numFmtId="165" fontId="16" fillId="0" borderId="4" xfId="0" applyNumberFormat="1" applyFont="1" applyBorder="1" applyAlignment="1">
      <alignment vertical="center"/>
    </xf>
    <xf numFmtId="0" fontId="9" fillId="2" borderId="11" xfId="0" applyFont="1" applyFill="1" applyBorder="1" applyAlignment="1">
      <alignment vertical="center"/>
    </xf>
    <xf numFmtId="0" fontId="15" fillId="3" borderId="4" xfId="0" applyFont="1" applyFill="1" applyBorder="1" applyAlignment="1">
      <alignment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/>
    </xf>
    <xf numFmtId="164" fontId="9" fillId="0" borderId="4" xfId="0" applyNumberFormat="1" applyFont="1" applyBorder="1" applyAlignment="1">
      <alignment horizontal="right" vertical="center"/>
    </xf>
    <xf numFmtId="165" fontId="9" fillId="0" borderId="4" xfId="0" applyNumberFormat="1" applyFont="1" applyBorder="1" applyAlignment="1">
      <alignment vertical="center"/>
    </xf>
    <xf numFmtId="0" fontId="7" fillId="4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164" fontId="17" fillId="0" borderId="4" xfId="0" applyNumberFormat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21" fillId="0" borderId="4" xfId="0" applyFont="1" applyBorder="1" applyAlignment="1">
      <alignment vertical="center" wrapText="1"/>
    </xf>
    <xf numFmtId="0" fontId="9" fillId="0" borderId="14" xfId="0" applyFont="1" applyBorder="1" applyAlignment="1">
      <alignment vertical="center" wrapText="1"/>
    </xf>
    <xf numFmtId="165" fontId="9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1" fillId="0" borderId="14" xfId="0" applyFont="1" applyBorder="1" applyAlignment="1">
      <alignment vertical="center" wrapText="1"/>
    </xf>
    <xf numFmtId="164" fontId="9" fillId="0" borderId="14" xfId="0" applyNumberFormat="1" applyFont="1" applyBorder="1" applyAlignment="1">
      <alignment horizontal="right" vertical="center"/>
    </xf>
    <xf numFmtId="0" fontId="9" fillId="0" borderId="13" xfId="0" applyFont="1" applyBorder="1" applyAlignment="1">
      <alignment vertical="center" wrapText="1"/>
    </xf>
    <xf numFmtId="0" fontId="21" fillId="0" borderId="13" xfId="0" applyFont="1" applyBorder="1" applyAlignment="1">
      <alignment vertical="center" wrapText="1"/>
    </xf>
    <xf numFmtId="164" fontId="9" fillId="0" borderId="13" xfId="0" applyNumberFormat="1" applyFont="1" applyBorder="1" applyAlignment="1">
      <alignment horizontal="right" vertical="center"/>
    </xf>
    <xf numFmtId="0" fontId="22" fillId="2" borderId="4" xfId="0" applyFont="1" applyFill="1" applyBorder="1" applyAlignment="1">
      <alignment horizontal="center" vertical="center" wrapText="1"/>
    </xf>
    <xf numFmtId="0" fontId="24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6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7" fillId="0" borderId="13" xfId="0" applyFont="1" applyBorder="1" applyAlignment="1">
      <alignment horizontal="right" vertical="center" wrapText="1"/>
    </xf>
    <xf numFmtId="165" fontId="14" fillId="0" borderId="13" xfId="0" applyNumberFormat="1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13" fillId="6" borderId="14" xfId="0" applyFont="1" applyFill="1" applyBorder="1" applyAlignment="1">
      <alignment horizontal="center" vertical="center"/>
    </xf>
    <xf numFmtId="164" fontId="17" fillId="0" borderId="22" xfId="0" applyNumberFormat="1" applyFont="1" applyBorder="1" applyAlignment="1">
      <alignment vertical="center"/>
    </xf>
    <xf numFmtId="0" fontId="9" fillId="0" borderId="11" xfId="0" applyFont="1" applyBorder="1" applyAlignment="1">
      <alignment vertical="center" wrapText="1"/>
    </xf>
    <xf numFmtId="0" fontId="9" fillId="0" borderId="11" xfId="0" applyFont="1" applyBorder="1" applyAlignment="1">
      <alignment vertical="center"/>
    </xf>
    <xf numFmtId="0" fontId="7" fillId="0" borderId="5" xfId="0" applyFont="1" applyBorder="1" applyAlignment="1">
      <alignment horizontal="right" vertical="center" wrapText="1"/>
    </xf>
    <xf numFmtId="165" fontId="16" fillId="0" borderId="5" xfId="0" applyNumberFormat="1" applyFont="1" applyBorder="1" applyAlignment="1">
      <alignment vertical="center"/>
    </xf>
    <xf numFmtId="164" fontId="25" fillId="0" borderId="13" xfId="0" applyNumberFormat="1" applyFont="1" applyBorder="1" applyAlignment="1">
      <alignment vertical="center"/>
    </xf>
    <xf numFmtId="0" fontId="7" fillId="0" borderId="11" xfId="0" applyFont="1" applyBorder="1" applyAlignment="1">
      <alignment horizontal="right" vertical="center" wrapText="1"/>
    </xf>
    <xf numFmtId="165" fontId="16" fillId="0" borderId="11" xfId="0" applyNumberFormat="1" applyFont="1" applyBorder="1" applyAlignment="1">
      <alignment vertical="center"/>
    </xf>
    <xf numFmtId="167" fontId="25" fillId="0" borderId="13" xfId="0" applyNumberFormat="1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26" fillId="0" borderId="13" xfId="0" applyFont="1" applyBorder="1" applyAlignment="1">
      <alignment horizontal="right" vertical="center"/>
    </xf>
    <xf numFmtId="8" fontId="6" fillId="0" borderId="13" xfId="0" applyNumberFormat="1" applyFont="1" applyBorder="1" applyAlignment="1">
      <alignment vertical="center"/>
    </xf>
    <xf numFmtId="0" fontId="25" fillId="0" borderId="13" xfId="0" applyFont="1" applyBorder="1" applyAlignment="1">
      <alignment horizontal="right" vertical="center"/>
    </xf>
    <xf numFmtId="168" fontId="27" fillId="2" borderId="4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0" fontId="21" fillId="0" borderId="20" xfId="0" applyFont="1" applyBorder="1" applyAlignment="1">
      <alignment vertical="center" wrapText="1"/>
    </xf>
    <xf numFmtId="164" fontId="9" fillId="0" borderId="3" xfId="0" applyNumberFormat="1" applyFont="1" applyBorder="1" applyAlignment="1">
      <alignment horizontal="right" vertical="center"/>
    </xf>
    <xf numFmtId="164" fontId="9" fillId="0" borderId="21" xfId="0" applyNumberFormat="1" applyFont="1" applyBorder="1" applyAlignment="1">
      <alignment horizontal="right" vertical="center"/>
    </xf>
    <xf numFmtId="0" fontId="9" fillId="0" borderId="22" xfId="0" applyFont="1" applyBorder="1" applyAlignment="1">
      <alignment vertical="center" wrapText="1"/>
    </xf>
    <xf numFmtId="0" fontId="4" fillId="0" borderId="13" xfId="0" applyFont="1" applyBorder="1" applyAlignment="1">
      <alignment vertical="center"/>
    </xf>
    <xf numFmtId="0" fontId="22" fillId="2" borderId="4" xfId="0" applyFont="1" applyFill="1" applyBorder="1" applyAlignment="1">
      <alignment horizontal="right" vertical="center" wrapText="1"/>
    </xf>
    <xf numFmtId="0" fontId="2" fillId="0" borderId="13" xfId="0" applyFont="1" applyBorder="1" applyAlignment="1">
      <alignment vertical="center" wrapText="1"/>
    </xf>
    <xf numFmtId="164" fontId="17" fillId="0" borderId="5" xfId="0" applyNumberFormat="1" applyFont="1" applyBorder="1" applyAlignment="1">
      <alignment vertical="center"/>
    </xf>
    <xf numFmtId="165" fontId="9" fillId="0" borderId="13" xfId="0" applyNumberFormat="1" applyFont="1" applyBorder="1" applyAlignment="1">
      <alignment vertical="center"/>
    </xf>
    <xf numFmtId="0" fontId="21" fillId="9" borderId="20" xfId="0" applyFont="1" applyFill="1" applyBorder="1" applyAlignment="1">
      <alignment vertical="center" wrapText="1"/>
    </xf>
    <xf numFmtId="0" fontId="1" fillId="9" borderId="13" xfId="0" applyFont="1" applyFill="1" applyBorder="1" applyAlignment="1">
      <alignment vertical="center"/>
    </xf>
    <xf numFmtId="164" fontId="21" fillId="9" borderId="21" xfId="0" applyNumberFormat="1" applyFont="1" applyFill="1" applyBorder="1" applyAlignment="1">
      <alignment horizontal="right" vertical="center"/>
    </xf>
    <xf numFmtId="0" fontId="14" fillId="0" borderId="1" xfId="0" applyFont="1" applyBorder="1" applyAlignment="1">
      <alignment horizontal="right" vertical="center"/>
    </xf>
    <xf numFmtId="0" fontId="8" fillId="0" borderId="3" xfId="0" applyFont="1" applyBorder="1" applyAlignment="1">
      <alignment vertical="center"/>
    </xf>
    <xf numFmtId="0" fontId="21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20" fillId="6" borderId="8" xfId="0" applyFont="1" applyFill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21" fillId="5" borderId="17" xfId="0" applyFont="1" applyFill="1" applyBorder="1" applyAlignment="1">
      <alignment horizontal="left" vertical="center" wrapText="1"/>
    </xf>
    <xf numFmtId="0" fontId="21" fillId="5" borderId="18" xfId="0" applyFont="1" applyFill="1" applyBorder="1" applyAlignment="1">
      <alignment horizontal="left" vertical="center" wrapText="1"/>
    </xf>
    <xf numFmtId="0" fontId="21" fillId="5" borderId="19" xfId="0" applyFont="1" applyFill="1" applyBorder="1" applyAlignment="1">
      <alignment horizontal="left" vertical="center" wrapText="1"/>
    </xf>
    <xf numFmtId="0" fontId="23" fillId="0" borderId="1" xfId="0" applyFont="1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166" fontId="9" fillId="0" borderId="1" xfId="0" applyNumberFormat="1" applyFont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166" fontId="9" fillId="0" borderId="3" xfId="0" applyNumberFormat="1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166" fontId="21" fillId="0" borderId="1" xfId="0" applyNumberFormat="1" applyFont="1" applyBorder="1" applyAlignment="1">
      <alignment horizontal="left" vertical="center"/>
    </xf>
    <xf numFmtId="166" fontId="9" fillId="0" borderId="2" xfId="0" applyNumberFormat="1" applyFont="1" applyBorder="1" applyAlignment="1">
      <alignment horizontal="left" vertical="center"/>
    </xf>
    <xf numFmtId="166" fontId="21" fillId="0" borderId="2" xfId="0" applyNumberFormat="1" applyFont="1" applyBorder="1" applyAlignment="1">
      <alignment horizontal="left" vertical="center"/>
    </xf>
    <xf numFmtId="0" fontId="20" fillId="6" borderId="20" xfId="0" applyFont="1" applyFill="1" applyBorder="1" applyAlignment="1">
      <alignment horizontal="center" vertical="center"/>
    </xf>
    <xf numFmtId="0" fontId="8" fillId="0" borderId="21" xfId="0" applyFont="1" applyBorder="1" applyAlignment="1">
      <alignment vertical="center"/>
    </xf>
    <xf numFmtId="0" fontId="19" fillId="7" borderId="1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vertical="center" wrapText="1"/>
    </xf>
    <xf numFmtId="0" fontId="9" fillId="5" borderId="2" xfId="0" applyFont="1" applyFill="1" applyBorder="1" applyAlignment="1">
      <alignment vertical="center" wrapText="1"/>
    </xf>
    <xf numFmtId="0" fontId="9" fillId="5" borderId="3" xfId="0" applyFont="1" applyFill="1" applyBorder="1" applyAlignment="1">
      <alignment vertical="center" wrapText="1"/>
    </xf>
    <xf numFmtId="166" fontId="9" fillId="0" borderId="12" xfId="0" applyNumberFormat="1" applyFont="1" applyBorder="1" applyAlignment="1">
      <alignment horizontal="center" vertical="center"/>
    </xf>
    <xf numFmtId="166" fontId="9" fillId="0" borderId="10" xfId="0" applyNumberFormat="1" applyFont="1" applyBorder="1" applyAlignment="1">
      <alignment horizontal="center" vertical="center"/>
    </xf>
    <xf numFmtId="0" fontId="21" fillId="5" borderId="20" xfId="0" applyFont="1" applyFill="1" applyBorder="1" applyAlignment="1">
      <alignment vertical="center" wrapText="1"/>
    </xf>
    <xf numFmtId="0" fontId="8" fillId="0" borderId="23" xfId="0" applyFont="1" applyBorder="1" applyAlignment="1">
      <alignment vertical="center"/>
    </xf>
    <xf numFmtId="0" fontId="21" fillId="0" borderId="24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5" borderId="15" xfId="0" applyFont="1" applyFill="1" applyBorder="1" applyAlignment="1">
      <alignment vertical="center" wrapText="1"/>
    </xf>
    <xf numFmtId="0" fontId="8" fillId="0" borderId="11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21" fillId="5" borderId="25" xfId="0" applyFont="1" applyFill="1" applyBorder="1" applyAlignment="1">
      <alignment horizontal="left" vertical="center" wrapText="1"/>
    </xf>
    <xf numFmtId="0" fontId="21" fillId="5" borderId="8" xfId="0" applyFont="1" applyFill="1" applyBorder="1" applyAlignment="1">
      <alignment vertical="center" wrapText="1"/>
    </xf>
    <xf numFmtId="0" fontId="21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/>
    </xf>
  </cellXfs>
  <cellStyles count="1">
    <cellStyle name="Normal" xfId="0" builtinId="0"/>
  </cellStyles>
  <dxfs count="23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9"/>
  <sheetViews>
    <sheetView tabSelected="1" zoomScaleNormal="100" workbookViewId="0">
      <selection activeCell="D8" sqref="D8"/>
    </sheetView>
  </sheetViews>
  <sheetFormatPr defaultColWidth="14.42578125" defaultRowHeight="15" customHeight="1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96" t="s">
        <v>67</v>
      </c>
      <c r="B1" s="97"/>
      <c r="C1" s="97"/>
      <c r="D1" s="97"/>
      <c r="E1" s="98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99</v>
      </c>
      <c r="C3" s="5">
        <v>0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4" t="s">
        <v>97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4" t="s">
        <v>98</v>
      </c>
      <c r="C5" s="5">
        <v>10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36" t="s">
        <v>40</v>
      </c>
      <c r="C6" s="5">
        <v>0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35.25" customHeight="1">
      <c r="A7" s="4"/>
      <c r="B7" s="36" t="s">
        <v>49</v>
      </c>
      <c r="C7" s="5">
        <v>114.3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35.25" customHeight="1">
      <c r="A8" s="4"/>
      <c r="B8" s="65" t="s">
        <v>59</v>
      </c>
      <c r="C8" s="5">
        <f>SUM(C3:C7)</f>
        <v>124.3</v>
      </c>
      <c r="D8" s="6"/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>
      <c r="A9" s="6"/>
      <c r="B9" s="4" t="s">
        <v>1</v>
      </c>
      <c r="C9" s="58">
        <f>E96-C72</f>
        <v>-7433.02</v>
      </c>
      <c r="D9" s="6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3.5" customHeight="1">
      <c r="A10" s="8"/>
      <c r="B10" s="8"/>
      <c r="C10" s="8"/>
      <c r="D10" s="8"/>
      <c r="E10" s="8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13.5" customHeight="1"/>
    <row r="12" spans="1:25" ht="13.5" customHeight="1">
      <c r="A12" s="100" t="s">
        <v>60</v>
      </c>
      <c r="B12" s="77"/>
      <c r="C12" s="77"/>
      <c r="D12" s="77"/>
      <c r="E12" s="78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25" ht="13.5" customHeight="1">
      <c r="A13" s="15" t="s">
        <v>2</v>
      </c>
      <c r="B13" s="16" t="s">
        <v>3</v>
      </c>
      <c r="C13" s="101" t="s">
        <v>4</v>
      </c>
      <c r="D13" s="73"/>
      <c r="E13" s="17" t="s">
        <v>5</v>
      </c>
    </row>
    <row r="14" spans="1:25" ht="13.5" customHeight="1">
      <c r="A14" s="2" t="s">
        <v>68</v>
      </c>
      <c r="B14" s="2" t="s">
        <v>6</v>
      </c>
      <c r="C14" s="99" t="s">
        <v>7</v>
      </c>
      <c r="D14" s="75"/>
      <c r="E14" s="18">
        <v>2405</v>
      </c>
    </row>
    <row r="15" spans="1:25" ht="13.5" customHeight="1">
      <c r="A15" s="11"/>
      <c r="B15" s="11"/>
      <c r="C15" s="1"/>
      <c r="D15" s="12" t="s">
        <v>8</v>
      </c>
      <c r="E15" s="49">
        <f>SUM(E14:E14)</f>
        <v>2405</v>
      </c>
    </row>
    <row r="16" spans="1:25" ht="13.5" customHeight="1">
      <c r="A16" s="11"/>
      <c r="B16" s="11"/>
    </row>
    <row r="17" spans="1:25" ht="13.5" customHeight="1">
      <c r="A17" s="100" t="s">
        <v>61</v>
      </c>
      <c r="B17" s="77"/>
      <c r="C17" s="77"/>
      <c r="D17" s="77"/>
      <c r="E17" s="78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" ht="13.15" customHeight="1">
      <c r="A18" s="15" t="s">
        <v>2</v>
      </c>
      <c r="B18" s="16" t="s">
        <v>3</v>
      </c>
      <c r="C18" s="101" t="s">
        <v>4</v>
      </c>
      <c r="D18" s="73"/>
      <c r="E18" s="17" t="s">
        <v>5</v>
      </c>
    </row>
    <row r="19" spans="1:25" ht="13.15" customHeight="1">
      <c r="A19" s="2" t="s">
        <v>69</v>
      </c>
      <c r="B19" s="2" t="s">
        <v>6</v>
      </c>
      <c r="C19" s="99" t="s">
        <v>7</v>
      </c>
      <c r="D19" s="73"/>
      <c r="E19" s="19">
        <v>2405</v>
      </c>
    </row>
    <row r="20" spans="1:25" ht="13.15" customHeight="1">
      <c r="A20" s="11"/>
      <c r="B20" s="11"/>
      <c r="C20" s="1"/>
      <c r="D20" s="12" t="s">
        <v>8</v>
      </c>
      <c r="E20" s="13">
        <f>SUM(E19)</f>
        <v>2405</v>
      </c>
    </row>
    <row r="21" spans="1:25" ht="13.5" customHeight="1">
      <c r="A21" s="11"/>
      <c r="B21" s="11"/>
      <c r="C21" s="1"/>
      <c r="D21" s="51"/>
      <c r="E21" s="52"/>
    </row>
    <row r="22" spans="1:25" ht="13.5" customHeight="1">
      <c r="A22" s="100" t="s">
        <v>62</v>
      </c>
      <c r="B22" s="77"/>
      <c r="C22" s="77"/>
      <c r="D22" s="77"/>
      <c r="E22" s="78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1:25" ht="13.15" customHeight="1">
      <c r="A23" s="15" t="s">
        <v>2</v>
      </c>
      <c r="B23" s="16" t="s">
        <v>3</v>
      </c>
      <c r="C23" s="101" t="s">
        <v>4</v>
      </c>
      <c r="D23" s="73"/>
      <c r="E23" s="17" t="s">
        <v>5</v>
      </c>
    </row>
    <row r="24" spans="1:25" ht="13.15" customHeight="1">
      <c r="A24" s="2" t="s">
        <v>70</v>
      </c>
      <c r="B24" s="2" t="s">
        <v>6</v>
      </c>
      <c r="C24" s="99" t="s">
        <v>7</v>
      </c>
      <c r="D24" s="73"/>
      <c r="E24" s="19">
        <v>2405</v>
      </c>
    </row>
    <row r="25" spans="1:25" ht="13.15" customHeight="1">
      <c r="A25" s="11"/>
      <c r="B25" s="11"/>
      <c r="C25" s="1"/>
      <c r="D25" s="12" t="s">
        <v>8</v>
      </c>
      <c r="E25" s="13">
        <f>SUM(E24)</f>
        <v>2405</v>
      </c>
    </row>
    <row r="26" spans="1:25" ht="13.5" customHeight="1">
      <c r="A26" s="11"/>
      <c r="B26" s="11"/>
      <c r="C26" s="1"/>
      <c r="D26" s="51"/>
      <c r="E26" s="52"/>
    </row>
    <row r="27" spans="1:25" ht="13.15" customHeight="1">
      <c r="A27" s="11"/>
      <c r="B27" s="11"/>
      <c r="C27" s="1"/>
      <c r="D27" s="51"/>
      <c r="E27" s="52"/>
    </row>
    <row r="28" spans="1:25" ht="13.5" customHeight="1">
      <c r="A28" s="11"/>
      <c r="B28" s="11"/>
      <c r="C28" s="1"/>
      <c r="D28" s="51"/>
      <c r="E28" s="52"/>
    </row>
    <row r="29" spans="1:25" ht="13.5" customHeight="1">
      <c r="A29" s="11"/>
      <c r="B29" s="11"/>
    </row>
    <row r="30" spans="1:25" ht="13.5" customHeight="1">
      <c r="A30" s="117" t="s">
        <v>66</v>
      </c>
      <c r="B30" s="83"/>
      <c r="C30" s="73"/>
    </row>
    <row r="31" spans="1:25" ht="13.5" customHeight="1">
      <c r="A31" s="20" t="s">
        <v>3</v>
      </c>
      <c r="B31" s="20" t="s">
        <v>4</v>
      </c>
      <c r="C31" s="21" t="s">
        <v>5</v>
      </c>
      <c r="D31" s="22"/>
    </row>
    <row r="32" spans="1:25" ht="13.5" customHeight="1">
      <c r="A32" s="102" t="s">
        <v>9</v>
      </c>
      <c r="B32" s="83"/>
      <c r="C32" s="73"/>
    </row>
    <row r="33" spans="1:3" ht="13.5" customHeight="1">
      <c r="A33" s="26" t="s">
        <v>31</v>
      </c>
      <c r="B33" s="2"/>
      <c r="C33" s="19">
        <v>204</v>
      </c>
    </row>
    <row r="34" spans="1:3" ht="13.5" customHeight="1">
      <c r="A34" s="27" t="s">
        <v>10</v>
      </c>
      <c r="B34" s="27" t="s">
        <v>11</v>
      </c>
      <c r="C34" s="28">
        <v>197</v>
      </c>
    </row>
    <row r="35" spans="1:3" ht="13.5" customHeight="1">
      <c r="A35" s="29"/>
      <c r="B35" s="26" t="s">
        <v>33</v>
      </c>
      <c r="C35" s="30">
        <f>SUM(C33:C34)</f>
        <v>401</v>
      </c>
    </row>
    <row r="36" spans="1:3" ht="13.5" customHeight="1">
      <c r="A36" s="111" t="s">
        <v>12</v>
      </c>
      <c r="B36" s="112"/>
      <c r="C36" s="113"/>
    </row>
    <row r="37" spans="1:3" ht="13.5" customHeight="1">
      <c r="A37" s="114"/>
      <c r="B37" s="115"/>
      <c r="C37" s="116"/>
    </row>
    <row r="38" spans="1:3" ht="13.5" customHeight="1">
      <c r="A38" s="2" t="s">
        <v>13</v>
      </c>
      <c r="B38" s="2"/>
      <c r="C38" s="18">
        <v>0</v>
      </c>
    </row>
    <row r="39" spans="1:3" ht="13.5" customHeight="1">
      <c r="A39" s="2" t="s">
        <v>14</v>
      </c>
      <c r="B39" s="2"/>
      <c r="C39" s="10">
        <v>0</v>
      </c>
    </row>
    <row r="40" spans="1:3" ht="13.5" customHeight="1">
      <c r="A40" s="2" t="s">
        <v>15</v>
      </c>
      <c r="B40" s="2"/>
      <c r="C40" s="10">
        <v>0</v>
      </c>
    </row>
    <row r="41" spans="1:3" ht="13.5" customHeight="1">
      <c r="A41" s="2" t="s">
        <v>16</v>
      </c>
      <c r="B41" s="2"/>
      <c r="C41" s="10">
        <v>0</v>
      </c>
    </row>
    <row r="42" spans="1:3" ht="13.5" customHeight="1">
      <c r="A42" s="2"/>
      <c r="B42" s="2" t="s">
        <v>17</v>
      </c>
      <c r="C42" s="10">
        <f>SUM(C38:C41)</f>
        <v>0</v>
      </c>
    </row>
    <row r="43" spans="1:3" ht="13.5" customHeight="1">
      <c r="A43" s="102" t="s">
        <v>18</v>
      </c>
      <c r="B43" s="83"/>
      <c r="C43" s="73"/>
    </row>
    <row r="44" spans="1:3" ht="13.5" customHeight="1">
      <c r="A44" s="2" t="s">
        <v>19</v>
      </c>
      <c r="B44" s="2" t="s">
        <v>20</v>
      </c>
      <c r="C44" s="19">
        <v>0</v>
      </c>
    </row>
    <row r="45" spans="1:3" ht="13.5" customHeight="1">
      <c r="A45" s="2" t="s">
        <v>21</v>
      </c>
      <c r="B45" s="2" t="s">
        <v>22</v>
      </c>
      <c r="C45" s="19">
        <v>0</v>
      </c>
    </row>
    <row r="46" spans="1:3" ht="13.5" customHeight="1">
      <c r="A46" s="2"/>
      <c r="B46" s="26" t="s">
        <v>34</v>
      </c>
      <c r="C46" s="19">
        <f>SUM(C44:C45)</f>
        <v>0</v>
      </c>
    </row>
    <row r="47" spans="1:3" ht="13.5" customHeight="1">
      <c r="A47" s="102" t="s">
        <v>52</v>
      </c>
      <c r="B47" s="103"/>
      <c r="C47" s="104"/>
    </row>
    <row r="48" spans="1:3" ht="13.5" customHeight="1">
      <c r="A48" s="2" t="s">
        <v>53</v>
      </c>
      <c r="B48" s="2" t="s">
        <v>55</v>
      </c>
      <c r="C48" s="18">
        <v>125</v>
      </c>
    </row>
    <row r="49" spans="1:3" ht="13.5" customHeight="1">
      <c r="A49" s="27"/>
      <c r="B49" s="31" t="s">
        <v>75</v>
      </c>
      <c r="C49" s="32">
        <v>0</v>
      </c>
    </row>
    <row r="50" spans="1:3" ht="13.5" customHeight="1">
      <c r="A50" s="27"/>
      <c r="B50" s="27" t="s">
        <v>104</v>
      </c>
      <c r="C50" s="32">
        <v>16.66</v>
      </c>
    </row>
    <row r="51" spans="1:3" ht="13.5" customHeight="1">
      <c r="A51" s="27"/>
      <c r="B51" s="31" t="s">
        <v>54</v>
      </c>
      <c r="C51" s="32">
        <f>SUM(C48:C50)</f>
        <v>141.66</v>
      </c>
    </row>
    <row r="52" spans="1:3" ht="13.5" customHeight="1">
      <c r="A52" s="102" t="s">
        <v>23</v>
      </c>
      <c r="B52" s="103"/>
      <c r="C52" s="104"/>
    </row>
    <row r="53" spans="1:3" ht="13.5" customHeight="1">
      <c r="A53" s="2" t="s">
        <v>24</v>
      </c>
      <c r="B53" s="2" t="s">
        <v>25</v>
      </c>
      <c r="C53" s="18">
        <v>0</v>
      </c>
    </row>
    <row r="54" spans="1:3" ht="13.5" customHeight="1">
      <c r="A54" s="27"/>
      <c r="B54" s="31" t="s">
        <v>35</v>
      </c>
      <c r="C54" s="32">
        <f>SUM(C53)</f>
        <v>0</v>
      </c>
    </row>
    <row r="55" spans="1:3" ht="13.5" customHeight="1">
      <c r="A55" s="107" t="s">
        <v>56</v>
      </c>
      <c r="B55" s="108"/>
      <c r="C55" s="95"/>
    </row>
    <row r="56" spans="1:3" ht="33" customHeight="1">
      <c r="A56" s="33" t="s">
        <v>57</v>
      </c>
      <c r="B56" s="34" t="s">
        <v>58</v>
      </c>
      <c r="C56" s="35">
        <v>0</v>
      </c>
    </row>
    <row r="57" spans="1:3" ht="19.899999999999999" customHeight="1">
      <c r="A57" s="33"/>
      <c r="B57" s="34" t="s">
        <v>59</v>
      </c>
      <c r="C57" s="35">
        <f>SUM(C56)</f>
        <v>0</v>
      </c>
    </row>
    <row r="58" spans="1:3" ht="13.5" customHeight="1">
      <c r="A58" s="119" t="s">
        <v>36</v>
      </c>
      <c r="B58" s="115"/>
      <c r="C58" s="78"/>
    </row>
    <row r="59" spans="1:3" ht="13.5" customHeight="1">
      <c r="A59" s="27" t="s">
        <v>71</v>
      </c>
      <c r="B59" s="27"/>
      <c r="C59" s="18">
        <v>0</v>
      </c>
    </row>
    <row r="60" spans="1:3" ht="15" customHeight="1">
      <c r="A60" s="29" t="s">
        <v>73</v>
      </c>
      <c r="B60" s="29" t="s">
        <v>72</v>
      </c>
      <c r="C60" s="18">
        <v>0</v>
      </c>
    </row>
    <row r="61" spans="1:3" ht="13.5" customHeight="1">
      <c r="A61" s="9" t="s">
        <v>26</v>
      </c>
      <c r="B61" s="9" t="s">
        <v>27</v>
      </c>
      <c r="C61" s="18">
        <v>0</v>
      </c>
    </row>
    <row r="62" spans="1:3" ht="13.5" customHeight="1">
      <c r="A62" s="33"/>
      <c r="B62" s="34" t="s">
        <v>37</v>
      </c>
      <c r="C62" s="35">
        <f>SUM(C59:C61)</f>
        <v>0</v>
      </c>
    </row>
    <row r="63" spans="1:3" ht="13.5" customHeight="1">
      <c r="A63" s="79" t="s">
        <v>32</v>
      </c>
      <c r="B63" s="118"/>
      <c r="C63" s="81"/>
    </row>
    <row r="64" spans="1:3" ht="13.5" customHeight="1">
      <c r="A64" s="59" t="s">
        <v>43</v>
      </c>
      <c r="B64" s="64" t="s">
        <v>50</v>
      </c>
      <c r="C64" s="61">
        <v>0</v>
      </c>
    </row>
    <row r="65" spans="1:8" ht="13.5" customHeight="1">
      <c r="A65" s="60" t="s">
        <v>76</v>
      </c>
      <c r="B65" s="54" t="s">
        <v>77</v>
      </c>
      <c r="C65" s="62">
        <v>0</v>
      </c>
    </row>
    <row r="66" spans="1:8" ht="13.5" customHeight="1">
      <c r="A66" s="31" t="s">
        <v>47</v>
      </c>
      <c r="B66" s="63" t="s">
        <v>74</v>
      </c>
      <c r="C66" s="32">
        <v>0</v>
      </c>
    </row>
    <row r="67" spans="1:8" ht="13.5" customHeight="1">
      <c r="A67" s="29"/>
      <c r="B67" s="39" t="s">
        <v>44</v>
      </c>
      <c r="C67" s="40">
        <f>SUM(C64:C66)</f>
        <v>0</v>
      </c>
    </row>
    <row r="68" spans="1:8" ht="13.5" customHeight="1">
      <c r="A68" s="29"/>
      <c r="B68" s="55" t="s">
        <v>59</v>
      </c>
      <c r="C68" s="40">
        <f>C35+C42+C46+C51+C54+C57+C62+C67</f>
        <v>542.66</v>
      </c>
    </row>
    <row r="69" spans="1:8" ht="13.5" customHeight="1">
      <c r="A69" s="79" t="s">
        <v>45</v>
      </c>
      <c r="B69" s="80"/>
      <c r="C69" s="81"/>
    </row>
    <row r="70" spans="1:8" ht="13.5" customHeight="1">
      <c r="A70" s="43" t="s">
        <v>48</v>
      </c>
      <c r="B70" s="39"/>
      <c r="C70" s="50">
        <v>4483</v>
      </c>
    </row>
    <row r="71" spans="1:8" ht="30">
      <c r="A71" s="66" t="s">
        <v>81</v>
      </c>
      <c r="B71" s="56"/>
      <c r="C71" s="50">
        <v>2700</v>
      </c>
    </row>
    <row r="72" spans="1:8" ht="13.5" customHeight="1">
      <c r="A72" s="29"/>
      <c r="B72" s="57" t="s">
        <v>46</v>
      </c>
      <c r="C72" s="50">
        <f>C70+C71</f>
        <v>7183</v>
      </c>
    </row>
    <row r="73" spans="1:8" ht="13.5" customHeight="1">
      <c r="A73" s="33"/>
      <c r="B73" s="41" t="s">
        <v>28</v>
      </c>
      <c r="C73" s="42">
        <f>C68</f>
        <v>542.66</v>
      </c>
      <c r="H73" s="37"/>
    </row>
    <row r="74" spans="1:8" ht="13.5" customHeight="1">
      <c r="A74" s="11"/>
      <c r="B74" s="11"/>
    </row>
    <row r="75" spans="1:8" ht="13.5" customHeight="1">
      <c r="A75" s="11"/>
      <c r="B75" s="11"/>
    </row>
    <row r="76" spans="1:8" ht="13.5" customHeight="1">
      <c r="A76" s="85" t="s">
        <v>63</v>
      </c>
      <c r="B76" s="83"/>
      <c r="C76" s="83"/>
      <c r="D76" s="83"/>
      <c r="E76" s="73"/>
    </row>
    <row r="77" spans="1:8" ht="13.5" customHeight="1">
      <c r="A77" s="94" t="s">
        <v>39</v>
      </c>
      <c r="B77" s="95"/>
      <c r="C77" s="94" t="s">
        <v>38</v>
      </c>
      <c r="D77" s="95"/>
      <c r="E77" s="44" t="s">
        <v>5</v>
      </c>
    </row>
    <row r="78" spans="1:8" ht="13.5" customHeight="1">
      <c r="A78" s="109" t="s">
        <v>41</v>
      </c>
      <c r="B78" s="110"/>
      <c r="C78" s="105"/>
      <c r="D78" s="106"/>
      <c r="E78" s="45">
        <f>C73</f>
        <v>542.66</v>
      </c>
    </row>
    <row r="79" spans="1:8" ht="13.5" customHeight="1">
      <c r="C79" s="82" t="s">
        <v>42</v>
      </c>
      <c r="D79" s="83"/>
      <c r="E79" s="38">
        <f>C8-C51</f>
        <v>-17.36</v>
      </c>
    </row>
    <row r="80" spans="1:8" ht="13.5" customHeight="1"/>
    <row r="81" spans="1:5" ht="13.5" customHeight="1">
      <c r="A81" s="85" t="s">
        <v>64</v>
      </c>
      <c r="B81" s="83"/>
      <c r="C81" s="83"/>
      <c r="D81" s="83"/>
      <c r="E81" s="73"/>
    </row>
    <row r="82" spans="1:5" ht="13.5" customHeight="1">
      <c r="A82" s="85" t="s">
        <v>39</v>
      </c>
      <c r="B82" s="73"/>
      <c r="C82" s="85" t="s">
        <v>38</v>
      </c>
      <c r="D82" s="73"/>
      <c r="E82" s="23" t="s">
        <v>5</v>
      </c>
    </row>
    <row r="83" spans="1:5" ht="13.5" customHeight="1">
      <c r="A83" s="74" t="s">
        <v>79</v>
      </c>
      <c r="B83" s="75"/>
      <c r="C83" s="84"/>
      <c r="D83" s="86"/>
      <c r="E83" s="38">
        <f>E79</f>
        <v>-17.36</v>
      </c>
    </row>
    <row r="84" spans="1:5" ht="13.5" customHeight="1">
      <c r="A84" s="87" t="s">
        <v>91</v>
      </c>
      <c r="B84" s="88"/>
      <c r="C84" s="91" t="s">
        <v>93</v>
      </c>
      <c r="D84" s="92"/>
      <c r="E84" s="53">
        <v>0</v>
      </c>
    </row>
    <row r="85" spans="1:5" ht="13.5" customHeight="1">
      <c r="A85" s="89"/>
      <c r="B85" s="90"/>
      <c r="C85" s="91" t="s">
        <v>101</v>
      </c>
      <c r="D85" s="93"/>
      <c r="E85" s="53">
        <v>1300</v>
      </c>
    </row>
    <row r="86" spans="1:5" ht="13.5" customHeight="1">
      <c r="A86" s="74" t="s">
        <v>41</v>
      </c>
      <c r="B86" s="75"/>
      <c r="C86" s="84"/>
      <c r="D86" s="73"/>
      <c r="E86" s="67">
        <f>SUM(E84:E85)</f>
        <v>1300</v>
      </c>
    </row>
    <row r="87" spans="1:5" ht="13.5" customHeight="1">
      <c r="C87" s="72" t="s">
        <v>29</v>
      </c>
      <c r="D87" s="73"/>
      <c r="E87" s="38">
        <f>(E20+E83)-SUM(E84:E86)</f>
        <v>-212.36000000000013</v>
      </c>
    </row>
    <row r="88" spans="1:5" ht="13.5" customHeight="1">
      <c r="A88" s="25"/>
      <c r="B88" s="25"/>
      <c r="C88" s="25"/>
      <c r="D88" s="25"/>
      <c r="E88" s="25"/>
    </row>
    <row r="89" spans="1:5" ht="17.25" customHeight="1">
      <c r="A89" s="25"/>
      <c r="B89" s="25"/>
      <c r="C89" s="25"/>
      <c r="D89" s="25"/>
      <c r="E89" s="25"/>
    </row>
    <row r="90" spans="1:5" ht="13.5" customHeight="1">
      <c r="A90" s="76" t="s">
        <v>65</v>
      </c>
      <c r="B90" s="77"/>
      <c r="C90" s="77"/>
      <c r="D90" s="77"/>
      <c r="E90" s="78"/>
    </row>
    <row r="91" spans="1:5" ht="13.5" customHeight="1">
      <c r="A91" s="85" t="s">
        <v>39</v>
      </c>
      <c r="B91" s="73"/>
      <c r="C91" s="85" t="s">
        <v>38</v>
      </c>
      <c r="D91" s="73"/>
      <c r="E91" s="23" t="s">
        <v>5</v>
      </c>
    </row>
    <row r="92" spans="1:5" ht="13.5" customHeight="1">
      <c r="A92" s="74" t="s">
        <v>80</v>
      </c>
      <c r="B92" s="75"/>
      <c r="C92" s="84"/>
      <c r="D92" s="73"/>
      <c r="E92" s="38">
        <f>E87</f>
        <v>-212.36000000000013</v>
      </c>
    </row>
    <row r="93" spans="1:5" ht="13.5" customHeight="1">
      <c r="A93" s="87" t="s">
        <v>91</v>
      </c>
      <c r="B93" s="88"/>
      <c r="C93" s="91" t="s">
        <v>92</v>
      </c>
      <c r="D93" s="92"/>
      <c r="E93" s="53">
        <v>500</v>
      </c>
    </row>
    <row r="94" spans="1:5" ht="13.5" customHeight="1">
      <c r="A94" s="89"/>
      <c r="B94" s="90"/>
      <c r="C94" s="91" t="s">
        <v>100</v>
      </c>
      <c r="D94" s="93"/>
      <c r="E94" s="53">
        <v>1400</v>
      </c>
    </row>
    <row r="95" spans="1:5" ht="13.5" customHeight="1">
      <c r="A95" s="74" t="s">
        <v>41</v>
      </c>
      <c r="B95" s="75"/>
      <c r="C95" s="84"/>
      <c r="D95" s="73"/>
      <c r="E95" s="24">
        <f>C73</f>
        <v>542.66</v>
      </c>
    </row>
    <row r="96" spans="1:5" ht="13.5" customHeight="1">
      <c r="C96" s="72" t="s">
        <v>30</v>
      </c>
      <c r="D96" s="73"/>
      <c r="E96" s="53">
        <f>(E25+E92)-SUM(E93:E95)</f>
        <v>-250.01999999999998</v>
      </c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</sheetData>
  <mergeCells count="48">
    <mergeCell ref="C91:D91"/>
    <mergeCell ref="A91:B91"/>
    <mergeCell ref="A55:C55"/>
    <mergeCell ref="A78:B78"/>
    <mergeCell ref="C24:D24"/>
    <mergeCell ref="A36:C37"/>
    <mergeCell ref="A30:C30"/>
    <mergeCell ref="A32:C32"/>
    <mergeCell ref="A63:C63"/>
    <mergeCell ref="A58:C58"/>
    <mergeCell ref="A47:C47"/>
    <mergeCell ref="A22:E22"/>
    <mergeCell ref="A17:E17"/>
    <mergeCell ref="C18:D18"/>
    <mergeCell ref="C19:D19"/>
    <mergeCell ref="C23:D23"/>
    <mergeCell ref="A1:E1"/>
    <mergeCell ref="C14:D14"/>
    <mergeCell ref="A12:E12"/>
    <mergeCell ref="C13:D13"/>
    <mergeCell ref="C92:D92"/>
    <mergeCell ref="C86:D86"/>
    <mergeCell ref="C87:D87"/>
    <mergeCell ref="A43:C43"/>
    <mergeCell ref="A52:C52"/>
    <mergeCell ref="C78:D78"/>
    <mergeCell ref="A81:E81"/>
    <mergeCell ref="C77:D77"/>
    <mergeCell ref="C84:D84"/>
    <mergeCell ref="A84:B85"/>
    <mergeCell ref="C85:D85"/>
    <mergeCell ref="A82:B82"/>
    <mergeCell ref="C96:D96"/>
    <mergeCell ref="A92:B92"/>
    <mergeCell ref="A90:E90"/>
    <mergeCell ref="A69:C69"/>
    <mergeCell ref="A86:B86"/>
    <mergeCell ref="C79:D79"/>
    <mergeCell ref="A95:B95"/>
    <mergeCell ref="C95:D95"/>
    <mergeCell ref="C82:D82"/>
    <mergeCell ref="A83:B83"/>
    <mergeCell ref="C83:D83"/>
    <mergeCell ref="A93:B94"/>
    <mergeCell ref="C93:D93"/>
    <mergeCell ref="C94:D94"/>
    <mergeCell ref="A76:E76"/>
    <mergeCell ref="A77:B77"/>
  </mergeCells>
  <phoneticPr fontId="18" type="noConversion"/>
  <conditionalFormatting sqref="C9">
    <cfRule type="cellIs" dxfId="22" priority="13" operator="lessThan">
      <formula>0</formula>
    </cfRule>
  </conditionalFormatting>
  <conditionalFormatting sqref="E79">
    <cfRule type="cellIs" dxfId="21" priority="26" stopIfTrue="1" operator="greaterThanOrEqual">
      <formula>0</formula>
    </cfRule>
    <cfRule type="cellIs" dxfId="20" priority="27" operator="lessThan">
      <formula>0</formula>
    </cfRule>
  </conditionalFormatting>
  <conditionalFormatting sqref="E83">
    <cfRule type="cellIs" dxfId="19" priority="22" stopIfTrue="1" operator="greaterThanOrEqual">
      <formula>0</formula>
    </cfRule>
    <cfRule type="cellIs" dxfId="18" priority="23" operator="lessThan">
      <formula>0</formula>
    </cfRule>
  </conditionalFormatting>
  <conditionalFormatting sqref="E87">
    <cfRule type="cellIs" dxfId="17" priority="24" stopIfTrue="1" operator="greaterThanOrEqual">
      <formula>0</formula>
    </cfRule>
    <cfRule type="cellIs" dxfId="16" priority="25" operator="lessThan">
      <formula>0</formula>
    </cfRule>
  </conditionalFormatting>
  <conditionalFormatting sqref="E92">
    <cfRule type="cellIs" dxfId="15" priority="20" stopIfTrue="1" operator="greaterThanOrEqual">
      <formula>0</formula>
    </cfRule>
    <cfRule type="cellIs" dxfId="14" priority="21" operator="lessThan">
      <formula>0</formula>
    </cfRule>
  </conditionalFormatting>
  <conditionalFormatting sqref="E96">
    <cfRule type="cellIs" dxfId="13" priority="18" stopIfTrue="1" operator="greaterThanOrEqual">
      <formula>0</formula>
    </cfRule>
    <cfRule type="cellIs" dxfId="12" priority="19" operator="lessThan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07"/>
  <sheetViews>
    <sheetView workbookViewId="0">
      <selection activeCell="D51" sqref="D51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96" t="s">
        <v>82</v>
      </c>
      <c r="B1" s="97"/>
      <c r="C1" s="97"/>
      <c r="D1" s="97"/>
      <c r="E1" s="98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51</v>
      </c>
      <c r="C3" s="5">
        <f>'April 2024 - June 2024'!E96</f>
        <v>-250.01999999999998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6" t="s">
        <v>40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6" t="s">
        <v>49</v>
      </c>
      <c r="C5" s="5">
        <f>'April 2024 - June 2024'!C7</f>
        <v>114.3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5" t="s">
        <v>59</v>
      </c>
      <c r="C6" s="5">
        <f>SUM(C3:C5)</f>
        <v>-135.71999999999997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</v>
      </c>
      <c r="C7" s="58">
        <f>E94</f>
        <v>807.96000000000049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00" t="s">
        <v>62</v>
      </c>
      <c r="B10" s="77"/>
      <c r="C10" s="77"/>
      <c r="D10" s="77"/>
      <c r="E10" s="78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2</v>
      </c>
      <c r="B11" s="16" t="s">
        <v>3</v>
      </c>
      <c r="C11" s="101" t="s">
        <v>4</v>
      </c>
      <c r="D11" s="73"/>
      <c r="E11" s="17" t="s">
        <v>5</v>
      </c>
    </row>
    <row r="12" spans="1:25" ht="13.5" customHeight="1">
      <c r="A12" s="26" t="s">
        <v>70</v>
      </c>
      <c r="B12" s="2" t="s">
        <v>6</v>
      </c>
      <c r="C12" s="99" t="s">
        <v>7</v>
      </c>
      <c r="D12" s="75"/>
      <c r="E12" s="18">
        <v>2405</v>
      </c>
    </row>
    <row r="13" spans="1:25" ht="13.5" customHeight="1">
      <c r="A13" s="11"/>
      <c r="B13" s="11"/>
      <c r="C13" s="1"/>
      <c r="D13" s="12" t="s">
        <v>8</v>
      </c>
      <c r="E13" s="49">
        <f>SUM(E12:E12)</f>
        <v>2405</v>
      </c>
    </row>
    <row r="14" spans="1:25" ht="13.5" customHeight="1">
      <c r="A14" s="11"/>
      <c r="B14" s="11"/>
    </row>
    <row r="15" spans="1:25" ht="13.5" customHeight="1">
      <c r="A15" s="100" t="s">
        <v>78</v>
      </c>
      <c r="B15" s="77"/>
      <c r="C15" s="77"/>
      <c r="D15" s="77"/>
      <c r="E15" s="78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2</v>
      </c>
      <c r="B16" s="16" t="s">
        <v>3</v>
      </c>
      <c r="C16" s="101" t="s">
        <v>4</v>
      </c>
      <c r="D16" s="73"/>
      <c r="E16" s="17" t="s">
        <v>5</v>
      </c>
    </row>
    <row r="17" spans="1:25" ht="13.15" customHeight="1">
      <c r="A17" s="26" t="s">
        <v>84</v>
      </c>
      <c r="B17" s="2" t="s">
        <v>6</v>
      </c>
      <c r="C17" s="99" t="s">
        <v>7</v>
      </c>
      <c r="D17" s="73"/>
      <c r="E17" s="19">
        <v>2405</v>
      </c>
    </row>
    <row r="18" spans="1:25" ht="13.15" customHeight="1">
      <c r="A18" s="11"/>
      <c r="B18" s="11"/>
      <c r="C18" s="1"/>
      <c r="D18" s="12" t="s">
        <v>8</v>
      </c>
      <c r="E18" s="13">
        <f>SUM(E17)</f>
        <v>2405</v>
      </c>
    </row>
    <row r="19" spans="1:25" ht="13.5" customHeight="1">
      <c r="A19" s="11"/>
      <c r="B19" s="11"/>
      <c r="C19" s="1"/>
      <c r="D19" s="51"/>
      <c r="E19" s="52"/>
    </row>
    <row r="20" spans="1:25" ht="13.5" customHeight="1">
      <c r="A20" s="100" t="s">
        <v>83</v>
      </c>
      <c r="B20" s="77"/>
      <c r="C20" s="77"/>
      <c r="D20" s="77"/>
      <c r="E20" s="78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15" t="s">
        <v>2</v>
      </c>
      <c r="B21" s="16" t="s">
        <v>3</v>
      </c>
      <c r="C21" s="101" t="s">
        <v>4</v>
      </c>
      <c r="D21" s="73"/>
      <c r="E21" s="17" t="s">
        <v>5</v>
      </c>
    </row>
    <row r="22" spans="1:25" ht="13.15" customHeight="1">
      <c r="A22" s="31" t="s">
        <v>85</v>
      </c>
      <c r="B22" s="27" t="s">
        <v>6</v>
      </c>
      <c r="C22" s="122" t="s">
        <v>7</v>
      </c>
      <c r="D22" s="95"/>
      <c r="E22" s="28">
        <v>2405</v>
      </c>
    </row>
    <row r="23" spans="1:25" ht="13.15" customHeight="1">
      <c r="A23" s="34"/>
      <c r="B23" s="34" t="s">
        <v>94</v>
      </c>
      <c r="C23" s="120" t="s">
        <v>7</v>
      </c>
      <c r="D23" s="121"/>
      <c r="E23" s="68">
        <v>1202</v>
      </c>
    </row>
    <row r="24" spans="1:25" ht="13.15" customHeight="1">
      <c r="A24" s="46"/>
      <c r="B24" s="46"/>
      <c r="C24" s="47"/>
      <c r="D24" s="48" t="s">
        <v>8</v>
      </c>
      <c r="E24" s="49">
        <f>SUM(E22:E23)</f>
        <v>3607</v>
      </c>
    </row>
    <row r="25" spans="1:25" ht="13.5" customHeight="1">
      <c r="A25" s="11"/>
      <c r="B25" s="11"/>
      <c r="C25" s="1"/>
      <c r="D25" s="51"/>
      <c r="E25" s="52"/>
    </row>
    <row r="26" spans="1:25" ht="13.15" customHeight="1">
      <c r="A26" s="11"/>
      <c r="B26" s="11"/>
      <c r="C26" s="1"/>
      <c r="D26" s="51"/>
      <c r="E26" s="52"/>
    </row>
    <row r="27" spans="1:25" ht="13.5" customHeight="1">
      <c r="A27" s="11"/>
      <c r="B27" s="11"/>
      <c r="C27" s="1"/>
      <c r="D27" s="51"/>
      <c r="E27" s="52"/>
    </row>
    <row r="28" spans="1:25" ht="13.5" customHeight="1">
      <c r="A28" s="11"/>
      <c r="B28" s="11"/>
    </row>
    <row r="29" spans="1:25" ht="13.5" customHeight="1">
      <c r="A29" s="123" t="s">
        <v>86</v>
      </c>
      <c r="B29" s="83"/>
      <c r="C29" s="73"/>
    </row>
    <row r="30" spans="1:25" ht="13.5" customHeight="1">
      <c r="A30" s="20" t="s">
        <v>3</v>
      </c>
      <c r="B30" s="20" t="s">
        <v>4</v>
      </c>
      <c r="C30" s="21" t="s">
        <v>5</v>
      </c>
      <c r="D30" s="22"/>
    </row>
    <row r="31" spans="1:25" ht="13.5" customHeight="1">
      <c r="A31" s="102" t="s">
        <v>9</v>
      </c>
      <c r="B31" s="83"/>
      <c r="C31" s="73"/>
    </row>
    <row r="32" spans="1:25" ht="13.5" customHeight="1">
      <c r="A32" s="26" t="s">
        <v>31</v>
      </c>
      <c r="B32" s="2"/>
      <c r="C32" s="19">
        <v>204</v>
      </c>
    </row>
    <row r="33" spans="1:3" ht="13.5" customHeight="1">
      <c r="A33" s="27" t="s">
        <v>10</v>
      </c>
      <c r="B33" s="27" t="s">
        <v>11</v>
      </c>
      <c r="C33" s="28">
        <v>197</v>
      </c>
    </row>
    <row r="34" spans="1:3" ht="13.5" customHeight="1">
      <c r="A34" s="29"/>
      <c r="B34" s="26" t="s">
        <v>33</v>
      </c>
      <c r="C34" s="30">
        <f>SUM(C32:C33)</f>
        <v>401</v>
      </c>
    </row>
    <row r="35" spans="1:3" ht="13.5" customHeight="1">
      <c r="A35" s="111" t="s">
        <v>12</v>
      </c>
      <c r="B35" s="112"/>
      <c r="C35" s="113"/>
    </row>
    <row r="36" spans="1:3" ht="13.5" customHeight="1">
      <c r="A36" s="114"/>
      <c r="B36" s="115"/>
      <c r="C36" s="116"/>
    </row>
    <row r="37" spans="1:3" ht="13.5" customHeight="1">
      <c r="A37" s="2" t="s">
        <v>13</v>
      </c>
      <c r="B37" s="2"/>
      <c r="C37" s="18">
        <v>0</v>
      </c>
    </row>
    <row r="38" spans="1:3" ht="13.5" customHeight="1">
      <c r="A38" s="2" t="s">
        <v>14</v>
      </c>
      <c r="B38" s="2"/>
      <c r="C38" s="10">
        <v>0</v>
      </c>
    </row>
    <row r="39" spans="1:3" ht="13.5" customHeight="1">
      <c r="A39" s="2" t="s">
        <v>15</v>
      </c>
      <c r="B39" s="2"/>
      <c r="C39" s="10">
        <v>0</v>
      </c>
    </row>
    <row r="40" spans="1:3" ht="13.5" customHeight="1">
      <c r="A40" s="2" t="s">
        <v>16</v>
      </c>
      <c r="B40" s="2"/>
      <c r="C40" s="10">
        <v>0</v>
      </c>
    </row>
    <row r="41" spans="1:3" ht="13.5" customHeight="1">
      <c r="A41" s="2"/>
      <c r="B41" s="2" t="s">
        <v>17</v>
      </c>
      <c r="C41" s="10">
        <f>SUM(C37:C40)</f>
        <v>0</v>
      </c>
    </row>
    <row r="42" spans="1:3" ht="13.5" customHeight="1">
      <c r="A42" s="102" t="s">
        <v>18</v>
      </c>
      <c r="B42" s="83"/>
      <c r="C42" s="73"/>
    </row>
    <row r="43" spans="1:3" ht="13.5" customHeight="1">
      <c r="A43" s="2" t="s">
        <v>19</v>
      </c>
      <c r="B43" s="2" t="s">
        <v>20</v>
      </c>
      <c r="C43" s="19">
        <v>0</v>
      </c>
    </row>
    <row r="44" spans="1:3" ht="13.5" customHeight="1">
      <c r="A44" s="2" t="s">
        <v>21</v>
      </c>
      <c r="B44" s="2" t="s">
        <v>22</v>
      </c>
      <c r="C44" s="19">
        <v>0</v>
      </c>
    </row>
    <row r="45" spans="1:3" ht="13.5" customHeight="1">
      <c r="A45" s="2"/>
      <c r="B45" s="26" t="s">
        <v>34</v>
      </c>
      <c r="C45" s="19">
        <f>SUM(C43:C44)</f>
        <v>0</v>
      </c>
    </row>
    <row r="46" spans="1:3" ht="13.5" customHeight="1">
      <c r="A46" s="102" t="s">
        <v>52</v>
      </c>
      <c r="B46" s="103"/>
      <c r="C46" s="104"/>
    </row>
    <row r="47" spans="1:3" ht="13.5" customHeight="1">
      <c r="A47" s="2" t="s">
        <v>53</v>
      </c>
      <c r="B47" s="2" t="s">
        <v>55</v>
      </c>
      <c r="C47" s="18">
        <v>125</v>
      </c>
    </row>
    <row r="48" spans="1:3" ht="13.5" customHeight="1">
      <c r="A48" s="27"/>
      <c r="B48" s="31" t="s">
        <v>75</v>
      </c>
      <c r="C48" s="32">
        <v>0</v>
      </c>
    </row>
    <row r="49" spans="1:3" ht="13.5" customHeight="1">
      <c r="A49" s="27"/>
      <c r="B49" s="27" t="s">
        <v>104</v>
      </c>
      <c r="C49" s="32">
        <v>16.66</v>
      </c>
    </row>
    <row r="50" spans="1:3" ht="13.5" customHeight="1">
      <c r="A50" s="27"/>
      <c r="B50" s="31" t="s">
        <v>54</v>
      </c>
      <c r="C50" s="32">
        <f>SUM(C47:C49)</f>
        <v>141.66</v>
      </c>
    </row>
    <row r="51" spans="1:3" ht="13.5" customHeight="1">
      <c r="A51" s="102" t="s">
        <v>23</v>
      </c>
      <c r="B51" s="103"/>
      <c r="C51" s="104"/>
    </row>
    <row r="52" spans="1:3" ht="13.5" customHeight="1">
      <c r="A52" s="2" t="s">
        <v>24</v>
      </c>
      <c r="B52" s="2" t="s">
        <v>25</v>
      </c>
      <c r="C52" s="18">
        <v>0</v>
      </c>
    </row>
    <row r="53" spans="1:3" ht="13.5" customHeight="1">
      <c r="A53" s="27"/>
      <c r="B53" s="31" t="s">
        <v>35</v>
      </c>
      <c r="C53" s="32">
        <f>SUM(C52)</f>
        <v>0</v>
      </c>
    </row>
    <row r="54" spans="1:3" ht="13.5" customHeight="1">
      <c r="A54" s="107" t="s">
        <v>56</v>
      </c>
      <c r="B54" s="108"/>
      <c r="C54" s="95"/>
    </row>
    <row r="55" spans="1:3" ht="33" customHeight="1">
      <c r="A55" s="33" t="s">
        <v>57</v>
      </c>
      <c r="B55" s="34" t="s">
        <v>58</v>
      </c>
      <c r="C55" s="35">
        <v>0</v>
      </c>
    </row>
    <row r="56" spans="1:3" ht="19.899999999999999" customHeight="1">
      <c r="A56" s="33"/>
      <c r="B56" s="34" t="s">
        <v>59</v>
      </c>
      <c r="C56" s="35">
        <f>SUM(C55)</f>
        <v>0</v>
      </c>
    </row>
    <row r="57" spans="1:3" ht="13.5" customHeight="1">
      <c r="A57" s="119" t="s">
        <v>36</v>
      </c>
      <c r="B57" s="115"/>
      <c r="C57" s="78"/>
    </row>
    <row r="58" spans="1:3" ht="13.5" customHeight="1">
      <c r="A58" s="27" t="s">
        <v>71</v>
      </c>
      <c r="B58" s="27"/>
      <c r="C58" s="18">
        <v>0</v>
      </c>
    </row>
    <row r="59" spans="1:3" ht="15" customHeight="1">
      <c r="A59" s="29" t="s">
        <v>73</v>
      </c>
      <c r="B59" s="29" t="s">
        <v>72</v>
      </c>
      <c r="C59" s="18">
        <v>0</v>
      </c>
    </row>
    <row r="60" spans="1:3" ht="13.5" customHeight="1">
      <c r="A60" s="9" t="s">
        <v>26</v>
      </c>
      <c r="B60" s="9" t="s">
        <v>27</v>
      </c>
      <c r="C60" s="18">
        <v>0</v>
      </c>
    </row>
    <row r="61" spans="1:3" ht="13.5" customHeight="1">
      <c r="A61" s="33"/>
      <c r="B61" s="34" t="s">
        <v>37</v>
      </c>
      <c r="C61" s="35">
        <f>SUM(C58:C60)</f>
        <v>0</v>
      </c>
    </row>
    <row r="62" spans="1:3" ht="13.5" customHeight="1">
      <c r="A62" s="79" t="s">
        <v>32</v>
      </c>
      <c r="B62" s="118"/>
      <c r="C62" s="81"/>
    </row>
    <row r="63" spans="1:3" ht="13.5" customHeight="1">
      <c r="A63" s="59" t="s">
        <v>43</v>
      </c>
      <c r="B63" s="64" t="s">
        <v>50</v>
      </c>
      <c r="C63" s="61">
        <v>0</v>
      </c>
    </row>
    <row r="64" spans="1:3" ht="13.5" customHeight="1">
      <c r="A64" s="69" t="s">
        <v>95</v>
      </c>
      <c r="B64" s="70" t="s">
        <v>96</v>
      </c>
      <c r="C64" s="71">
        <v>0</v>
      </c>
    </row>
    <row r="65" spans="1:8" ht="13.5" customHeight="1">
      <c r="A65" s="60" t="s">
        <v>76</v>
      </c>
      <c r="B65" s="54" t="s">
        <v>77</v>
      </c>
      <c r="C65" s="62">
        <v>0</v>
      </c>
    </row>
    <row r="66" spans="1:8" ht="13.5" customHeight="1">
      <c r="A66" s="31" t="s">
        <v>47</v>
      </c>
      <c r="B66" s="63" t="s">
        <v>74</v>
      </c>
      <c r="C66" s="32">
        <v>0</v>
      </c>
    </row>
    <row r="67" spans="1:8" ht="13.5" customHeight="1">
      <c r="A67" s="29"/>
      <c r="B67" s="39" t="s">
        <v>44</v>
      </c>
      <c r="C67" s="40">
        <f>SUM(C63:C66)</f>
        <v>0</v>
      </c>
    </row>
    <row r="68" spans="1:8" ht="13.5" customHeight="1">
      <c r="A68" s="29"/>
      <c r="B68" s="55" t="s">
        <v>59</v>
      </c>
      <c r="C68" s="40">
        <f>C34+C41+C45+C50+C53+C56+C61+C67</f>
        <v>542.66</v>
      </c>
    </row>
    <row r="69" spans="1:8" ht="13.5" customHeight="1">
      <c r="A69" s="79" t="s">
        <v>45</v>
      </c>
      <c r="B69" s="80"/>
      <c r="C69" s="81"/>
    </row>
    <row r="70" spans="1:8" ht="13.5" customHeight="1">
      <c r="A70" s="43" t="s">
        <v>48</v>
      </c>
      <c r="B70" s="39"/>
      <c r="C70" s="50">
        <f>'April 2024 - June 2024'!C70-'April 2024 - June 2024'!E93</f>
        <v>3983</v>
      </c>
    </row>
    <row r="71" spans="1:8" ht="30">
      <c r="A71" s="66" t="s">
        <v>81</v>
      </c>
      <c r="B71" s="56"/>
      <c r="C71" s="50">
        <v>0</v>
      </c>
    </row>
    <row r="72" spans="1:8" ht="13.5" customHeight="1">
      <c r="A72" s="29"/>
      <c r="B72" s="57" t="s">
        <v>46</v>
      </c>
      <c r="C72" s="50">
        <f>C70+C71</f>
        <v>3983</v>
      </c>
    </row>
    <row r="73" spans="1:8" ht="13.5" customHeight="1">
      <c r="A73" s="33"/>
      <c r="B73" s="41" t="s">
        <v>28</v>
      </c>
      <c r="C73" s="42">
        <f>C68</f>
        <v>542.66</v>
      </c>
      <c r="H73" s="37"/>
    </row>
    <row r="74" spans="1:8" ht="13.5" customHeight="1">
      <c r="A74" s="11"/>
      <c r="B74" s="11"/>
    </row>
    <row r="75" spans="1:8" ht="13.5" customHeight="1">
      <c r="A75" s="11"/>
      <c r="B75" s="11"/>
    </row>
    <row r="76" spans="1:8" ht="13.5" customHeight="1">
      <c r="A76" s="85" t="s">
        <v>65</v>
      </c>
      <c r="B76" s="83"/>
      <c r="C76" s="83"/>
      <c r="D76" s="83"/>
      <c r="E76" s="73"/>
    </row>
    <row r="77" spans="1:8" ht="13.5" customHeight="1">
      <c r="A77" s="94" t="s">
        <v>39</v>
      </c>
      <c r="B77" s="95"/>
      <c r="C77" s="94" t="s">
        <v>38</v>
      </c>
      <c r="D77" s="95"/>
      <c r="E77" s="44" t="s">
        <v>5</v>
      </c>
    </row>
    <row r="78" spans="1:8" ht="13.5" customHeight="1">
      <c r="A78" s="109" t="s">
        <v>41</v>
      </c>
      <c r="B78" s="110"/>
      <c r="C78" s="105"/>
      <c r="D78" s="106"/>
      <c r="E78" s="45">
        <f>C73</f>
        <v>542.66</v>
      </c>
    </row>
    <row r="79" spans="1:8" ht="13.5" customHeight="1">
      <c r="C79" s="82" t="s">
        <v>42</v>
      </c>
      <c r="D79" s="83"/>
      <c r="E79" s="38">
        <f>C6</f>
        <v>-135.71999999999997</v>
      </c>
    </row>
    <row r="80" spans="1:8" ht="13.5" customHeight="1"/>
    <row r="81" spans="1:5" ht="13.5" customHeight="1">
      <c r="A81" s="85" t="s">
        <v>87</v>
      </c>
      <c r="B81" s="83"/>
      <c r="C81" s="83"/>
      <c r="D81" s="83"/>
      <c r="E81" s="73"/>
    </row>
    <row r="82" spans="1:5" ht="13.5" customHeight="1">
      <c r="A82" s="85" t="s">
        <v>39</v>
      </c>
      <c r="B82" s="73"/>
      <c r="C82" s="85" t="s">
        <v>38</v>
      </c>
      <c r="D82" s="73"/>
      <c r="E82" s="23" t="s">
        <v>5</v>
      </c>
    </row>
    <row r="83" spans="1:5" ht="13.5" customHeight="1">
      <c r="A83" s="74" t="s">
        <v>89</v>
      </c>
      <c r="B83" s="75"/>
      <c r="C83" s="84"/>
      <c r="D83" s="86"/>
      <c r="E83" s="38">
        <f>E79</f>
        <v>-135.71999999999997</v>
      </c>
    </row>
    <row r="84" spans="1:5" ht="13.5" customHeight="1">
      <c r="A84" s="74" t="s">
        <v>91</v>
      </c>
      <c r="B84" s="124"/>
      <c r="C84" s="91" t="s">
        <v>102</v>
      </c>
      <c r="D84" s="92"/>
      <c r="E84" s="53">
        <v>1500</v>
      </c>
    </row>
    <row r="85" spans="1:5" ht="13.5" customHeight="1">
      <c r="A85" s="74" t="s">
        <v>41</v>
      </c>
      <c r="B85" s="75"/>
      <c r="C85" s="84"/>
      <c r="D85" s="73"/>
      <c r="E85" s="67">
        <f>C73</f>
        <v>542.66</v>
      </c>
    </row>
    <row r="86" spans="1:5" ht="13.5" customHeight="1">
      <c r="C86" s="72" t="s">
        <v>29</v>
      </c>
      <c r="D86" s="73"/>
      <c r="E86" s="38">
        <f>(E18+E83)-SUM(E84:E85)</f>
        <v>226.62000000000035</v>
      </c>
    </row>
    <row r="87" spans="1:5" ht="13.5" customHeight="1">
      <c r="A87" s="25"/>
      <c r="B87" s="25"/>
      <c r="C87" s="25"/>
      <c r="D87" s="25"/>
      <c r="E87" s="25"/>
    </row>
    <row r="88" spans="1:5" ht="17.25" customHeight="1">
      <c r="A88" s="25"/>
      <c r="B88" s="25"/>
      <c r="C88" s="25"/>
      <c r="D88" s="25"/>
      <c r="E88" s="25"/>
    </row>
    <row r="89" spans="1:5" ht="13.5" customHeight="1">
      <c r="A89" s="76" t="s">
        <v>88</v>
      </c>
      <c r="B89" s="77"/>
      <c r="C89" s="77"/>
      <c r="D89" s="77"/>
      <c r="E89" s="78"/>
    </row>
    <row r="90" spans="1:5" ht="13.5" customHeight="1">
      <c r="A90" s="85" t="s">
        <v>39</v>
      </c>
      <c r="B90" s="73"/>
      <c r="C90" s="85" t="s">
        <v>38</v>
      </c>
      <c r="D90" s="73"/>
      <c r="E90" s="23" t="s">
        <v>5</v>
      </c>
    </row>
    <row r="91" spans="1:5" ht="13.5" customHeight="1">
      <c r="A91" s="74" t="s">
        <v>90</v>
      </c>
      <c r="B91" s="75"/>
      <c r="C91" s="84"/>
      <c r="D91" s="73"/>
      <c r="E91" s="38">
        <f>E86</f>
        <v>226.62000000000035</v>
      </c>
    </row>
    <row r="92" spans="1:5" ht="13.5" customHeight="1">
      <c r="A92" s="74" t="s">
        <v>91</v>
      </c>
      <c r="B92" s="124"/>
      <c r="C92" s="91" t="s">
        <v>103</v>
      </c>
      <c r="D92" s="92"/>
      <c r="E92" s="53">
        <v>2483</v>
      </c>
    </row>
    <row r="93" spans="1:5" ht="13.5" customHeight="1">
      <c r="A93" s="74" t="s">
        <v>41</v>
      </c>
      <c r="B93" s="75"/>
      <c r="C93" s="84"/>
      <c r="D93" s="73"/>
      <c r="E93" s="67">
        <f>C73</f>
        <v>542.66</v>
      </c>
    </row>
    <row r="94" spans="1:5" ht="13.5" customHeight="1">
      <c r="C94" s="72" t="s">
        <v>29</v>
      </c>
      <c r="D94" s="73"/>
      <c r="E94" s="53">
        <f>(E24+E91)-SUM(E92:E93)</f>
        <v>807.96000000000049</v>
      </c>
    </row>
    <row r="95" spans="1:5" ht="13.5" customHeight="1">
      <c r="A95" s="11"/>
      <c r="B95" s="11"/>
    </row>
    <row r="96" spans="1:5" ht="13.5" customHeight="1">
      <c r="A96" s="11"/>
      <c r="B96" s="11"/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</sheetData>
  <mergeCells count="47">
    <mergeCell ref="A93:B93"/>
    <mergeCell ref="C93:D93"/>
    <mergeCell ref="C94:D94"/>
    <mergeCell ref="A84:B84"/>
    <mergeCell ref="C84:D84"/>
    <mergeCell ref="A92:B92"/>
    <mergeCell ref="C92:D92"/>
    <mergeCell ref="A85:B85"/>
    <mergeCell ref="C85:D85"/>
    <mergeCell ref="C86:D86"/>
    <mergeCell ref="A89:E89"/>
    <mergeCell ref="A90:B90"/>
    <mergeCell ref="C90:D90"/>
    <mergeCell ref="A91:B91"/>
    <mergeCell ref="C91:D91"/>
    <mergeCell ref="C79:D79"/>
    <mergeCell ref="A81:E81"/>
    <mergeCell ref="A82:B82"/>
    <mergeCell ref="C82:D82"/>
    <mergeCell ref="A83:B83"/>
    <mergeCell ref="C83:D83"/>
    <mergeCell ref="A78:B78"/>
    <mergeCell ref="C78:D78"/>
    <mergeCell ref="A35:C36"/>
    <mergeCell ref="A42:C42"/>
    <mergeCell ref="A46:C46"/>
    <mergeCell ref="A51:C51"/>
    <mergeCell ref="A54:C54"/>
    <mergeCell ref="A57:C57"/>
    <mergeCell ref="A62:C62"/>
    <mergeCell ref="A69:C69"/>
    <mergeCell ref="A76:E76"/>
    <mergeCell ref="A77:B77"/>
    <mergeCell ref="C77:D77"/>
    <mergeCell ref="A31:C31"/>
    <mergeCell ref="C23:D23"/>
    <mergeCell ref="A1:E1"/>
    <mergeCell ref="A10:E10"/>
    <mergeCell ref="C11:D11"/>
    <mergeCell ref="C12:D12"/>
    <mergeCell ref="A15:E15"/>
    <mergeCell ref="C16:D16"/>
    <mergeCell ref="C17:D17"/>
    <mergeCell ref="A20:E20"/>
    <mergeCell ref="C21:D21"/>
    <mergeCell ref="C22:D22"/>
    <mergeCell ref="A29:C29"/>
  </mergeCells>
  <conditionalFormatting sqref="C3">
    <cfRule type="cellIs" dxfId="11" priority="2" operator="lessThan">
      <formula>0</formula>
    </cfRule>
  </conditionalFormatting>
  <conditionalFormatting sqref="C6:C7">
    <cfRule type="cellIs" dxfId="10" priority="1" operator="lessThan">
      <formula>0</formula>
    </cfRule>
  </conditionalFormatting>
  <conditionalFormatting sqref="E79">
    <cfRule type="cellIs" dxfId="9" priority="12" stopIfTrue="1" operator="greaterThanOrEqual">
      <formula>0</formula>
    </cfRule>
    <cfRule type="cellIs" dxfId="8" priority="13" operator="lessThan">
      <formula>0</formula>
    </cfRule>
  </conditionalFormatting>
  <conditionalFormatting sqref="E83">
    <cfRule type="cellIs" dxfId="7" priority="8" stopIfTrue="1" operator="greaterThanOrEqual">
      <formula>0</formula>
    </cfRule>
    <cfRule type="cellIs" dxfId="6" priority="9" operator="lessThan">
      <formula>0</formula>
    </cfRule>
  </conditionalFormatting>
  <conditionalFormatting sqref="E86">
    <cfRule type="cellIs" dxfId="5" priority="10" stopIfTrue="1" operator="greaterThanOrEqual">
      <formula>0</formula>
    </cfRule>
    <cfRule type="cellIs" dxfId="4" priority="11" operator="lessThan">
      <formula>0</formula>
    </cfRule>
  </conditionalFormatting>
  <conditionalFormatting sqref="E91">
    <cfRule type="cellIs" dxfId="3" priority="6" stopIfTrue="1" operator="greaterThanOrEqual">
      <formula>0</formula>
    </cfRule>
    <cfRule type="cellIs" dxfId="2" priority="7" operator="lessThan">
      <formula>0</formula>
    </cfRule>
  </conditionalFormatting>
  <conditionalFormatting sqref="E94">
    <cfRule type="cellIs" dxfId="1" priority="4" stopIfTrue="1" operator="greaterThanOrEqual">
      <formula>0</formula>
    </cfRule>
    <cfRule type="cellIs" dxfId="0" priority="5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April 2024 - June 2024</vt:lpstr>
      <vt:lpstr>June 2024 - Aug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2024-04-28T12:58:14Z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