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D9857356-B2B3-4455-95AF-4FA611788EB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w8YORLM0X7wgYWvV1rSQRho1R8Q=="/>
    </ext>
  </extLst>
</workbook>
</file>

<file path=xl/calcChain.xml><?xml version="1.0" encoding="utf-8"?>
<calcChain xmlns="http://schemas.openxmlformats.org/spreadsheetml/2006/main">
  <c r="C9" i="1" l="1"/>
  <c r="C65" i="2" l="1"/>
  <c r="C42" i="6"/>
  <c r="C42" i="5"/>
  <c r="C42" i="4"/>
  <c r="C42" i="3"/>
  <c r="C45" i="2"/>
  <c r="E20" i="2"/>
  <c r="E14" i="2"/>
  <c r="C75" i="6"/>
  <c r="C76" i="1"/>
  <c r="C7" i="2" s="1"/>
  <c r="C7" i="3" s="1"/>
  <c r="C7" i="4" s="1"/>
  <c r="C7" i="5" s="1"/>
  <c r="C7" i="6" s="1"/>
  <c r="E21" i="1"/>
  <c r="C68" i="6"/>
  <c r="C62" i="6"/>
  <c r="C57" i="6"/>
  <c r="C54" i="6"/>
  <c r="C51" i="6"/>
  <c r="C46" i="6"/>
  <c r="C34" i="6"/>
  <c r="E23" i="6"/>
  <c r="E18" i="6"/>
  <c r="E13" i="6"/>
  <c r="C74" i="2"/>
  <c r="C68" i="5"/>
  <c r="C62" i="5"/>
  <c r="C57" i="5"/>
  <c r="C54" i="5"/>
  <c r="C51" i="5"/>
  <c r="C46" i="5"/>
  <c r="C34" i="5"/>
  <c r="E23" i="5"/>
  <c r="E18" i="5"/>
  <c r="E13" i="5"/>
  <c r="C68" i="4"/>
  <c r="C62" i="4"/>
  <c r="C57" i="4"/>
  <c r="C54" i="4"/>
  <c r="C51" i="4"/>
  <c r="C46" i="4"/>
  <c r="C34" i="4"/>
  <c r="E23" i="4"/>
  <c r="E18" i="4"/>
  <c r="E13" i="4"/>
  <c r="E26" i="2"/>
  <c r="C68" i="3"/>
  <c r="C62" i="3"/>
  <c r="C57" i="3"/>
  <c r="C54" i="3"/>
  <c r="C51" i="3"/>
  <c r="C46" i="3"/>
  <c r="C34" i="3"/>
  <c r="E18" i="3"/>
  <c r="E13" i="3"/>
  <c r="E91" i="1"/>
  <c r="E96" i="1" s="1"/>
  <c r="E27" i="1"/>
  <c r="E87" i="1"/>
  <c r="C5" i="2"/>
  <c r="C5" i="3" s="1"/>
  <c r="C5" i="4" s="1"/>
  <c r="C5" i="5" s="1"/>
  <c r="C5" i="6" s="1"/>
  <c r="C71" i="2"/>
  <c r="C60" i="2"/>
  <c r="C57" i="2"/>
  <c r="C54" i="2"/>
  <c r="C49" i="2"/>
  <c r="C37" i="2"/>
  <c r="C8" i="1"/>
  <c r="C69" i="1"/>
  <c r="C64" i="1"/>
  <c r="C59" i="1"/>
  <c r="C53" i="1"/>
  <c r="C56" i="1"/>
  <c r="E15" i="1"/>
  <c r="C48" i="1"/>
  <c r="C37" i="1"/>
  <c r="C44" i="1"/>
  <c r="C75" i="3" l="1"/>
  <c r="C78" i="2"/>
  <c r="C69" i="4"/>
  <c r="C76" i="4" s="1"/>
  <c r="E97" i="4" s="1"/>
  <c r="C69" i="6"/>
  <c r="C76" i="6" s="1"/>
  <c r="E97" i="6" s="1"/>
  <c r="C69" i="5"/>
  <c r="C76" i="5" s="1"/>
  <c r="E82" i="5" s="1"/>
  <c r="C71" i="4"/>
  <c r="C75" i="4" s="1"/>
  <c r="C69" i="3"/>
  <c r="C76" i="3" s="1"/>
  <c r="E97" i="3" s="1"/>
  <c r="C72" i="2"/>
  <c r="C79" i="2" s="1"/>
  <c r="E86" i="2" s="1"/>
  <c r="C70" i="1"/>
  <c r="C77" i="1" s="1"/>
  <c r="E99" i="1" s="1"/>
  <c r="E89" i="4" l="1"/>
  <c r="E82" i="4"/>
  <c r="E82" i="6"/>
  <c r="E89" i="6"/>
  <c r="E97" i="5"/>
  <c r="E89" i="5"/>
  <c r="C71" i="5"/>
  <c r="C75" i="5" s="1"/>
  <c r="E82" i="3"/>
  <c r="E89" i="3"/>
  <c r="E82" i="1"/>
  <c r="E90" i="1"/>
  <c r="E94" i="2"/>
  <c r="E103" i="2"/>
  <c r="E100" i="1" l="1"/>
  <c r="C3" i="2" l="1"/>
  <c r="C6" i="2" l="1"/>
  <c r="E87" i="2" l="1"/>
  <c r="E91" i="2" s="1"/>
  <c r="E95" i="2" s="1"/>
  <c r="E100" i="2" l="1"/>
  <c r="E104" i="2" s="1"/>
  <c r="C3" i="3" l="1"/>
  <c r="C6" i="3" s="1"/>
  <c r="E83" i="3" s="1"/>
  <c r="E87" i="3" s="1"/>
  <c r="E90" i="3" s="1"/>
  <c r="E95" i="3" s="1"/>
  <c r="E98" i="3" s="1"/>
  <c r="C3" i="4" l="1"/>
  <c r="C6" i="4" s="1"/>
  <c r="E83" i="4" s="1"/>
  <c r="E87" i="4" s="1"/>
  <c r="E90" i="4" s="1"/>
  <c r="E95" i="4" s="1"/>
  <c r="E98" i="4" s="1"/>
  <c r="C3" i="5" l="1"/>
  <c r="C6" i="5" s="1"/>
  <c r="E83" i="5" s="1"/>
  <c r="E87" i="5" s="1"/>
  <c r="E90" i="5" s="1"/>
  <c r="E95" i="5" s="1"/>
  <c r="E98" i="5" s="1"/>
  <c r="C3" i="6" s="1"/>
  <c r="C6" i="6" s="1"/>
  <c r="E83" i="6" s="1"/>
  <c r="E87" i="6" s="1"/>
  <c r="E90" i="6" s="1"/>
  <c r="E95" i="6" s="1"/>
  <c r="E98" i="6" s="1"/>
</calcChain>
</file>

<file path=xl/sharedStrings.xml><?xml version="1.0" encoding="utf-8"?>
<sst xmlns="http://schemas.openxmlformats.org/spreadsheetml/2006/main" count="748" uniqueCount="180">
  <si>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</si>
  <si>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</si>
  <si>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</si>
  <si>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</si>
  <si>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</si>
  <si>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</si>
  <si>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</si>
  <si>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</si>
  <si>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</si>
  <si>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</si>
  <si>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</si>
  <si>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</si>
  <si>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</si>
  <si>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</si>
  <si>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</si>
  <si>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</si>
  <si>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</si>
  <si>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</si>
  <si>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</si>
  <si>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</si>
  <si>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</si>
  <si>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</si>
  <si>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</si>
  <si>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</si>
  <si>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</si>
  <si>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</si>
  <si>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</si>
  <si>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</si>
  <si>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</si>
  <si>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</si>
  <si>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20" type="noConversion"/>
  </si>
  <si>
    <t>Other Expense</t>
    <phoneticPr fontId="20" type="noConversion"/>
  </si>
  <si>
    <t>Total Payment</t>
    <phoneticPr fontId="20" type="noConversion"/>
  </si>
  <si>
    <t>Total Donation</t>
    <phoneticPr fontId="20" type="noConversion"/>
  </si>
  <si>
    <t>Total Insurance</t>
    <phoneticPr fontId="20" type="noConversion"/>
  </si>
  <si>
    <t>House Expense</t>
    <phoneticPr fontId="20" type="noConversion"/>
  </si>
  <si>
    <t>Total House Expense</t>
    <phoneticPr fontId="20" type="noConversion"/>
  </si>
  <si>
    <t>Description</t>
    <phoneticPr fontId="20" type="noConversion"/>
  </si>
  <si>
    <t>Principal</t>
    <phoneticPr fontId="20" type="noConversion"/>
  </si>
  <si>
    <t>Bank Cheque For Inland Revenue</t>
    <phoneticPr fontId="20" type="noConversion"/>
  </si>
  <si>
    <t>Fixed Expense</t>
    <phoneticPr fontId="20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</si>
  <si>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20" type="noConversion"/>
  </si>
  <si>
    <t>Other Stuff</t>
    <phoneticPr fontId="20" type="noConversion"/>
  </si>
  <si>
    <t>Total Other Expense</t>
    <phoneticPr fontId="20" type="noConversion"/>
  </si>
  <si>
    <t>Debts</t>
    <phoneticPr fontId="20" type="noConversion"/>
  </si>
  <si>
    <t>Total Debts</t>
    <phoneticPr fontId="20" type="noConversion"/>
  </si>
  <si>
    <t>Cigarettes</t>
  </si>
  <si>
    <t>Mother</t>
  </si>
  <si>
    <t>Octopus Remain Value</t>
  </si>
  <si>
    <t>Food, Transport….</t>
  </si>
  <si>
    <t>HSBC One Saving Account / Cash / Coins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</si>
  <si>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</si>
  <si>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</si>
  <si>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</si>
  <si>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</si>
  <si>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</si>
  <si>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</si>
  <si>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</si>
  <si>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</si>
  <si>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April 2024 Revenue / Defered Debts Or Expenses</t>
  </si>
  <si>
    <t>May 2024 Revenue / Defered Debts Or Expenses</t>
  </si>
  <si>
    <t>June 2024 Revenue / Defered Debts Or Expenses</t>
  </si>
  <si>
    <t>Debts Or Credits For the Comming April 2024</t>
  </si>
  <si>
    <t>Debts Or Credits For the Coming May 2024</t>
  </si>
  <si>
    <t>Debts Or Credits For the Comming June 2024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</si>
  <si>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</si>
  <si>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</si>
  <si>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</si>
  <si>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</si>
  <si>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</si>
  <si>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</si>
  <si>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</si>
  <si>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</si>
  <si>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</si>
  <si>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</si>
  <si>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$800 for Hair Cut plus Color treatment</t>
  </si>
  <si>
    <t>July 2024 Revenue / Defered Debts Or Expenses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</si>
  <si>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</si>
  <si>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</si>
  <si>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</si>
  <si>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</si>
  <si>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</si>
  <si>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</si>
  <si>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</si>
  <si>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</si>
  <si>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</si>
  <si>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</si>
  <si>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</si>
  <si>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</si>
  <si>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Ng Wing Lam</t>
  </si>
  <si>
    <t>2. Payback $1000 to Ng Wing Lam</t>
  </si>
  <si>
    <t>Already Deducted</t>
  </si>
  <si>
    <t>Additional half month</t>
  </si>
  <si>
    <t>Alan Tang's Income Expense For the Forecast Year 2024 July - 2024 September</t>
  </si>
  <si>
    <t>August 2024 Revenue / Defered Debts Or Expenses</t>
  </si>
  <si>
    <t>20th August 2024</t>
  </si>
  <si>
    <t>September 2024 Revenue / Defered Debts Or Expenses</t>
  </si>
  <si>
    <t>20th September 2024</t>
  </si>
  <si>
    <t>Fixed Expense For the Year 2024 July - 2024 September</t>
  </si>
  <si>
    <t>Debts Or Credits For the Comming July 2024</t>
  </si>
  <si>
    <t>Debts Or Credits For the Coming August 2024</t>
  </si>
  <si>
    <t>Debts Or Credits For the Comming September 2024</t>
  </si>
  <si>
    <t>Balance Brought Forward From August 2024</t>
  </si>
  <si>
    <t>October 2024 Revenue / Defered Debts Or Expenses</t>
  </si>
  <si>
    <t>Debts Or Credits For the Comming October 2024</t>
  </si>
  <si>
    <t>Balance Brought Forward From October 2024</t>
  </si>
  <si>
    <t>Alan Tang's Income Expense For the Forecast Year 2024 October - 2024 December</t>
  </si>
  <si>
    <t>December 2024 Revenue / Defered Debts Or Expenses</t>
  </si>
  <si>
    <t>Fixed Expense For the Year 2024 October - 2024 December</t>
  </si>
  <si>
    <t>Debts Or Credits For the Comming December 2024</t>
  </si>
  <si>
    <t>November 2024 Revenue / Defered Debts Or Expenses</t>
  </si>
  <si>
    <t>Debts Or Credits For the Coming November 2024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</si>
  <si>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</si>
  <si>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</si>
  <si>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</si>
  <si>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</si>
  <si>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</si>
  <si>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January 2025 Revenue / Defered Debts Or Expenses</t>
  </si>
  <si>
    <t>March 2025 Revenue / Defered Debts Or Expenses</t>
  </si>
  <si>
    <t>Fixed Expense For the Year 2025 January - 2025 March</t>
  </si>
  <si>
    <t>Debts Or Credits For the Comming January 2025</t>
  </si>
  <si>
    <t>Debts Or Credits For the Comming March 2025</t>
  </si>
  <si>
    <t>February 2025 Revenue / Defered Debts Or Expenses</t>
  </si>
  <si>
    <t>Debts Or Credits For the Coming February 2025</t>
  </si>
  <si>
    <t>April 2025 Revenue / Defered Debts Or Expenses</t>
  </si>
  <si>
    <t>Debts Or Credits For the Comming April 2025</t>
  </si>
  <si>
    <t>Alan Tang's Income Expense For the Forecast Year 2025 April - 2025 June</t>
  </si>
  <si>
    <t>June 2025 Revenue / Defered Debts Or Expenses</t>
  </si>
  <si>
    <t>Fixed Expense For the Year 2025 April - 2025 June</t>
  </si>
  <si>
    <t>Debts Or Credits For the Comming June 2025</t>
  </si>
  <si>
    <t>May 2025 Revenue / Defered Debts Or Expenses</t>
  </si>
  <si>
    <t>Debts Or Credits For the Coming May 2025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</si>
  <si>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</si>
  <si>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</si>
  <si>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</si>
  <si>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</si>
  <si>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July 2025 Revenue / Defered Debts Or Expenses</t>
  </si>
  <si>
    <t>Debts Or Credits For the Comming July 2025</t>
  </si>
  <si>
    <t>Balance Brought Forward From July 2025</t>
  </si>
  <si>
    <t>Alan Tang's Income Expense For the Forecast Year 2025 July - 2025 September</t>
  </si>
  <si>
    <t>September 2025 Revenue / Defered Debts Or Expenses</t>
  </si>
  <si>
    <t>Fixed Expense For the Year 2025 July - 2025 September</t>
  </si>
  <si>
    <t>Debts Or Credits For the Comming September 2025</t>
  </si>
  <si>
    <t>August 2025 Revenue / Defered Debts Or Expenses</t>
  </si>
  <si>
    <t>Debts Or Credits For the Coming August 2025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</si>
  <si>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</si>
  <si>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</si>
  <si>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</si>
  <si>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</si>
  <si>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</si>
  <si>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</si>
  <si>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Music</t>
  </si>
  <si>
    <t>SmartTone Broadband</t>
  </si>
  <si>
    <t>3. Music</t>
  </si>
  <si>
    <t>Banruptcy Department / Bank</t>
  </si>
  <si>
    <t>31st July 2024</t>
  </si>
  <si>
    <t>Deduct 5% MPF</t>
  </si>
  <si>
    <t>31st August 2024</t>
  </si>
  <si>
    <t>1. Payback $9939 to Mom</t>
  </si>
  <si>
    <t>1. Terminate the Fixed Line Phone 23290612 pay $187 remaining fees</t>
  </si>
  <si>
    <t>Credit Card Installments/ Government /Expense</t>
  </si>
  <si>
    <t>1. SmartTone broadband fee</t>
  </si>
  <si>
    <t>Hong Kong Government</t>
  </si>
  <si>
    <t>31st October 2024</t>
  </si>
  <si>
    <t>30th November 2024</t>
  </si>
  <si>
    <t>31st December 2024</t>
  </si>
  <si>
    <t>31th January 2025</t>
  </si>
  <si>
    <t>29th February 2025</t>
  </si>
  <si>
    <t>31st March 2025</t>
  </si>
  <si>
    <t>30th April 2025</t>
  </si>
  <si>
    <t>31th May 2025</t>
  </si>
  <si>
    <t>30th June 2025</t>
  </si>
  <si>
    <t>31st July 2025</t>
  </si>
  <si>
    <t>31st August 2025</t>
  </si>
  <si>
    <t>30th September 2025</t>
  </si>
  <si>
    <t>$400 for Hair Cut plus Color treatment</t>
  </si>
  <si>
    <t>2. Payback $25000 to Government</t>
  </si>
  <si>
    <t>1. Payback $25000 to Government</t>
  </si>
  <si>
    <t>1. Payback $14588.51 to Government</t>
  </si>
  <si>
    <t>3. Payback $4000 to Ng Wing 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</si>
</sst>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3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175"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0" fontId="11" fillId="0" borderId="4" xfId="0" applyFont="1" applyBorder="1" applyAlignment="1">
      <alignment vertical="center" wrapText="1"/>
    </xf>
    <xf numFmtId="0" fontId="12" fillId="0" borderId="4" xfId="0" applyFont="1" applyBorder="1" applyAlignment="1">
      <alignment vertical="center"/>
    </xf>
    <xf numFmtId="0" fontId="13" fillId="2" borderId="4" xfId="0" applyFont="1" applyFill="1" applyBorder="1" applyAlignment="1">
      <alignment horizontal="center" vertical="center" wrapText="1"/>
    </xf>
    <xf numFmtId="164" fontId="14" fillId="2" borderId="4" xfId="0" applyNumberFormat="1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 wrapText="1"/>
    </xf>
    <xf numFmtId="0" fontId="11" fillId="0" borderId="5" xfId="0" applyFont="1" applyBorder="1" applyAlignment="1">
      <alignment vertical="center" wrapText="1"/>
    </xf>
    <xf numFmtId="164" fontId="11" fillId="0" borderId="4" xfId="0" applyNumberFormat="1" applyFont="1" applyBorder="1" applyAlignment="1">
      <alignment vertical="center"/>
    </xf>
    <xf numFmtId="0" fontId="11" fillId="0" borderId="0" xfId="0" applyFont="1" applyAlignment="1">
      <alignment vertical="center" wrapText="1"/>
    </xf>
    <xf numFmtId="0" fontId="9" fillId="0" borderId="4" xfId="0" applyFont="1" applyBorder="1" applyAlignment="1">
      <alignment horizontal="right" vertical="center" wrapText="1"/>
    </xf>
    <xf numFmtId="165" fontId="18" fillId="0" borderId="4" xfId="0" applyNumberFormat="1" applyFont="1" applyBorder="1" applyAlignment="1">
      <alignment vertical="center"/>
    </xf>
    <xf numFmtId="0" fontId="11" fillId="2" borderId="11" xfId="0" applyFont="1" applyFill="1" applyBorder="1" applyAlignment="1">
      <alignment vertical="center"/>
    </xf>
    <xf numFmtId="0" fontId="17" fillId="3" borderId="4" xfId="0" applyFont="1" applyFill="1" applyBorder="1" applyAlignment="1">
      <alignment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/>
    </xf>
    <xf numFmtId="164" fontId="11" fillId="0" borderId="4" xfId="0" applyNumberFormat="1" applyFont="1" applyBorder="1" applyAlignment="1">
      <alignment horizontal="right" vertical="center"/>
    </xf>
    <xf numFmtId="165" fontId="11" fillId="0" borderId="4" xfId="0" applyNumberFormat="1" applyFont="1" applyBorder="1" applyAlignment="1">
      <alignment vertical="center"/>
    </xf>
    <xf numFmtId="0" fontId="9" fillId="4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5" fillId="6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3" fillId="0" borderId="4" xfId="0" applyFont="1" applyBorder="1" applyAlignment="1">
      <alignment vertical="center" wrapText="1"/>
    </xf>
    <xf numFmtId="0" fontId="11" fillId="0" borderId="14" xfId="0" applyFont="1" applyBorder="1" applyAlignment="1">
      <alignment vertical="center" wrapText="1"/>
    </xf>
    <xf numFmtId="165" fontId="11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3" fillId="0" borderId="14" xfId="0" applyFont="1" applyBorder="1" applyAlignment="1">
      <alignment vertical="center" wrapText="1"/>
    </xf>
    <xf numFmtId="164" fontId="11" fillId="0" borderId="14" xfId="0" applyNumberFormat="1" applyFont="1" applyBorder="1" applyAlignment="1">
      <alignment horizontal="right" vertical="center"/>
    </xf>
    <xf numFmtId="0" fontId="11" fillId="0" borderId="13" xfId="0" applyFont="1" applyBorder="1" applyAlignment="1">
      <alignment vertical="center" wrapText="1"/>
    </xf>
    <xf numFmtId="0" fontId="23" fillId="0" borderId="13" xfId="0" applyFont="1" applyBorder="1" applyAlignment="1">
      <alignment vertical="center" wrapText="1"/>
    </xf>
    <xf numFmtId="164" fontId="11" fillId="0" borderId="13" xfId="0" applyNumberFormat="1" applyFont="1" applyBorder="1" applyAlignment="1">
      <alignment horizontal="right" vertical="center"/>
    </xf>
    <xf numFmtId="0" fontId="24" fillId="2" borderId="4" xfId="0" applyFont="1" applyFill="1" applyBorder="1" applyAlignment="1">
      <alignment horizontal="center" vertical="center" wrapText="1"/>
    </xf>
    <xf numFmtId="0" fontId="26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8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9" fillId="0" borderId="13" xfId="0" applyFont="1" applyBorder="1" applyAlignment="1">
      <alignment horizontal="right" vertical="center" wrapText="1"/>
    </xf>
    <xf numFmtId="165" fontId="16" fillId="0" borderId="13" xfId="0" applyNumberFormat="1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15" fillId="6" borderId="14" xfId="0" applyFont="1" applyFill="1" applyBorder="1" applyAlignment="1">
      <alignment horizontal="center" vertical="center"/>
    </xf>
    <xf numFmtId="164" fontId="19" fillId="0" borderId="22" xfId="0" applyNumberFormat="1" applyFont="1" applyBorder="1" applyAlignment="1">
      <alignment vertical="center"/>
    </xf>
    <xf numFmtId="0" fontId="11" fillId="0" borderId="11" xfId="0" applyFont="1" applyBorder="1" applyAlignment="1">
      <alignment vertical="center" wrapText="1"/>
    </xf>
    <xf numFmtId="0" fontId="11" fillId="0" borderId="11" xfId="0" applyFont="1" applyBorder="1" applyAlignment="1">
      <alignment vertical="center"/>
    </xf>
    <xf numFmtId="0" fontId="9" fillId="0" borderId="5" xfId="0" applyFont="1" applyBorder="1" applyAlignment="1">
      <alignment horizontal="right" vertical="center" wrapText="1"/>
    </xf>
    <xf numFmtId="165" fontId="18" fillId="0" borderId="5" xfId="0" applyNumberFormat="1" applyFont="1" applyBorder="1" applyAlignment="1">
      <alignment vertical="center"/>
    </xf>
    <xf numFmtId="164" fontId="27" fillId="0" borderId="13" xfId="0" applyNumberFormat="1" applyFont="1" applyBorder="1" applyAlignment="1">
      <alignment vertical="center"/>
    </xf>
    <xf numFmtId="0" fontId="9" fillId="0" borderId="11" xfId="0" applyFont="1" applyBorder="1" applyAlignment="1">
      <alignment horizontal="right" vertical="center" wrapText="1"/>
    </xf>
    <xf numFmtId="165" fontId="18" fillId="0" borderId="11" xfId="0" applyNumberFormat="1" applyFont="1" applyBorder="1" applyAlignment="1">
      <alignment vertical="center"/>
    </xf>
    <xf numFmtId="167" fontId="27" fillId="0" borderId="13" xfId="0" applyNumberFormat="1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28" fillId="0" borderId="13" xfId="0" applyFont="1" applyBorder="1" applyAlignment="1">
      <alignment horizontal="right" vertical="center"/>
    </xf>
    <xf numFmtId="8" fontId="8" fillId="0" borderId="13" xfId="0" applyNumberFormat="1" applyFont="1" applyBorder="1" applyAlignment="1">
      <alignment vertical="center"/>
    </xf>
    <xf numFmtId="0" fontId="27" fillId="0" borderId="13" xfId="0" applyFont="1" applyBorder="1" applyAlignment="1">
      <alignment horizontal="right" vertical="center"/>
    </xf>
    <xf numFmtId="168" fontId="29" fillId="2" borderId="4" xfId="0" applyNumberFormat="1" applyFont="1" applyFill="1" applyBorder="1" applyAlignment="1">
      <alignment horizontal="center" vertical="center" wrapText="1"/>
    </xf>
    <xf numFmtId="0" fontId="23" fillId="0" borderId="1" xfId="0" applyFont="1" applyBorder="1" applyAlignment="1">
      <alignment vertical="center" wrapText="1"/>
    </xf>
    <xf numFmtId="0" fontId="23" fillId="0" borderId="20" xfId="0" applyFont="1" applyBorder="1" applyAlignment="1">
      <alignment vertical="center" wrapText="1"/>
    </xf>
    <xf numFmtId="164" fontId="11" fillId="0" borderId="3" xfId="0" applyNumberFormat="1" applyFont="1" applyBorder="1" applyAlignment="1">
      <alignment horizontal="right" vertical="center"/>
    </xf>
    <xf numFmtId="164" fontId="11" fillId="0" borderId="21" xfId="0" applyNumberFormat="1" applyFont="1" applyBorder="1" applyAlignment="1">
      <alignment horizontal="right" vertical="center"/>
    </xf>
    <xf numFmtId="0" fontId="11" fillId="0" borderId="22" xfId="0" applyFont="1" applyBorder="1" applyAlignment="1">
      <alignment vertical="center" wrapText="1"/>
    </xf>
    <xf numFmtId="0" fontId="6" fillId="0" borderId="13" xfId="0" applyFont="1" applyBorder="1" applyAlignment="1">
      <alignment vertical="center"/>
    </xf>
    <xf numFmtId="0" fontId="24" fillId="2" borderId="4" xfId="0" applyFont="1" applyFill="1" applyBorder="1" applyAlignment="1">
      <alignment horizontal="right" vertical="center" wrapText="1"/>
    </xf>
    <xf numFmtId="0" fontId="4" fillId="0" borderId="13" xfId="0" applyFont="1" applyBorder="1" applyAlignment="1">
      <alignment vertical="center" wrapText="1"/>
    </xf>
    <xf numFmtId="164" fontId="19" fillId="0" borderId="5" xfId="0" applyNumberFormat="1" applyFont="1" applyBorder="1" applyAlignment="1">
      <alignment vertical="center"/>
    </xf>
    <xf numFmtId="165" fontId="11" fillId="0" borderId="13" xfId="0" applyNumberFormat="1" applyFont="1" applyBorder="1" applyAlignment="1">
      <alignment vertical="center"/>
    </xf>
    <xf numFmtId="0" fontId="23" fillId="9" borderId="20" xfId="0" applyFont="1" applyFill="1" applyBorder="1" applyAlignment="1">
      <alignment vertical="center" wrapText="1"/>
    </xf>
    <xf numFmtId="164" fontId="23" fillId="9" borderId="21" xfId="0" applyNumberFormat="1" applyFont="1" applyFill="1" applyBorder="1" applyAlignment="1">
      <alignment horizontal="right" vertical="center"/>
    </xf>
    <xf numFmtId="0" fontId="3" fillId="0" borderId="13" xfId="0" applyFont="1" applyBorder="1" applyAlignment="1">
      <alignment vertical="center"/>
    </xf>
    <xf numFmtId="0" fontId="17" fillId="3" borderId="14" xfId="0" applyFont="1" applyFill="1" applyBorder="1" applyAlignment="1">
      <alignment vertical="center" wrapText="1"/>
    </xf>
    <xf numFmtId="0" fontId="17" fillId="3" borderId="14" xfId="0" applyFont="1" applyFill="1" applyBorder="1" applyAlignment="1">
      <alignment horizontal="center" vertical="center" wrapText="1"/>
    </xf>
    <xf numFmtId="0" fontId="17" fillId="3" borderId="14" xfId="0" applyFont="1" applyFill="1" applyBorder="1" applyAlignment="1">
      <alignment horizontal="center" vertical="center"/>
    </xf>
    <xf numFmtId="167" fontId="27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4" xfId="0" applyNumberFormat="1" applyBorder="1" applyAlignment="1">
      <alignment vertical="center"/>
    </xf>
    <xf numFmtId="164" fontId="19" fillId="0" borderId="13" xfId="0" applyNumberFormat="1" applyFont="1" applyBorder="1" applyAlignment="1">
      <alignment vertical="center"/>
    </xf>
    <xf numFmtId="0" fontId="26" fillId="9" borderId="13" xfId="0" applyFont="1" applyFill="1" applyBorder="1" applyAlignment="1">
      <alignment vertical="center"/>
    </xf>
    <xf numFmtId="0" fontId="2" fillId="9" borderId="13" xfId="0" applyFont="1" applyFill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vertical="center" wrapText="1"/>
    </xf>
    <xf numFmtId="0" fontId="11" fillId="0" borderId="20" xfId="0" applyFont="1" applyBorder="1" applyAlignment="1">
      <alignment vertical="center" wrapText="1"/>
    </xf>
    <xf numFmtId="0" fontId="11" fillId="0" borderId="25" xfId="0" applyFont="1" applyBorder="1" applyAlignment="1">
      <alignment vertical="center" wrapText="1"/>
    </xf>
    <xf numFmtId="165" fontId="11" fillId="0" borderId="21" xfId="0" applyNumberFormat="1" applyFont="1" applyBorder="1" applyAlignment="1">
      <alignment vertical="center"/>
    </xf>
    <xf numFmtId="165" fontId="11" fillId="0" borderId="26" xfId="0" applyNumberFormat="1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23" fillId="0" borderId="2" xfId="0" applyFont="1" applyBorder="1" applyAlignment="1">
      <alignment horizontal="center" vertical="center"/>
    </xf>
    <xf numFmtId="0" fontId="23" fillId="5" borderId="20" xfId="0" applyFont="1" applyFill="1" applyBorder="1" applyAlignment="1">
      <alignment vertical="center" wrapText="1"/>
    </xf>
    <xf numFmtId="0" fontId="10" fillId="0" borderId="23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23" fillId="5" borderId="17" xfId="0" applyFont="1" applyFill="1" applyBorder="1" applyAlignment="1">
      <alignment horizontal="left" vertical="center" wrapText="1"/>
    </xf>
    <xf numFmtId="0" fontId="23" fillId="5" borderId="24" xfId="0" applyFont="1" applyFill="1" applyBorder="1" applyAlignment="1">
      <alignment horizontal="left" vertical="center" wrapText="1"/>
    </xf>
    <xf numFmtId="0" fontId="23" fillId="5" borderId="19" xfId="0" applyFont="1" applyFill="1" applyBorder="1" applyAlignment="1">
      <alignment horizontal="left" vertical="center" wrapText="1"/>
    </xf>
    <xf numFmtId="0" fontId="23" fillId="5" borderId="8" xfId="0" applyFont="1" applyFill="1" applyBorder="1" applyAlignment="1">
      <alignment vertical="center" wrapText="1"/>
    </xf>
    <xf numFmtId="0" fontId="10" fillId="0" borderId="12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22" fillId="6" borderId="1" xfId="0" applyFont="1" applyFill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22" fillId="6" borderId="20" xfId="0" applyFont="1" applyFill="1" applyBorder="1" applyAlignment="1">
      <alignment horizontal="center" vertical="center"/>
    </xf>
    <xf numFmtId="0" fontId="22" fillId="6" borderId="21" xfId="0" applyFont="1" applyFill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166" fontId="23" fillId="0" borderId="1" xfId="0" applyNumberFormat="1" applyFont="1" applyBorder="1" applyAlignment="1">
      <alignment horizontal="left" vertical="center"/>
    </xf>
    <xf numFmtId="166" fontId="23" fillId="0" borderId="2" xfId="0" applyNumberFormat="1" applyFont="1" applyBorder="1" applyAlignment="1">
      <alignment horizontal="left" vertical="center"/>
    </xf>
    <xf numFmtId="166" fontId="11" fillId="0" borderId="1" xfId="0" applyNumberFormat="1" applyFont="1" applyBorder="1" applyAlignment="1">
      <alignment horizontal="center" vertical="center"/>
    </xf>
    <xf numFmtId="166" fontId="11" fillId="0" borderId="1" xfId="0" applyNumberFormat="1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6" fillId="0" borderId="1" xfId="0" applyFont="1" applyBorder="1" applyAlignment="1">
      <alignment horizontal="right" vertical="center"/>
    </xf>
    <xf numFmtId="0" fontId="23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22" fillId="6" borderId="8" xfId="0" applyFont="1" applyFill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0" fontId="23" fillId="5" borderId="18" xfId="0" applyFont="1" applyFill="1" applyBorder="1" applyAlignment="1">
      <alignment horizontal="left" vertical="center" wrapText="1"/>
    </xf>
    <xf numFmtId="166" fontId="11" fillId="0" borderId="27" xfId="0" applyNumberFormat="1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11" fillId="0" borderId="2" xfId="0" applyNumberFormat="1" applyFont="1" applyBorder="1" applyAlignment="1">
      <alignment horizontal="left" vertical="center"/>
    </xf>
    <xf numFmtId="0" fontId="22" fillId="6" borderId="2" xfId="0" applyFont="1" applyFill="1" applyBorder="1" applyAlignment="1">
      <alignment horizontal="center" vertical="center"/>
    </xf>
    <xf numFmtId="0" fontId="22" fillId="6" borderId="3" xfId="0" applyFont="1" applyFill="1" applyBorder="1" applyAlignment="1">
      <alignment horizontal="center" vertical="center"/>
    </xf>
    <xf numFmtId="0" fontId="23" fillId="0" borderId="29" xfId="0" applyFont="1" applyBorder="1" applyAlignment="1">
      <alignment horizontal="center" vertical="center"/>
    </xf>
    <xf numFmtId="0" fontId="23" fillId="0" borderId="30" xfId="0" applyFont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vertical="center"/>
    </xf>
    <xf numFmtId="0" fontId="10" fillId="8" borderId="3" xfId="0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0" fontId="11" fillId="0" borderId="25" xfId="0" applyFont="1" applyBorder="1" applyAlignment="1">
      <alignment horizontal="left" vertical="center"/>
    </xf>
    <xf numFmtId="0" fontId="11" fillId="0" borderId="26" xfId="0" applyFont="1" applyBorder="1" applyAlignment="1">
      <alignment horizontal="left" vertical="center"/>
    </xf>
    <xf numFmtId="0" fontId="25" fillId="0" borderId="1" xfId="0" applyFont="1" applyBorder="1" applyAlignment="1">
      <alignment horizontal="right" vertical="center"/>
    </xf>
    <xf numFmtId="0" fontId="25" fillId="0" borderId="27" xfId="0" applyFont="1" applyBorder="1" applyAlignment="1">
      <alignment horizontal="right" vertical="center"/>
    </xf>
    <xf numFmtId="0" fontId="11" fillId="5" borderId="1" xfId="0" applyFont="1" applyFill="1" applyBorder="1" applyAlignment="1">
      <alignment vertical="center" wrapText="1"/>
    </xf>
    <xf numFmtId="0" fontId="11" fillId="5" borderId="2" xfId="0" applyFont="1" applyFill="1" applyBorder="1" applyAlignment="1">
      <alignment vertical="center" wrapText="1"/>
    </xf>
    <xf numFmtId="0" fontId="11" fillId="5" borderId="3" xfId="0" applyFont="1" applyFill="1" applyBorder="1" applyAlignment="1">
      <alignment vertical="center" wrapText="1"/>
    </xf>
    <xf numFmtId="166" fontId="23" fillId="0" borderId="27" xfId="0" applyNumberFormat="1" applyFont="1" applyBorder="1" applyAlignment="1">
      <alignment horizontal="left" vertical="center"/>
    </xf>
    <xf numFmtId="0" fontId="11" fillId="5" borderId="15" xfId="0" applyFont="1" applyFill="1" applyBorder="1" applyAlignment="1">
      <alignment vertical="center" wrapText="1"/>
    </xf>
    <xf numFmtId="0" fontId="10" fillId="0" borderId="11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9" fillId="4" borderId="1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left" vertical="center"/>
    </xf>
    <xf numFmtId="166" fontId="11" fillId="0" borderId="28" xfId="0" applyNumberFormat="1" applyFont="1" applyBorder="1" applyAlignment="1">
      <alignment horizontal="center" vertical="center"/>
    </xf>
    <xf numFmtId="166" fontId="11" fillId="0" borderId="10" xfId="0" applyNumberFormat="1" applyFont="1" applyBorder="1" applyAlignment="1">
      <alignment horizontal="center" vertical="center"/>
    </xf>
    <xf numFmtId="166" fontId="23" fillId="0" borderId="25" xfId="0" applyNumberFormat="1" applyFont="1" applyBorder="1" applyAlignment="1">
      <alignment horizontal="left" vertical="center"/>
    </xf>
    <xf numFmtId="166" fontId="11" fillId="0" borderId="26" xfId="0" applyNumberFormat="1" applyFont="1" applyBorder="1" applyAlignment="1">
      <alignment horizontal="left" vertical="center"/>
    </xf>
    <xf numFmtId="166" fontId="23" fillId="0" borderId="26" xfId="0" applyNumberFormat="1" applyFont="1" applyBorder="1" applyAlignment="1">
      <alignment horizontal="left" vertical="center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166" fontId="11" fillId="0" borderId="20" xfId="0" applyNumberFormat="1" applyFont="1" applyBorder="1" applyAlignment="1">
      <alignment horizontal="left" vertical="center"/>
    </xf>
    <xf numFmtId="166" fontId="11" fillId="0" borderId="35" xfId="0" applyNumberFormat="1" applyFont="1" applyBorder="1" applyAlignment="1">
      <alignment horizontal="left" vertical="center"/>
    </xf>
    <xf numFmtId="166" fontId="11" fillId="0" borderId="3" xfId="0" applyNumberFormat="1" applyFont="1" applyBorder="1" applyAlignment="1">
      <alignment horizontal="left" vertical="center"/>
    </xf>
    <xf numFmtId="0" fontId="21" fillId="4" borderId="1" xfId="0" applyFont="1" applyFill="1" applyBorder="1" applyAlignment="1">
      <alignment horizontal="center" vertical="center" wrapText="1"/>
    </xf>
    <xf numFmtId="166" fontId="23" fillId="0" borderId="20" xfId="0" applyNumberFormat="1" applyFont="1" applyBorder="1" applyAlignment="1">
      <alignment horizontal="left" vertical="center"/>
    </xf>
    <xf numFmtId="166" fontId="11" fillId="0" borderId="23" xfId="0" applyNumberFormat="1" applyFont="1" applyBorder="1" applyAlignment="1">
      <alignment horizontal="left" vertical="center"/>
    </xf>
    <xf numFmtId="166" fontId="11" fillId="0" borderId="8" xfId="0" applyNumberFormat="1" applyFont="1" applyBorder="1" applyAlignment="1">
      <alignment horizontal="center" vertical="center"/>
    </xf>
    <xf numFmtId="166" fontId="23" fillId="0" borderId="13" xfId="0" applyNumberFormat="1" applyFont="1" applyBorder="1" applyAlignment="1">
      <alignment horizontal="left" vertical="center"/>
    </xf>
    <xf numFmtId="166" fontId="11" fillId="0" borderId="13" xfId="0" applyNumberFormat="1" applyFont="1" applyBorder="1" applyAlignment="1">
      <alignment horizontal="left" vertical="center"/>
    </xf>
    <xf numFmtId="166" fontId="11" fillId="0" borderId="27" xfId="0" applyNumberFormat="1" applyFont="1" applyBorder="1" applyAlignment="1">
      <alignment horizontal="left" vertical="center"/>
    </xf>
    <xf numFmtId="0" fontId="23" fillId="0" borderId="23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166" fontId="11" fillId="0" borderId="13" xfId="0" applyNumberFormat="1" applyFont="1" applyBorder="1" applyAlignment="1">
      <alignment horizontal="center" vertical="center"/>
    </xf>
    <xf numFmtId="0" fontId="25" fillId="0" borderId="8" xfId="0" applyFont="1" applyBorder="1" applyAlignment="1">
      <alignment horizontal="right" vertical="center"/>
    </xf>
    <xf numFmtId="0" fontId="23" fillId="0" borderId="20" xfId="0" applyFont="1" applyBorder="1" applyAlignment="1">
      <alignment vertical="center"/>
    </xf>
    <xf numFmtId="0" fontId="23" fillId="0" borderId="21" xfId="0" applyFont="1" applyBorder="1" applyAlignment="1">
      <alignment vertical="center"/>
    </xf>
    <xf numFmtId="0" fontId="23" fillId="0" borderId="15" xfId="0" applyFont="1" applyBorder="1" applyAlignment="1">
      <alignment vertical="center"/>
    </xf>
    <xf numFmtId="0" fontId="23" fillId="0" borderId="16" xfId="0" applyFont="1" applyBorder="1" applyAlignment="1">
      <alignment vertical="center"/>
    </xf>
    <xf numFmtId="0" fontId="23" fillId="0" borderId="35" xfId="0" applyFont="1" applyBorder="1" applyAlignment="1">
      <alignment horizontal="center" vertical="center"/>
    </xf>
    <xf numFmtId="0" fontId="23" fillId="0" borderId="32" xfId="0" applyFont="1" applyBorder="1" applyAlignment="1">
      <alignment horizontal="center" vertical="center"/>
    </xf>
  </cellXfs>
  <cellStyles count="1">
    <cellStyle name="Normal" xfId="0" builtinId="0"/>
  </cellStyles>
  <dxfs count="71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13"/>
  <sheetViews>
    <sheetView zoomScaleNormal="100" workbookViewId="0">
      <selection activeCell="H7" sqref="H7"/>
    </sheetView>
  </sheetViews>
  <sheetFormatPr defaultColWidth="14.42578125" defaultRowHeight="15" customHeight="1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24" t="s">
        <v>66</v>
      </c>
      <c r="B1" s="125"/>
      <c r="C1" s="125"/>
      <c r="D1" s="125"/>
      <c r="E1" s="126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87</v>
      </c>
      <c r="C3" s="5">
        <v>0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4" t="s">
        <v>85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4" t="s">
        <v>86</v>
      </c>
      <c r="C5" s="5">
        <v>0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35" t="s">
        <v>39</v>
      </c>
      <c r="C6" s="5">
        <v>0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35.25" customHeight="1">
      <c r="A7" s="4"/>
      <c r="B7" s="35" t="s">
        <v>48</v>
      </c>
      <c r="C7" s="57">
        <v>-22.9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35.25" customHeight="1">
      <c r="A8" s="4"/>
      <c r="B8" s="64" t="s">
        <v>58</v>
      </c>
      <c r="C8" s="57">
        <f>SUM(C3:C7)</f>
        <v>-22.9</v>
      </c>
      <c r="D8" s="6"/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>
      <c r="A9" s="6"/>
      <c r="B9" s="4" t="s">
        <v>150</v>
      </c>
      <c r="C9" s="57">
        <f>(-C76+SUM(E89))</f>
        <v>-340088.51</v>
      </c>
      <c r="D9" s="6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3.5" customHeight="1">
      <c r="A10" s="8"/>
      <c r="B10" s="8"/>
      <c r="C10" s="8"/>
      <c r="D10" s="8"/>
      <c r="E10" s="8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13.5" customHeight="1"/>
    <row r="12" spans="1:25" ht="13.5" customHeight="1">
      <c r="A12" s="128" t="s">
        <v>59</v>
      </c>
      <c r="B12" s="115"/>
      <c r="C12" s="115"/>
      <c r="D12" s="115"/>
      <c r="E12" s="96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25" ht="13.5" customHeight="1">
      <c r="A13" s="15" t="s">
        <v>1</v>
      </c>
      <c r="B13" s="16" t="s">
        <v>2</v>
      </c>
      <c r="C13" s="129" t="s">
        <v>3</v>
      </c>
      <c r="D13" s="99"/>
      <c r="E13" s="17" t="s">
        <v>4</v>
      </c>
    </row>
    <row r="14" spans="1:25" ht="13.5" customHeight="1">
      <c r="A14" s="2" t="s">
        <v>67</v>
      </c>
      <c r="B14" s="2" t="s">
        <v>5</v>
      </c>
      <c r="C14" s="127" t="s">
        <v>6</v>
      </c>
      <c r="D14" s="113"/>
      <c r="E14" s="18">
        <v>2405</v>
      </c>
    </row>
    <row r="15" spans="1:25" ht="13.5" customHeight="1">
      <c r="A15" s="11"/>
      <c r="B15" s="11"/>
      <c r="C15" s="1"/>
      <c r="D15" s="12" t="s">
        <v>7</v>
      </c>
      <c r="E15" s="48">
        <f>SUM(E14:E14)</f>
        <v>2405</v>
      </c>
    </row>
    <row r="16" spans="1:25" ht="13.5" customHeight="1">
      <c r="A16" s="11"/>
      <c r="B16" s="11"/>
    </row>
    <row r="17" spans="1:25" ht="13.5" customHeight="1">
      <c r="A17" s="128" t="s">
        <v>60</v>
      </c>
      <c r="B17" s="115"/>
      <c r="C17" s="115"/>
      <c r="D17" s="115"/>
      <c r="E17" s="96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" ht="13.15" customHeight="1">
      <c r="A18" s="71" t="s">
        <v>1</v>
      </c>
      <c r="B18" s="72" t="s">
        <v>2</v>
      </c>
      <c r="C18" s="130" t="s">
        <v>3</v>
      </c>
      <c r="D18" s="90"/>
      <c r="E18" s="73" t="s">
        <v>4</v>
      </c>
    </row>
    <row r="19" spans="1:25" ht="13.15" customHeight="1">
      <c r="A19" s="32" t="s">
        <v>68</v>
      </c>
      <c r="B19" s="32" t="s">
        <v>5</v>
      </c>
      <c r="C19" s="131" t="s">
        <v>6</v>
      </c>
      <c r="D19" s="132"/>
      <c r="E19" s="67">
        <v>2405</v>
      </c>
    </row>
    <row r="20" spans="1:25" ht="13.15" customHeight="1">
      <c r="A20" s="32" t="s">
        <v>149</v>
      </c>
      <c r="B20" s="32" t="s">
        <v>5</v>
      </c>
      <c r="C20" s="133" t="s">
        <v>92</v>
      </c>
      <c r="D20" s="134"/>
      <c r="E20" s="67">
        <v>1035</v>
      </c>
    </row>
    <row r="21" spans="1:25" ht="13.15" customHeight="1">
      <c r="A21" s="45"/>
      <c r="B21" s="45"/>
      <c r="C21" s="46"/>
      <c r="D21" s="47" t="s">
        <v>7</v>
      </c>
      <c r="E21" s="48">
        <f>SUM(E19:E20)</f>
        <v>3440</v>
      </c>
    </row>
    <row r="22" spans="1:25" ht="13.5" customHeight="1">
      <c r="A22" s="11"/>
      <c r="B22" s="11"/>
      <c r="C22" s="1"/>
      <c r="D22" s="50"/>
      <c r="E22" s="51"/>
    </row>
    <row r="23" spans="1:25" ht="13.5" customHeight="1">
      <c r="A23" s="128" t="s">
        <v>61</v>
      </c>
      <c r="B23" s="115"/>
      <c r="C23" s="115"/>
      <c r="D23" s="115"/>
      <c r="E23" s="96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13.15" customHeight="1">
      <c r="A24" s="15" t="s">
        <v>1</v>
      </c>
      <c r="B24" s="16" t="s">
        <v>2</v>
      </c>
      <c r="C24" s="129" t="s">
        <v>3</v>
      </c>
      <c r="D24" s="99"/>
      <c r="E24" s="17" t="s">
        <v>4</v>
      </c>
    </row>
    <row r="25" spans="1:25" ht="13.15" customHeight="1">
      <c r="A25" s="26" t="s">
        <v>69</v>
      </c>
      <c r="B25" s="26" t="s">
        <v>5</v>
      </c>
      <c r="C25" s="127" t="s">
        <v>6</v>
      </c>
      <c r="D25" s="99"/>
      <c r="E25" s="27">
        <v>2405</v>
      </c>
    </row>
    <row r="26" spans="1:25" ht="13.15" customHeight="1">
      <c r="A26" s="32" t="s">
        <v>147</v>
      </c>
      <c r="B26" s="32" t="s">
        <v>146</v>
      </c>
      <c r="C26" s="147" t="s">
        <v>148</v>
      </c>
      <c r="D26" s="147"/>
      <c r="E26" s="67">
        <v>50</v>
      </c>
    </row>
    <row r="27" spans="1:25" ht="13.5" customHeight="1">
      <c r="A27" s="11"/>
      <c r="B27" s="11"/>
      <c r="C27" s="1"/>
      <c r="D27" s="47" t="s">
        <v>7</v>
      </c>
      <c r="E27" s="48">
        <f>SUM(E25:E26)</f>
        <v>2455</v>
      </c>
    </row>
    <row r="28" spans="1:25" ht="13.15" customHeight="1">
      <c r="A28" s="11"/>
      <c r="B28" s="11"/>
      <c r="C28" s="1"/>
      <c r="D28" s="50"/>
      <c r="E28" s="51"/>
    </row>
    <row r="29" spans="1:25" ht="13.5" customHeight="1">
      <c r="A29" s="11"/>
      <c r="B29" s="11"/>
      <c r="C29" s="1"/>
      <c r="D29" s="50"/>
      <c r="E29" s="51"/>
    </row>
    <row r="30" spans="1:25" ht="13.5" customHeight="1">
      <c r="A30" s="11"/>
      <c r="B30" s="11"/>
    </row>
    <row r="31" spans="1:25" ht="13.5" customHeight="1">
      <c r="A31" s="146" t="s">
        <v>65</v>
      </c>
      <c r="B31" s="98"/>
      <c r="C31" s="99"/>
    </row>
    <row r="32" spans="1:25" ht="13.5" customHeight="1">
      <c r="A32" s="20" t="s">
        <v>2</v>
      </c>
      <c r="B32" s="20" t="s">
        <v>3</v>
      </c>
      <c r="C32" s="21" t="s">
        <v>4</v>
      </c>
      <c r="D32" s="22"/>
    </row>
    <row r="33" spans="1:3" ht="13.5" customHeight="1">
      <c r="A33" s="137" t="s">
        <v>8</v>
      </c>
      <c r="B33" s="98"/>
      <c r="C33" s="99"/>
    </row>
    <row r="34" spans="1:3" ht="13.5" customHeight="1">
      <c r="A34" s="25" t="s">
        <v>30</v>
      </c>
      <c r="B34" s="2"/>
      <c r="C34" s="19">
        <v>204</v>
      </c>
    </row>
    <row r="35" spans="1:3" ht="13.5" customHeight="1">
      <c r="A35" s="30" t="s">
        <v>146</v>
      </c>
      <c r="B35" s="26"/>
      <c r="C35" s="27">
        <v>42</v>
      </c>
    </row>
    <row r="36" spans="1:3" ht="13.5" customHeight="1">
      <c r="A36" s="26" t="s">
        <v>9</v>
      </c>
      <c r="B36" s="26" t="s">
        <v>10</v>
      </c>
      <c r="C36" s="27">
        <v>197</v>
      </c>
    </row>
    <row r="37" spans="1:3" ht="13.5" customHeight="1">
      <c r="A37" s="28"/>
      <c r="B37" s="25" t="s">
        <v>32</v>
      </c>
      <c r="C37" s="29">
        <f>SUM(C34:C36)</f>
        <v>443</v>
      </c>
    </row>
    <row r="38" spans="1:3" ht="13.5" customHeight="1">
      <c r="A38" s="141" t="s">
        <v>160</v>
      </c>
      <c r="B38" s="142"/>
      <c r="C38" s="143"/>
    </row>
    <row r="39" spans="1:3" ht="13.5" customHeight="1">
      <c r="A39" s="144"/>
      <c r="B39" s="95"/>
      <c r="C39" s="145"/>
    </row>
    <row r="40" spans="1:3" ht="13.5" customHeight="1">
      <c r="A40" s="2" t="s">
        <v>12</v>
      </c>
      <c r="B40" s="2"/>
      <c r="C40" s="18">
        <v>0</v>
      </c>
    </row>
    <row r="41" spans="1:3" ht="13.5" customHeight="1">
      <c r="A41" s="2" t="s">
        <v>13</v>
      </c>
      <c r="B41" s="2"/>
      <c r="C41" s="10">
        <v>0</v>
      </c>
    </row>
    <row r="42" spans="1:3" ht="13.5" customHeight="1">
      <c r="A42" s="2" t="s">
        <v>14</v>
      </c>
      <c r="B42" s="2"/>
      <c r="C42" s="10">
        <v>0</v>
      </c>
    </row>
    <row r="43" spans="1:3" ht="13.5" customHeight="1">
      <c r="A43" s="2" t="s">
        <v>15</v>
      </c>
      <c r="B43" s="2"/>
      <c r="C43" s="10">
        <v>0</v>
      </c>
    </row>
    <row r="44" spans="1:3" ht="13.5" customHeight="1">
      <c r="A44" s="2"/>
      <c r="B44" s="2" t="s">
        <v>16</v>
      </c>
      <c r="C44" s="10">
        <f>SUM(C40:C43)</f>
        <v>0</v>
      </c>
    </row>
    <row r="45" spans="1:3" ht="13.5" customHeight="1">
      <c r="A45" s="137" t="s">
        <v>17</v>
      </c>
      <c r="B45" s="98"/>
      <c r="C45" s="99"/>
    </row>
    <row r="46" spans="1:3" ht="13.5" customHeight="1">
      <c r="A46" s="2" t="s">
        <v>18</v>
      </c>
      <c r="B46" s="2" t="s">
        <v>19</v>
      </c>
      <c r="C46" s="19">
        <v>0</v>
      </c>
    </row>
    <row r="47" spans="1:3" ht="13.5" customHeight="1">
      <c r="A47" s="2" t="s">
        <v>20</v>
      </c>
      <c r="B47" s="2" t="s">
        <v>21</v>
      </c>
      <c r="C47" s="19">
        <v>0</v>
      </c>
    </row>
    <row r="48" spans="1:3" ht="13.5" customHeight="1">
      <c r="A48" s="2"/>
      <c r="B48" s="25" t="s">
        <v>33</v>
      </c>
      <c r="C48" s="19">
        <f>SUM(C46:C47)</f>
        <v>0</v>
      </c>
    </row>
    <row r="49" spans="1:3" ht="13.5" customHeight="1">
      <c r="A49" s="137" t="s">
        <v>51</v>
      </c>
      <c r="B49" s="138"/>
      <c r="C49" s="139"/>
    </row>
    <row r="50" spans="1:3" ht="13.5" customHeight="1">
      <c r="A50" s="2" t="s">
        <v>52</v>
      </c>
      <c r="B50" s="2" t="s">
        <v>54</v>
      </c>
      <c r="C50" s="18">
        <v>0</v>
      </c>
    </row>
    <row r="51" spans="1:3" ht="13.5" customHeight="1">
      <c r="A51" s="26"/>
      <c r="B51" s="30" t="s">
        <v>73</v>
      </c>
      <c r="C51" s="31">
        <v>0</v>
      </c>
    </row>
    <row r="52" spans="1:3" ht="13.5" customHeight="1">
      <c r="A52" s="26"/>
      <c r="B52" s="26" t="s">
        <v>88</v>
      </c>
      <c r="C52" s="31">
        <v>0</v>
      </c>
    </row>
    <row r="53" spans="1:3" ht="13.5" customHeight="1">
      <c r="A53" s="26"/>
      <c r="B53" s="30" t="s">
        <v>53</v>
      </c>
      <c r="C53" s="31">
        <f>SUM(C50:C52)</f>
        <v>0</v>
      </c>
    </row>
    <row r="54" spans="1:3" ht="13.5" customHeight="1">
      <c r="A54" s="137" t="s">
        <v>22</v>
      </c>
      <c r="B54" s="138"/>
      <c r="C54" s="139"/>
    </row>
    <row r="55" spans="1:3" ht="13.5" customHeight="1">
      <c r="A55" s="2" t="s">
        <v>23</v>
      </c>
      <c r="B55" s="2" t="s">
        <v>24</v>
      </c>
      <c r="C55" s="18">
        <v>0</v>
      </c>
    </row>
    <row r="56" spans="1:3" ht="13.5" customHeight="1">
      <c r="A56" s="26"/>
      <c r="B56" s="30" t="s">
        <v>34</v>
      </c>
      <c r="C56" s="31">
        <f>SUM(C55)</f>
        <v>0</v>
      </c>
    </row>
    <row r="57" spans="1:3" ht="13.5" customHeight="1">
      <c r="A57" s="88" t="s">
        <v>55</v>
      </c>
      <c r="B57" s="89"/>
      <c r="C57" s="90"/>
    </row>
    <row r="58" spans="1:3" ht="33" customHeight="1">
      <c r="A58" s="32" t="s">
        <v>56</v>
      </c>
      <c r="B58" s="33" t="s">
        <v>57</v>
      </c>
      <c r="C58" s="34">
        <v>0</v>
      </c>
    </row>
    <row r="59" spans="1:3" ht="19.899999999999999" customHeight="1">
      <c r="A59" s="32"/>
      <c r="B59" s="33" t="s">
        <v>58</v>
      </c>
      <c r="C59" s="34">
        <f>SUM(C58)</f>
        <v>0</v>
      </c>
    </row>
    <row r="60" spans="1:3" ht="13.5" customHeight="1">
      <c r="A60" s="94" t="s">
        <v>35</v>
      </c>
      <c r="B60" s="95"/>
      <c r="C60" s="96"/>
    </row>
    <row r="61" spans="1:3" ht="13.5" customHeight="1">
      <c r="A61" s="26" t="s">
        <v>70</v>
      </c>
      <c r="B61" s="26"/>
      <c r="C61" s="18">
        <v>0</v>
      </c>
    </row>
    <row r="62" spans="1:3" ht="15" customHeight="1">
      <c r="A62" s="28" t="s">
        <v>72</v>
      </c>
      <c r="B62" s="28" t="s">
        <v>71</v>
      </c>
      <c r="C62" s="18">
        <v>0</v>
      </c>
    </row>
    <row r="63" spans="1:3" ht="13.5" customHeight="1">
      <c r="A63" s="9" t="s">
        <v>25</v>
      </c>
      <c r="B63" s="9" t="s">
        <v>26</v>
      </c>
      <c r="C63" s="18">
        <v>0</v>
      </c>
    </row>
    <row r="64" spans="1:3" ht="13.5" customHeight="1">
      <c r="A64" s="32"/>
      <c r="B64" s="33" t="s">
        <v>36</v>
      </c>
      <c r="C64" s="34">
        <f>SUM(C61:C63)</f>
        <v>0</v>
      </c>
    </row>
    <row r="65" spans="1:8" ht="13.5" customHeight="1">
      <c r="A65" s="91" t="s">
        <v>31</v>
      </c>
      <c r="B65" s="92"/>
      <c r="C65" s="93"/>
    </row>
    <row r="66" spans="1:8" ht="13.5" customHeight="1">
      <c r="A66" s="58" t="s">
        <v>42</v>
      </c>
      <c r="B66" s="63" t="s">
        <v>49</v>
      </c>
      <c r="C66" s="60">
        <v>300</v>
      </c>
    </row>
    <row r="67" spans="1:8" ht="13.5" customHeight="1">
      <c r="A67" s="59" t="s">
        <v>74</v>
      </c>
      <c r="B67" s="53" t="s">
        <v>75</v>
      </c>
      <c r="C67" s="61">
        <v>0</v>
      </c>
    </row>
    <row r="68" spans="1:8" ht="13.5" customHeight="1">
      <c r="A68" s="30" t="s">
        <v>46</v>
      </c>
      <c r="B68" s="62" t="s">
        <v>113</v>
      </c>
      <c r="C68" s="31">
        <v>760</v>
      </c>
    </row>
    <row r="69" spans="1:8" ht="13.5" customHeight="1">
      <c r="A69" s="28"/>
      <c r="B69" s="38" t="s">
        <v>43</v>
      </c>
      <c r="C69" s="39">
        <f>SUM(C66:C68)</f>
        <v>1060</v>
      </c>
    </row>
    <row r="70" spans="1:8" ht="13.5" customHeight="1">
      <c r="A70" s="28"/>
      <c r="B70" s="54" t="s">
        <v>58</v>
      </c>
      <c r="C70" s="39">
        <f>C37+C44+C48+C53+C56+C59+C64+C69</f>
        <v>1503</v>
      </c>
    </row>
    <row r="71" spans="1:8" ht="13.5" customHeight="1">
      <c r="A71" s="91" t="s">
        <v>44</v>
      </c>
      <c r="B71" s="116"/>
      <c r="C71" s="93"/>
    </row>
    <row r="72" spans="1:8" ht="13.5" customHeight="1">
      <c r="A72" s="42" t="s">
        <v>47</v>
      </c>
      <c r="B72" s="38"/>
      <c r="C72" s="49">
        <v>9939</v>
      </c>
    </row>
    <row r="73" spans="1:8" ht="13.5" customHeight="1">
      <c r="A73" s="70" t="s">
        <v>89</v>
      </c>
      <c r="B73" s="38"/>
      <c r="C73" s="49">
        <v>5000</v>
      </c>
    </row>
    <row r="74" spans="1:8" ht="30">
      <c r="A74" s="65" t="s">
        <v>79</v>
      </c>
      <c r="B74" s="55"/>
      <c r="C74" s="49">
        <v>0</v>
      </c>
    </row>
    <row r="75" spans="1:8" ht="30">
      <c r="A75" s="81" t="s">
        <v>154</v>
      </c>
      <c r="B75" s="55"/>
      <c r="C75" s="49">
        <v>326149.51</v>
      </c>
    </row>
    <row r="76" spans="1:8" ht="13.5" customHeight="1">
      <c r="A76" s="28"/>
      <c r="B76" s="56" t="s">
        <v>45</v>
      </c>
      <c r="C76" s="49">
        <f>SUM(C72:C75)</f>
        <v>341088.51</v>
      </c>
    </row>
    <row r="77" spans="1:8" ht="13.5" customHeight="1">
      <c r="A77" s="32"/>
      <c r="B77" s="40" t="s">
        <v>27</v>
      </c>
      <c r="C77" s="41">
        <f>C70</f>
        <v>1503</v>
      </c>
      <c r="H77" s="36"/>
    </row>
    <row r="78" spans="1:8" ht="13.5" customHeight="1">
      <c r="A78" s="11"/>
      <c r="B78" s="11"/>
    </row>
    <row r="79" spans="1:8" ht="13.5" customHeight="1">
      <c r="A79" s="11"/>
      <c r="B79" s="11"/>
    </row>
    <row r="80" spans="1:8" ht="13.5" customHeight="1">
      <c r="A80" s="97" t="s">
        <v>62</v>
      </c>
      <c r="B80" s="120"/>
      <c r="C80" s="120"/>
      <c r="D80" s="120"/>
      <c r="E80" s="121"/>
    </row>
    <row r="81" spans="1:5" ht="13.5" customHeight="1">
      <c r="A81" s="100" t="s">
        <v>38</v>
      </c>
      <c r="B81" s="101"/>
      <c r="C81" s="100" t="s">
        <v>37</v>
      </c>
      <c r="D81" s="101"/>
      <c r="E81" s="43" t="s">
        <v>4</v>
      </c>
    </row>
    <row r="82" spans="1:5" ht="13.5" customHeight="1">
      <c r="A82" s="122" t="s">
        <v>40</v>
      </c>
      <c r="B82" s="123"/>
      <c r="C82" s="148"/>
      <c r="D82" s="149"/>
      <c r="E82" s="44">
        <f>C77</f>
        <v>1503</v>
      </c>
    </row>
    <row r="83" spans="1:5" ht="13.5" customHeight="1">
      <c r="C83" s="135" t="s">
        <v>41</v>
      </c>
      <c r="D83" s="136"/>
      <c r="E83" s="37">
        <v>0</v>
      </c>
    </row>
    <row r="84" spans="1:5" ht="13.5" customHeight="1"/>
    <row r="85" spans="1:5" ht="13.5" customHeight="1">
      <c r="A85" s="97" t="s">
        <v>63</v>
      </c>
      <c r="B85" s="98"/>
      <c r="C85" s="98"/>
      <c r="D85" s="98"/>
      <c r="E85" s="99"/>
    </row>
    <row r="86" spans="1:5" ht="13.5" customHeight="1">
      <c r="A86" s="97" t="s">
        <v>38</v>
      </c>
      <c r="B86" s="99"/>
      <c r="C86" s="97" t="s">
        <v>37</v>
      </c>
      <c r="D86" s="99"/>
      <c r="E86" s="23" t="s">
        <v>4</v>
      </c>
    </row>
    <row r="87" spans="1:5" ht="13.5" customHeight="1">
      <c r="A87" s="112" t="s">
        <v>77</v>
      </c>
      <c r="B87" s="118"/>
      <c r="C87" s="108"/>
      <c r="D87" s="117"/>
      <c r="E87" s="37">
        <f>E83</f>
        <v>0</v>
      </c>
    </row>
    <row r="88" spans="1:5" ht="13.5" customHeight="1">
      <c r="A88" s="102" t="s">
        <v>82</v>
      </c>
      <c r="B88" s="103"/>
      <c r="C88" s="106" t="s">
        <v>83</v>
      </c>
      <c r="D88" s="119"/>
      <c r="E88" s="52">
        <v>0</v>
      </c>
    </row>
    <row r="89" spans="1:5" ht="13.5" customHeight="1">
      <c r="A89" s="104"/>
      <c r="B89" s="105"/>
      <c r="C89" s="106" t="s">
        <v>90</v>
      </c>
      <c r="D89" s="107"/>
      <c r="E89" s="52">
        <v>1000</v>
      </c>
    </row>
    <row r="90" spans="1:5" ht="13.5" customHeight="1">
      <c r="A90" s="112" t="s">
        <v>40</v>
      </c>
      <c r="B90" s="113"/>
      <c r="C90" s="109" t="s">
        <v>91</v>
      </c>
      <c r="D90" s="110"/>
      <c r="E90" s="66">
        <f>C77</f>
        <v>1503</v>
      </c>
    </row>
    <row r="91" spans="1:5" ht="13.5" customHeight="1">
      <c r="C91" s="111" t="s">
        <v>28</v>
      </c>
      <c r="D91" s="99"/>
      <c r="E91" s="37">
        <f>SUM(C3:C7)</f>
        <v>-22.9</v>
      </c>
    </row>
    <row r="92" spans="1:5" ht="13.5" customHeight="1">
      <c r="A92" s="24"/>
      <c r="B92" s="24"/>
      <c r="C92" s="24"/>
      <c r="D92" s="24"/>
      <c r="E92" s="24"/>
    </row>
    <row r="93" spans="1:5" ht="17.25" customHeight="1">
      <c r="A93" s="24"/>
      <c r="B93" s="24"/>
      <c r="C93" s="24"/>
      <c r="D93" s="24"/>
      <c r="E93" s="24"/>
    </row>
    <row r="94" spans="1:5" ht="13.5" customHeight="1">
      <c r="A94" s="114" t="s">
        <v>64</v>
      </c>
      <c r="B94" s="115"/>
      <c r="C94" s="115"/>
      <c r="D94" s="115"/>
      <c r="E94" s="96"/>
    </row>
    <row r="95" spans="1:5" ht="13.5" customHeight="1">
      <c r="A95" s="97" t="s">
        <v>38</v>
      </c>
      <c r="B95" s="99"/>
      <c r="C95" s="97" t="s">
        <v>37</v>
      </c>
      <c r="D95" s="99"/>
      <c r="E95" s="23" t="s">
        <v>4</v>
      </c>
    </row>
    <row r="96" spans="1:5" ht="13.5" customHeight="1">
      <c r="A96" s="112" t="s">
        <v>78</v>
      </c>
      <c r="B96" s="113"/>
      <c r="C96" s="108"/>
      <c r="D96" s="99"/>
      <c r="E96" s="37">
        <f>E91</f>
        <v>-22.9</v>
      </c>
    </row>
    <row r="97" spans="1:5" ht="13.5" customHeight="1">
      <c r="A97" s="169" t="s">
        <v>82</v>
      </c>
      <c r="B97" s="170"/>
      <c r="C97" s="106" t="s">
        <v>83</v>
      </c>
      <c r="D97" s="119"/>
      <c r="E97" s="52">
        <v>0</v>
      </c>
    </row>
    <row r="98" spans="1:5" ht="13.5" customHeight="1">
      <c r="A98" s="171"/>
      <c r="B98" s="172"/>
      <c r="C98" s="106" t="s">
        <v>153</v>
      </c>
      <c r="D98" s="140"/>
      <c r="E98" s="52">
        <v>56</v>
      </c>
    </row>
    <row r="99" spans="1:5" ht="13.5" customHeight="1">
      <c r="A99" s="112" t="s">
        <v>40</v>
      </c>
      <c r="B99" s="118"/>
      <c r="C99" s="109"/>
      <c r="D99" s="110"/>
      <c r="E99" s="52">
        <f>C77</f>
        <v>1503</v>
      </c>
    </row>
    <row r="100" spans="1:5" ht="13.5" customHeight="1">
      <c r="C100" s="111" t="s">
        <v>29</v>
      </c>
      <c r="D100" s="99"/>
      <c r="E100" s="52">
        <f>(E27+E96)-SUM(E97:E99)</f>
        <v>873.09999999999991</v>
      </c>
    </row>
    <row r="101" spans="1:5" ht="13.5" customHeight="1">
      <c r="A101" s="11"/>
      <c r="B101" s="11"/>
    </row>
    <row r="102" spans="1:5" ht="13.5" customHeight="1">
      <c r="A102" s="11"/>
      <c r="B102" s="11"/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  <row r="1012" spans="1:2" ht="13.5" customHeight="1">
      <c r="A1012" s="11"/>
      <c r="B1012" s="11"/>
    </row>
    <row r="1013" spans="1:2" ht="13.5" customHeight="1">
      <c r="A1013" s="11"/>
      <c r="B1013" s="11"/>
    </row>
  </sheetData>
  <mergeCells count="49">
    <mergeCell ref="A49:C49"/>
    <mergeCell ref="C98:D98"/>
    <mergeCell ref="C88:D88"/>
    <mergeCell ref="C25:D25"/>
    <mergeCell ref="A38:C39"/>
    <mergeCell ref="A31:C31"/>
    <mergeCell ref="A33:C33"/>
    <mergeCell ref="A45:C45"/>
    <mergeCell ref="C26:D26"/>
    <mergeCell ref="C89:D89"/>
    <mergeCell ref="C95:D95"/>
    <mergeCell ref="A95:B95"/>
    <mergeCell ref="A54:C54"/>
    <mergeCell ref="C82:D82"/>
    <mergeCell ref="A1:E1"/>
    <mergeCell ref="C14:D14"/>
    <mergeCell ref="A12:E12"/>
    <mergeCell ref="C13:D13"/>
    <mergeCell ref="C24:D24"/>
    <mergeCell ref="A23:E23"/>
    <mergeCell ref="A17:E17"/>
    <mergeCell ref="C18:D18"/>
    <mergeCell ref="C19:D19"/>
    <mergeCell ref="C20:D20"/>
    <mergeCell ref="C100:D100"/>
    <mergeCell ref="A96:B96"/>
    <mergeCell ref="A94:E94"/>
    <mergeCell ref="A71:C71"/>
    <mergeCell ref="A90:B90"/>
    <mergeCell ref="C87:D87"/>
    <mergeCell ref="A99:B99"/>
    <mergeCell ref="C99:D99"/>
    <mergeCell ref="C86:D86"/>
    <mergeCell ref="A87:B87"/>
    <mergeCell ref="C97:D97"/>
    <mergeCell ref="A86:B86"/>
    <mergeCell ref="A81:B81"/>
    <mergeCell ref="A80:E80"/>
    <mergeCell ref="A82:B82"/>
    <mergeCell ref="A88:B89"/>
    <mergeCell ref="C96:D96"/>
    <mergeCell ref="C90:D90"/>
    <mergeCell ref="C91:D91"/>
    <mergeCell ref="A57:C57"/>
    <mergeCell ref="A65:C65"/>
    <mergeCell ref="A60:C60"/>
    <mergeCell ref="A85:E85"/>
    <mergeCell ref="C81:D81"/>
    <mergeCell ref="C83:D83"/>
  </mergeCells>
  <phoneticPr fontId="20" type="noConversion"/>
  <conditionalFormatting sqref="C7:C9">
    <cfRule type="cellIs" dxfId="70" priority="1" operator="lessThan">
      <formula>0</formula>
    </cfRule>
  </conditionalFormatting>
  <conditionalFormatting sqref="E83">
    <cfRule type="cellIs" dxfId="69" priority="27" stopIfTrue="1" operator="greaterThanOrEqual">
      <formula>0</formula>
    </cfRule>
    <cfRule type="cellIs" dxfId="68" priority="28" operator="lessThan">
      <formula>0</formula>
    </cfRule>
  </conditionalFormatting>
  <conditionalFormatting sqref="E87">
    <cfRule type="cellIs" dxfId="67" priority="23" stopIfTrue="1" operator="greaterThanOrEqual">
      <formula>0</formula>
    </cfRule>
    <cfRule type="cellIs" dxfId="66" priority="24" operator="lessThan">
      <formula>0</formula>
    </cfRule>
  </conditionalFormatting>
  <conditionalFormatting sqref="E91">
    <cfRule type="cellIs" dxfId="65" priority="25" stopIfTrue="1" operator="greaterThanOrEqual">
      <formula>0</formula>
    </cfRule>
    <cfRule type="cellIs" dxfId="64" priority="26" operator="lessThan">
      <formula>0</formula>
    </cfRule>
  </conditionalFormatting>
  <conditionalFormatting sqref="E96">
    <cfRule type="cellIs" dxfId="63" priority="21" stopIfTrue="1" operator="greaterThanOrEqual">
      <formula>0</formula>
    </cfRule>
    <cfRule type="cellIs" dxfId="62" priority="22" operator="lessThan">
      <formula>0</formula>
    </cfRule>
  </conditionalFormatting>
  <conditionalFormatting sqref="E100">
    <cfRule type="cellIs" dxfId="61" priority="19" stopIfTrue="1" operator="greaterThanOrEqual">
      <formula>0</formula>
    </cfRule>
    <cfRule type="cellIs" dxfId="60" priority="20" operator="lessThan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17"/>
  <sheetViews>
    <sheetView tabSelected="1" topLeftCell="A67" workbookViewId="0">
      <selection activeCell="A84" sqref="A84:B8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24" t="s">
        <v>93</v>
      </c>
      <c r="B1" s="125"/>
      <c r="C1" s="125"/>
      <c r="D1" s="125"/>
      <c r="E1" s="126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50</v>
      </c>
      <c r="C3" s="5">
        <f>'April 2024 - June 2024'!E100</f>
        <v>873.09999999999991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5" t="s">
        <v>39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5" t="s">
        <v>48</v>
      </c>
      <c r="C5" s="57">
        <f>'April 2024 - June 2024'!C7</f>
        <v>-22.9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4" t="s">
        <v>58</v>
      </c>
      <c r="C6" s="57">
        <f>SUM(C3:C5)</f>
        <v>850.19999999999993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150</v>
      </c>
      <c r="C7" s="57">
        <f>('April 2024 - June 2024'!C9)+SUM(E93,E102)</f>
        <v>-290088.51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28" t="s">
        <v>76</v>
      </c>
      <c r="B10" s="115"/>
      <c r="C10" s="115"/>
      <c r="D10" s="115"/>
      <c r="E10" s="96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1</v>
      </c>
      <c r="B11" s="16" t="s">
        <v>2</v>
      </c>
      <c r="C11" s="130" t="s">
        <v>3</v>
      </c>
      <c r="D11" s="90"/>
      <c r="E11" s="73" t="s">
        <v>4</v>
      </c>
    </row>
    <row r="12" spans="1:25" ht="13.5" customHeight="1">
      <c r="A12" s="30" t="s">
        <v>80</v>
      </c>
      <c r="B12" s="82" t="s">
        <v>5</v>
      </c>
      <c r="C12" s="131" t="s">
        <v>6</v>
      </c>
      <c r="D12" s="131"/>
      <c r="E12" s="34">
        <v>2405</v>
      </c>
    </row>
    <row r="13" spans="1:25" ht="13.5" customHeight="1">
      <c r="A13" s="33" t="s">
        <v>155</v>
      </c>
      <c r="B13" s="32" t="s">
        <v>25</v>
      </c>
      <c r="C13" s="153" t="s">
        <v>156</v>
      </c>
      <c r="D13" s="154"/>
      <c r="E13" s="34">
        <v>31350</v>
      </c>
    </row>
    <row r="14" spans="1:25" ht="13.5" customHeight="1">
      <c r="A14" s="45"/>
      <c r="B14" s="45"/>
      <c r="C14" s="46"/>
      <c r="D14" s="47" t="s">
        <v>7</v>
      </c>
      <c r="E14" s="48">
        <f>SUM(E12:E13)</f>
        <v>33755</v>
      </c>
    </row>
    <row r="15" spans="1:25" ht="13.5" customHeight="1">
      <c r="A15" s="11"/>
      <c r="B15" s="11"/>
    </row>
    <row r="16" spans="1:25" ht="13.5" customHeight="1">
      <c r="A16" s="128" t="s">
        <v>94</v>
      </c>
      <c r="B16" s="115"/>
      <c r="C16" s="115"/>
      <c r="D16" s="115"/>
      <c r="E16" s="96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ht="13.15" customHeight="1">
      <c r="A17" s="15" t="s">
        <v>1</v>
      </c>
      <c r="B17" s="16" t="s">
        <v>2</v>
      </c>
      <c r="C17" s="130" t="s">
        <v>3</v>
      </c>
      <c r="D17" s="90"/>
      <c r="E17" s="17" t="s">
        <v>4</v>
      </c>
    </row>
    <row r="18" spans="1:25" ht="13.15" customHeight="1">
      <c r="A18" s="30" t="s">
        <v>95</v>
      </c>
      <c r="B18" s="82" t="s">
        <v>5</v>
      </c>
      <c r="C18" s="153" t="s">
        <v>6</v>
      </c>
      <c r="D18" s="154"/>
      <c r="E18" s="84">
        <v>2405</v>
      </c>
    </row>
    <row r="19" spans="1:25" ht="13.15" customHeight="1">
      <c r="A19" s="33" t="s">
        <v>157</v>
      </c>
      <c r="B19" s="83" t="s">
        <v>25</v>
      </c>
      <c r="C19" s="153" t="s">
        <v>156</v>
      </c>
      <c r="D19" s="154"/>
      <c r="E19" s="85">
        <v>31350</v>
      </c>
    </row>
    <row r="20" spans="1:25" ht="13.15" customHeight="1">
      <c r="A20" s="45"/>
      <c r="B20" s="45"/>
      <c r="C20" s="46"/>
      <c r="D20" s="47" t="s">
        <v>7</v>
      </c>
      <c r="E20" s="48">
        <f>SUM(E18:E19)</f>
        <v>33755</v>
      </c>
    </row>
    <row r="21" spans="1:25" ht="13.5" customHeight="1">
      <c r="A21" s="11"/>
      <c r="B21" s="11"/>
      <c r="C21" s="1"/>
      <c r="D21" s="50"/>
      <c r="E21" s="51"/>
    </row>
    <row r="22" spans="1:25" ht="13.5" customHeight="1">
      <c r="A22" s="128" t="s">
        <v>96</v>
      </c>
      <c r="B22" s="115"/>
      <c r="C22" s="115"/>
      <c r="D22" s="115"/>
      <c r="E22" s="96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1:25" ht="13.15" customHeight="1">
      <c r="A23" s="71" t="s">
        <v>1</v>
      </c>
      <c r="B23" s="72" t="s">
        <v>2</v>
      </c>
      <c r="C23" s="130" t="s">
        <v>3</v>
      </c>
      <c r="D23" s="90"/>
      <c r="E23" s="73" t="s">
        <v>4</v>
      </c>
    </row>
    <row r="24" spans="1:25" ht="13.15" customHeight="1">
      <c r="A24" s="33" t="s">
        <v>97</v>
      </c>
      <c r="B24" s="32" t="s">
        <v>25</v>
      </c>
      <c r="C24" s="131" t="s">
        <v>156</v>
      </c>
      <c r="D24" s="132"/>
      <c r="E24" s="67">
        <v>31350</v>
      </c>
    </row>
    <row r="25" spans="1:25" ht="13.15" customHeight="1">
      <c r="A25" s="33"/>
      <c r="B25" s="32" t="s">
        <v>115</v>
      </c>
      <c r="C25" s="153"/>
      <c r="D25" s="154"/>
      <c r="E25" s="67">
        <v>204</v>
      </c>
    </row>
    <row r="26" spans="1:25" ht="13.15" customHeight="1">
      <c r="A26" s="45"/>
      <c r="B26" s="45"/>
      <c r="C26" s="46"/>
      <c r="D26" s="47" t="s">
        <v>7</v>
      </c>
      <c r="E26" s="48">
        <f>SUM(E24:E25)</f>
        <v>31554</v>
      </c>
    </row>
    <row r="27" spans="1:25" ht="13.5" customHeight="1">
      <c r="A27" s="11"/>
      <c r="B27" s="11"/>
      <c r="C27" s="1"/>
      <c r="D27" s="50"/>
      <c r="E27" s="51"/>
    </row>
    <row r="28" spans="1:25" ht="13.15" customHeight="1">
      <c r="A28" s="11"/>
      <c r="B28" s="11"/>
      <c r="C28" s="1"/>
      <c r="D28" s="50"/>
      <c r="E28" s="51"/>
    </row>
    <row r="29" spans="1:25" ht="13.5" customHeight="1">
      <c r="A29" s="11"/>
      <c r="B29" s="11"/>
      <c r="C29" s="1"/>
      <c r="D29" s="50"/>
      <c r="E29" s="51"/>
    </row>
    <row r="30" spans="1:25" ht="13.5" customHeight="1">
      <c r="A30" s="11"/>
      <c r="B30" s="11"/>
    </row>
    <row r="31" spans="1:25" ht="13.5" customHeight="1">
      <c r="A31" s="158" t="s">
        <v>98</v>
      </c>
      <c r="B31" s="98"/>
      <c r="C31" s="99"/>
    </row>
    <row r="32" spans="1:25" ht="13.5" customHeight="1">
      <c r="A32" s="20" t="s">
        <v>2</v>
      </c>
      <c r="B32" s="20" t="s">
        <v>3</v>
      </c>
      <c r="C32" s="21" t="s">
        <v>4</v>
      </c>
      <c r="D32" s="22"/>
    </row>
    <row r="33" spans="1:3" ht="13.5" customHeight="1">
      <c r="A33" s="137" t="s">
        <v>8</v>
      </c>
      <c r="B33" s="98"/>
      <c r="C33" s="99"/>
    </row>
    <row r="34" spans="1:3" ht="13.5" customHeight="1">
      <c r="A34" s="25" t="s">
        <v>30</v>
      </c>
      <c r="B34" s="2"/>
      <c r="C34" s="19">
        <v>204</v>
      </c>
    </row>
    <row r="35" spans="1:3" ht="13.5" customHeight="1">
      <c r="A35" s="30" t="s">
        <v>146</v>
      </c>
      <c r="B35" s="26"/>
      <c r="C35" s="27">
        <v>42</v>
      </c>
    </row>
    <row r="36" spans="1:3" ht="13.5" customHeight="1">
      <c r="A36" s="26" t="s">
        <v>9</v>
      </c>
      <c r="B36" s="26" t="s">
        <v>10</v>
      </c>
      <c r="C36" s="27">
        <v>197</v>
      </c>
    </row>
    <row r="37" spans="1:3" ht="13.5" customHeight="1">
      <c r="A37" s="28"/>
      <c r="B37" s="25" t="s">
        <v>32</v>
      </c>
      <c r="C37" s="29">
        <f>SUM(C34:C36)</f>
        <v>443</v>
      </c>
    </row>
    <row r="38" spans="1:3" ht="13.5" customHeight="1">
      <c r="A38" s="141" t="s">
        <v>160</v>
      </c>
      <c r="B38" s="142"/>
      <c r="C38" s="143"/>
    </row>
    <row r="39" spans="1:3" ht="13.5" customHeight="1">
      <c r="A39" s="144"/>
      <c r="B39" s="95"/>
      <c r="C39" s="145"/>
    </row>
    <row r="40" spans="1:3" ht="13.5" customHeight="1">
      <c r="A40" s="2" t="s">
        <v>12</v>
      </c>
      <c r="B40" s="2"/>
      <c r="C40" s="18">
        <v>0</v>
      </c>
    </row>
    <row r="41" spans="1:3" ht="13.5" customHeight="1">
      <c r="A41" s="2" t="s">
        <v>13</v>
      </c>
      <c r="B41" s="2"/>
      <c r="C41" s="10">
        <v>0</v>
      </c>
    </row>
    <row r="42" spans="1:3" ht="13.5" customHeight="1">
      <c r="A42" s="2" t="s">
        <v>14</v>
      </c>
      <c r="B42" s="2"/>
      <c r="C42" s="10">
        <v>0</v>
      </c>
    </row>
    <row r="43" spans="1:3" ht="13.5" customHeight="1">
      <c r="A43" s="2" t="s">
        <v>15</v>
      </c>
      <c r="B43" s="2"/>
      <c r="C43" s="10">
        <v>0</v>
      </c>
    </row>
    <row r="44" spans="1:3" ht="13.5" customHeight="1">
      <c r="A44" s="2" t="s">
        <v>162</v>
      </c>
      <c r="B44" s="2"/>
      <c r="C44" s="10">
        <v>0</v>
      </c>
    </row>
    <row r="45" spans="1:3" ht="13.5" customHeight="1">
      <c r="A45" s="2"/>
      <c r="B45" s="2" t="s">
        <v>16</v>
      </c>
      <c r="C45" s="10">
        <f>SUM(C40:C44)</f>
        <v>0</v>
      </c>
    </row>
    <row r="46" spans="1:3" ht="13.5" customHeight="1">
      <c r="A46" s="137" t="s">
        <v>17</v>
      </c>
      <c r="B46" s="98"/>
      <c r="C46" s="99"/>
    </row>
    <row r="47" spans="1:3" ht="13.5" customHeight="1">
      <c r="A47" s="2" t="s">
        <v>18</v>
      </c>
      <c r="B47" s="2" t="s">
        <v>19</v>
      </c>
      <c r="C47" s="19">
        <v>0</v>
      </c>
    </row>
    <row r="48" spans="1:3" ht="13.5" customHeight="1">
      <c r="A48" s="2" t="s">
        <v>20</v>
      </c>
      <c r="B48" s="2" t="s">
        <v>21</v>
      </c>
      <c r="C48" s="19">
        <v>0</v>
      </c>
    </row>
    <row r="49" spans="1:3" ht="13.5" customHeight="1">
      <c r="A49" s="2"/>
      <c r="B49" s="25" t="s">
        <v>33</v>
      </c>
      <c r="C49" s="19">
        <f>SUM(C47:C48)</f>
        <v>0</v>
      </c>
    </row>
    <row r="50" spans="1:3" ht="13.5" customHeight="1">
      <c r="A50" s="137" t="s">
        <v>51</v>
      </c>
      <c r="B50" s="138"/>
      <c r="C50" s="139"/>
    </row>
    <row r="51" spans="1:3" ht="13.5" customHeight="1">
      <c r="A51" s="2" t="s">
        <v>52</v>
      </c>
      <c r="B51" s="2" t="s">
        <v>54</v>
      </c>
      <c r="C51" s="18">
        <v>0</v>
      </c>
    </row>
    <row r="52" spans="1:3" ht="13.5" customHeight="1">
      <c r="A52" s="26"/>
      <c r="B52" s="30" t="s">
        <v>73</v>
      </c>
      <c r="C52" s="31">
        <v>0</v>
      </c>
    </row>
    <row r="53" spans="1:3" ht="13.5" customHeight="1">
      <c r="A53" s="26"/>
      <c r="B53" s="26" t="s">
        <v>88</v>
      </c>
      <c r="C53" s="31">
        <v>0</v>
      </c>
    </row>
    <row r="54" spans="1:3" ht="13.5" customHeight="1">
      <c r="A54" s="26"/>
      <c r="B54" s="30" t="s">
        <v>53</v>
      </c>
      <c r="C54" s="31">
        <f>SUM(C51:C53)</f>
        <v>0</v>
      </c>
    </row>
    <row r="55" spans="1:3" ht="13.5" customHeight="1">
      <c r="A55" s="137" t="s">
        <v>22</v>
      </c>
      <c r="B55" s="138"/>
      <c r="C55" s="139"/>
    </row>
    <row r="56" spans="1:3" ht="13.5" customHeight="1">
      <c r="A56" s="2" t="s">
        <v>23</v>
      </c>
      <c r="B56" s="2" t="s">
        <v>24</v>
      </c>
      <c r="C56" s="18">
        <v>0</v>
      </c>
    </row>
    <row r="57" spans="1:3" ht="13.5" customHeight="1">
      <c r="A57" s="26"/>
      <c r="B57" s="30" t="s">
        <v>34</v>
      </c>
      <c r="C57" s="31">
        <f>SUM(C56)</f>
        <v>0</v>
      </c>
    </row>
    <row r="58" spans="1:3" ht="13.5" customHeight="1">
      <c r="A58" s="88" t="s">
        <v>55</v>
      </c>
      <c r="B58" s="89"/>
      <c r="C58" s="90"/>
    </row>
    <row r="59" spans="1:3" ht="33" customHeight="1">
      <c r="A59" s="32" t="s">
        <v>56</v>
      </c>
      <c r="B59" s="33" t="s">
        <v>57</v>
      </c>
      <c r="C59" s="34">
        <v>0</v>
      </c>
    </row>
    <row r="60" spans="1:3" ht="19.899999999999999" customHeight="1">
      <c r="A60" s="32"/>
      <c r="B60" s="33" t="s">
        <v>58</v>
      </c>
      <c r="C60" s="34">
        <f>SUM(C59)</f>
        <v>0</v>
      </c>
    </row>
    <row r="61" spans="1:3" ht="13.5" customHeight="1">
      <c r="A61" s="94" t="s">
        <v>35</v>
      </c>
      <c r="B61" s="95"/>
      <c r="C61" s="96"/>
    </row>
    <row r="62" spans="1:3" ht="13.5" customHeight="1">
      <c r="A62" s="26" t="s">
        <v>70</v>
      </c>
      <c r="B62" s="26"/>
      <c r="C62" s="18">
        <v>0</v>
      </c>
    </row>
    <row r="63" spans="1:3" ht="15" customHeight="1">
      <c r="A63" s="28" t="s">
        <v>72</v>
      </c>
      <c r="B63" s="28" t="s">
        <v>71</v>
      </c>
      <c r="C63" s="18">
        <v>0</v>
      </c>
    </row>
    <row r="64" spans="1:3" ht="13.5" customHeight="1">
      <c r="A64" s="9" t="s">
        <v>25</v>
      </c>
      <c r="B64" s="9" t="s">
        <v>26</v>
      </c>
      <c r="C64" s="18">
        <v>2000</v>
      </c>
    </row>
    <row r="65" spans="1:8" ht="13.5" customHeight="1">
      <c r="A65" s="32"/>
      <c r="B65" s="33" t="s">
        <v>36</v>
      </c>
      <c r="C65" s="34">
        <f>C64</f>
        <v>2000</v>
      </c>
    </row>
    <row r="66" spans="1:8" ht="13.5" customHeight="1">
      <c r="A66" s="91" t="s">
        <v>31</v>
      </c>
      <c r="B66" s="92"/>
      <c r="C66" s="93"/>
    </row>
    <row r="67" spans="1:8" ht="13.5" customHeight="1">
      <c r="A67" s="58" t="s">
        <v>42</v>
      </c>
      <c r="B67" s="63" t="s">
        <v>49</v>
      </c>
      <c r="C67" s="60">
        <v>1500</v>
      </c>
    </row>
    <row r="68" spans="1:8" ht="13.5" customHeight="1">
      <c r="A68" s="68" t="s">
        <v>84</v>
      </c>
      <c r="B68" s="78" t="s">
        <v>151</v>
      </c>
      <c r="C68" s="69">
        <v>56</v>
      </c>
    </row>
    <row r="69" spans="1:8" ht="13.5" customHeight="1">
      <c r="A69" s="59" t="s">
        <v>74</v>
      </c>
      <c r="B69" s="86" t="s">
        <v>175</v>
      </c>
      <c r="C69" s="61">
        <v>400</v>
      </c>
    </row>
    <row r="70" spans="1:8" ht="13.5" customHeight="1">
      <c r="A70" s="30" t="s">
        <v>46</v>
      </c>
      <c r="B70" s="62" t="s">
        <v>114</v>
      </c>
      <c r="C70" s="31">
        <v>900</v>
      </c>
    </row>
    <row r="71" spans="1:8" ht="13.5" customHeight="1">
      <c r="A71" s="28"/>
      <c r="B71" s="38" t="s">
        <v>43</v>
      </c>
      <c r="C71" s="39">
        <f>SUM(C67:C70)</f>
        <v>2856</v>
      </c>
    </row>
    <row r="72" spans="1:8" ht="13.5" customHeight="1">
      <c r="A72" s="28"/>
      <c r="B72" s="54" t="s">
        <v>58</v>
      </c>
      <c r="C72" s="39">
        <f>C37+C45+C49+C54+C57+C60+C65+C71</f>
        <v>5299</v>
      </c>
    </row>
    <row r="73" spans="1:8" ht="13.5" customHeight="1">
      <c r="A73" s="91" t="s">
        <v>44</v>
      </c>
      <c r="B73" s="116"/>
      <c r="C73" s="93"/>
    </row>
    <row r="74" spans="1:8" ht="13.5" customHeight="1">
      <c r="A74" s="42" t="s">
        <v>47</v>
      </c>
      <c r="B74" s="38"/>
      <c r="C74" s="49">
        <f>'April 2024 - June 2024'!C72</f>
        <v>9939</v>
      </c>
    </row>
    <row r="75" spans="1:8" ht="13.5" customHeight="1">
      <c r="A75" s="70" t="s">
        <v>89</v>
      </c>
      <c r="B75" s="38"/>
      <c r="C75" s="49">
        <v>5000</v>
      </c>
    </row>
    <row r="76" spans="1:8" ht="30">
      <c r="A76" s="65" t="s">
        <v>79</v>
      </c>
      <c r="B76" s="55"/>
      <c r="C76" s="49">
        <v>0</v>
      </c>
    </row>
    <row r="77" spans="1:8" ht="30">
      <c r="A77" s="81" t="s">
        <v>154</v>
      </c>
      <c r="B77" s="55"/>
      <c r="C77" s="49">
        <v>326149.51</v>
      </c>
    </row>
    <row r="78" spans="1:8" ht="13.5" customHeight="1">
      <c r="A78" s="28"/>
      <c r="B78" s="56" t="s">
        <v>45</v>
      </c>
      <c r="C78" s="49">
        <f>SUM(C74:C77)</f>
        <v>341088.51</v>
      </c>
    </row>
    <row r="79" spans="1:8" ht="13.5" customHeight="1">
      <c r="A79" s="32"/>
      <c r="B79" s="40" t="s">
        <v>27</v>
      </c>
      <c r="C79" s="41">
        <f>C72</f>
        <v>5299</v>
      </c>
      <c r="H79" s="36"/>
    </row>
    <row r="80" spans="1:8" ht="13.5" customHeight="1">
      <c r="A80" s="11"/>
      <c r="B80" s="11"/>
    </row>
    <row r="81" spans="1:5" ht="13.5" customHeight="1">
      <c r="A81" s="11"/>
      <c r="B81" s="11"/>
    </row>
    <row r="82" spans="1:5" ht="13.5" customHeight="1">
      <c r="A82" s="97" t="s">
        <v>99</v>
      </c>
      <c r="B82" s="98"/>
      <c r="C82" s="98"/>
      <c r="D82" s="98"/>
      <c r="E82" s="99"/>
    </row>
    <row r="83" spans="1:5" ht="13.5" customHeight="1">
      <c r="A83" s="100" t="s">
        <v>38</v>
      </c>
      <c r="B83" s="90"/>
      <c r="C83" s="100" t="s">
        <v>37</v>
      </c>
      <c r="D83" s="90"/>
      <c r="E83" s="43" t="s">
        <v>4</v>
      </c>
    </row>
    <row r="84" spans="1:5" ht="13.5" customHeight="1">
      <c r="A84" s="165" t="s">
        <v>82</v>
      </c>
      <c r="B84" s="173"/>
      <c r="C84" s="162" t="s">
        <v>158</v>
      </c>
      <c r="D84" s="163"/>
      <c r="E84" s="74">
        <v>9939</v>
      </c>
    </row>
    <row r="85" spans="1:5" ht="13.5" customHeight="1">
      <c r="A85" s="174"/>
      <c r="B85" s="123"/>
      <c r="C85" s="150" t="s">
        <v>179</v>
      </c>
      <c r="D85" s="152"/>
      <c r="E85" s="52">
        <v>4000</v>
      </c>
    </row>
    <row r="86" spans="1:5" ht="13.5" customHeight="1">
      <c r="A86" s="122" t="s">
        <v>40</v>
      </c>
      <c r="B86" s="123"/>
      <c r="C86" s="148"/>
      <c r="D86" s="149"/>
      <c r="E86" s="44">
        <f>C79</f>
        <v>5299</v>
      </c>
    </row>
    <row r="87" spans="1:5" ht="13.5" customHeight="1">
      <c r="C87" s="135" t="s">
        <v>41</v>
      </c>
      <c r="D87" s="98"/>
      <c r="E87" s="37">
        <f>(C6+E14)-SUM(E84:E86)</f>
        <v>15367.199999999997</v>
      </c>
    </row>
    <row r="88" spans="1:5" ht="13.5" customHeight="1"/>
    <row r="89" spans="1:5" ht="13.5" customHeight="1">
      <c r="A89" s="97" t="s">
        <v>100</v>
      </c>
      <c r="B89" s="98"/>
      <c r="C89" s="98"/>
      <c r="D89" s="98"/>
      <c r="E89" s="99"/>
    </row>
    <row r="90" spans="1:5" ht="13.5" customHeight="1">
      <c r="A90" s="97" t="s">
        <v>38</v>
      </c>
      <c r="B90" s="99"/>
      <c r="C90" s="97" t="s">
        <v>37</v>
      </c>
      <c r="D90" s="99"/>
      <c r="E90" s="23" t="s">
        <v>4</v>
      </c>
    </row>
    <row r="91" spans="1:5" ht="13.5" customHeight="1">
      <c r="A91" s="112" t="s">
        <v>81</v>
      </c>
      <c r="B91" s="113"/>
      <c r="C91" s="109"/>
      <c r="D91" s="157"/>
      <c r="E91" s="37">
        <f>E87</f>
        <v>15367.199999999997</v>
      </c>
    </row>
    <row r="92" spans="1:5" ht="13.5" customHeight="1">
      <c r="A92" s="112" t="s">
        <v>82</v>
      </c>
      <c r="B92" s="118"/>
      <c r="C92" s="155" t="s">
        <v>159</v>
      </c>
      <c r="D92" s="156"/>
      <c r="E92" s="74">
        <v>187</v>
      </c>
    </row>
    <row r="93" spans="1:5" ht="13.5" customHeight="1">
      <c r="A93" s="80"/>
      <c r="B93" s="87"/>
      <c r="C93" s="150" t="s">
        <v>176</v>
      </c>
      <c r="D93" s="151"/>
      <c r="E93" s="52">
        <v>25000</v>
      </c>
    </row>
    <row r="94" spans="1:5" ht="13.5" customHeight="1">
      <c r="A94" s="112" t="s">
        <v>40</v>
      </c>
      <c r="B94" s="113"/>
      <c r="C94" s="161"/>
      <c r="D94" s="96"/>
      <c r="E94" s="66">
        <f>C79</f>
        <v>5299</v>
      </c>
    </row>
    <row r="95" spans="1:5" ht="13.5" customHeight="1">
      <c r="C95" s="111" t="s">
        <v>28</v>
      </c>
      <c r="D95" s="99"/>
      <c r="E95" s="37">
        <f>(E20+E91)-SUM(E92:E94)</f>
        <v>18636.199999999997</v>
      </c>
    </row>
    <row r="96" spans="1:5" ht="13.5" customHeight="1">
      <c r="A96" s="24"/>
      <c r="B96" s="24"/>
      <c r="C96" s="24"/>
      <c r="D96" s="24"/>
      <c r="E96" s="24"/>
    </row>
    <row r="97" spans="1:5" ht="17.25" customHeight="1">
      <c r="A97" s="24"/>
      <c r="B97" s="24"/>
      <c r="C97" s="24"/>
      <c r="D97" s="24"/>
      <c r="E97" s="24"/>
    </row>
    <row r="98" spans="1:5" ht="13.5" customHeight="1">
      <c r="A98" s="114" t="s">
        <v>101</v>
      </c>
      <c r="B98" s="115"/>
      <c r="C98" s="115"/>
      <c r="D98" s="115"/>
      <c r="E98" s="96"/>
    </row>
    <row r="99" spans="1:5" ht="13.5" customHeight="1">
      <c r="A99" s="97" t="s">
        <v>38</v>
      </c>
      <c r="B99" s="99"/>
      <c r="C99" s="97" t="s">
        <v>37</v>
      </c>
      <c r="D99" s="99"/>
      <c r="E99" s="23" t="s">
        <v>4</v>
      </c>
    </row>
    <row r="100" spans="1:5" ht="13.5" customHeight="1">
      <c r="A100" s="112" t="s">
        <v>102</v>
      </c>
      <c r="B100" s="113"/>
      <c r="C100" s="108"/>
      <c r="D100" s="99"/>
      <c r="E100" s="37">
        <f>E95</f>
        <v>18636.199999999997</v>
      </c>
    </row>
    <row r="101" spans="1:5" ht="13.5" customHeight="1">
      <c r="A101" s="112" t="s">
        <v>82</v>
      </c>
      <c r="B101" s="118"/>
      <c r="C101" s="159" t="s">
        <v>161</v>
      </c>
      <c r="D101" s="160"/>
      <c r="E101" s="74">
        <v>88</v>
      </c>
    </row>
    <row r="102" spans="1:5" ht="13.5" customHeight="1">
      <c r="A102" s="80"/>
      <c r="B102" s="87"/>
      <c r="C102" s="150" t="s">
        <v>176</v>
      </c>
      <c r="D102" s="152"/>
      <c r="E102" s="52">
        <v>25000</v>
      </c>
    </row>
    <row r="103" spans="1:5" ht="13.5" customHeight="1">
      <c r="A103" s="112" t="s">
        <v>40</v>
      </c>
      <c r="B103" s="113"/>
      <c r="C103" s="161"/>
      <c r="D103" s="96"/>
      <c r="E103" s="66">
        <f>C79</f>
        <v>5299</v>
      </c>
    </row>
    <row r="104" spans="1:5" ht="13.5" customHeight="1">
      <c r="C104" s="111" t="s">
        <v>28</v>
      </c>
      <c r="D104" s="99"/>
      <c r="E104" s="52">
        <f>(E26+E100)-SUM(E101:E103)</f>
        <v>19803.199999999997</v>
      </c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  <row r="1012" spans="1:2" ht="13.5" customHeight="1">
      <c r="A1012" s="11"/>
      <c r="B1012" s="11"/>
    </row>
    <row r="1013" spans="1:2" ht="13.5" customHeight="1">
      <c r="A1013" s="11"/>
      <c r="B1013" s="11"/>
    </row>
    <row r="1014" spans="1:2" ht="13.5" customHeight="1">
      <c r="A1014" s="11"/>
      <c r="B1014" s="11"/>
    </row>
    <row r="1015" spans="1:2" ht="13.5" customHeight="1">
      <c r="A1015" s="11"/>
      <c r="B1015" s="11"/>
    </row>
    <row r="1016" spans="1:2" ht="13.5" customHeight="1">
      <c r="A1016" s="11"/>
      <c r="B1016" s="11"/>
    </row>
    <row r="1017" spans="1:2" ht="13.5" customHeight="1">
      <c r="A1017" s="11"/>
      <c r="B1017" s="11"/>
    </row>
  </sheetData>
  <mergeCells count="54">
    <mergeCell ref="A38:C39"/>
    <mergeCell ref="A46:C46"/>
    <mergeCell ref="C83:D83"/>
    <mergeCell ref="C84:D84"/>
    <mergeCell ref="C85:D85"/>
    <mergeCell ref="A50:C50"/>
    <mergeCell ref="A55:C55"/>
    <mergeCell ref="A58:C58"/>
    <mergeCell ref="A61:C61"/>
    <mergeCell ref="A83:B83"/>
    <mergeCell ref="A66:C66"/>
    <mergeCell ref="A73:C73"/>
    <mergeCell ref="A82:E82"/>
    <mergeCell ref="A84:B85"/>
    <mergeCell ref="C104:D104"/>
    <mergeCell ref="C101:D101"/>
    <mergeCell ref="A94:B94"/>
    <mergeCell ref="C94:D94"/>
    <mergeCell ref="C95:D95"/>
    <mergeCell ref="A98:E98"/>
    <mergeCell ref="A99:B99"/>
    <mergeCell ref="C99:D99"/>
    <mergeCell ref="A100:B100"/>
    <mergeCell ref="C100:D100"/>
    <mergeCell ref="A103:B103"/>
    <mergeCell ref="C103:D103"/>
    <mergeCell ref="A101:B101"/>
    <mergeCell ref="C18:D18"/>
    <mergeCell ref="A22:E22"/>
    <mergeCell ref="C23:D23"/>
    <mergeCell ref="C24:D24"/>
    <mergeCell ref="A31:C31"/>
    <mergeCell ref="C25:D25"/>
    <mergeCell ref="A1:E1"/>
    <mergeCell ref="A10:E10"/>
    <mergeCell ref="C11:D11"/>
    <mergeCell ref="C12:D12"/>
    <mergeCell ref="A16:E16"/>
    <mergeCell ref="C93:D93"/>
    <mergeCell ref="C102:D102"/>
    <mergeCell ref="C86:D86"/>
    <mergeCell ref="A86:B86"/>
    <mergeCell ref="C13:D13"/>
    <mergeCell ref="C19:D19"/>
    <mergeCell ref="C92:D92"/>
    <mergeCell ref="C87:D87"/>
    <mergeCell ref="A89:E89"/>
    <mergeCell ref="A90:B90"/>
    <mergeCell ref="C90:D90"/>
    <mergeCell ref="A91:B91"/>
    <mergeCell ref="C91:D91"/>
    <mergeCell ref="A92:B92"/>
    <mergeCell ref="A33:C33"/>
    <mergeCell ref="C17:D17"/>
  </mergeCells>
  <conditionalFormatting sqref="C3">
    <cfRule type="cellIs" dxfId="59" priority="2" operator="lessThan">
      <formula>0</formula>
    </cfRule>
  </conditionalFormatting>
  <conditionalFormatting sqref="C5:C7">
    <cfRule type="cellIs" dxfId="58" priority="1" operator="lessThan">
      <formula>0</formula>
    </cfRule>
  </conditionalFormatting>
  <conditionalFormatting sqref="E87">
    <cfRule type="cellIs" dxfId="57" priority="12" stopIfTrue="1" operator="greaterThanOrEqual">
      <formula>0</formula>
    </cfRule>
    <cfRule type="cellIs" dxfId="56" priority="13" operator="lessThan">
      <formula>0</formula>
    </cfRule>
  </conditionalFormatting>
  <conditionalFormatting sqref="E91">
    <cfRule type="cellIs" dxfId="55" priority="8" stopIfTrue="1" operator="greaterThanOrEqual">
      <formula>0</formula>
    </cfRule>
    <cfRule type="cellIs" dxfId="54" priority="9" operator="lessThan">
      <formula>0</formula>
    </cfRule>
  </conditionalFormatting>
  <conditionalFormatting sqref="E95">
    <cfRule type="cellIs" dxfId="53" priority="10" stopIfTrue="1" operator="greaterThanOrEqual">
      <formula>0</formula>
    </cfRule>
    <cfRule type="cellIs" dxfId="52" priority="11" operator="lessThan">
      <formula>0</formula>
    </cfRule>
  </conditionalFormatting>
  <conditionalFormatting sqref="E100">
    <cfRule type="cellIs" dxfId="51" priority="6" stopIfTrue="1" operator="greaterThanOrEqual">
      <formula>0</formula>
    </cfRule>
    <cfRule type="cellIs" dxfId="50" priority="7" operator="lessThan">
      <formula>0</formula>
    </cfRule>
  </conditionalFormatting>
  <conditionalFormatting sqref="E104">
    <cfRule type="cellIs" dxfId="49" priority="4" stopIfTrue="1" operator="greaterThanOrEqual">
      <formula>0</formula>
    </cfRule>
    <cfRule type="cellIs" dxfId="48" priority="5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11"/>
  <sheetViews>
    <sheetView topLeftCell="A67" workbookViewId="0">
      <selection activeCell="E96" sqref="E96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24" t="s">
        <v>106</v>
      </c>
      <c r="B1" s="125"/>
      <c r="C1" s="125"/>
      <c r="D1" s="125"/>
      <c r="E1" s="126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50</v>
      </c>
      <c r="C3" s="5">
        <f>'July 2024 - September 2024'!E104</f>
        <v>19803.199999999997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5" t="s">
        <v>39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5" t="s">
        <v>48</v>
      </c>
      <c r="C5" s="57">
        <f>'July 2024 - September 2024'!C5</f>
        <v>-22.9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4" t="s">
        <v>58</v>
      </c>
      <c r="C6" s="57">
        <f>SUM(C3:C5)</f>
        <v>19780.299999999996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150</v>
      </c>
      <c r="C7" s="57">
        <f>('July 2024 - September 2024'!C7)+SUM(E81,E88,E96)</f>
        <v>-215088.51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28" t="s">
        <v>103</v>
      </c>
      <c r="B10" s="115"/>
      <c r="C10" s="115"/>
      <c r="D10" s="115"/>
      <c r="E10" s="96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1</v>
      </c>
      <c r="B11" s="16" t="s">
        <v>2</v>
      </c>
      <c r="C11" s="129" t="s">
        <v>3</v>
      </c>
      <c r="D11" s="99"/>
      <c r="E11" s="17" t="s">
        <v>4</v>
      </c>
    </row>
    <row r="12" spans="1:25" ht="13.5" customHeight="1">
      <c r="A12" s="25" t="s">
        <v>163</v>
      </c>
      <c r="B12" s="2" t="s">
        <v>25</v>
      </c>
      <c r="C12" s="127" t="s">
        <v>156</v>
      </c>
      <c r="D12" s="113"/>
      <c r="E12" s="18">
        <v>31350</v>
      </c>
    </row>
    <row r="13" spans="1:25" ht="13.5" customHeight="1">
      <c r="A13" s="11"/>
      <c r="B13" s="11"/>
      <c r="C13" s="1"/>
      <c r="D13" s="12" t="s">
        <v>7</v>
      </c>
      <c r="E13" s="48">
        <f>E12</f>
        <v>31350</v>
      </c>
    </row>
    <row r="14" spans="1:25" ht="13.5" customHeight="1">
      <c r="A14" s="11"/>
      <c r="B14" s="11"/>
    </row>
    <row r="15" spans="1:25" ht="13.5" customHeight="1">
      <c r="A15" s="128" t="s">
        <v>110</v>
      </c>
      <c r="B15" s="115"/>
      <c r="C15" s="115"/>
      <c r="D15" s="115"/>
      <c r="E15" s="96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1</v>
      </c>
      <c r="B16" s="16" t="s">
        <v>2</v>
      </c>
      <c r="C16" s="129" t="s">
        <v>3</v>
      </c>
      <c r="D16" s="99"/>
      <c r="E16" s="17" t="s">
        <v>4</v>
      </c>
    </row>
    <row r="17" spans="1:25" ht="13.15" customHeight="1">
      <c r="A17" s="25" t="s">
        <v>164</v>
      </c>
      <c r="B17" s="2" t="s">
        <v>25</v>
      </c>
      <c r="C17" s="127" t="s">
        <v>156</v>
      </c>
      <c r="D17" s="99"/>
      <c r="E17" s="19">
        <v>31350</v>
      </c>
    </row>
    <row r="18" spans="1:25" ht="13.15" customHeight="1">
      <c r="A18" s="11"/>
      <c r="B18" s="11"/>
      <c r="C18" s="1"/>
      <c r="D18" s="12" t="s">
        <v>7</v>
      </c>
      <c r="E18" s="13">
        <f>SUM(E17)</f>
        <v>31350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28" t="s">
        <v>107</v>
      </c>
      <c r="B20" s="115"/>
      <c r="C20" s="115"/>
      <c r="D20" s="115"/>
      <c r="E20" s="96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1" t="s">
        <v>1</v>
      </c>
      <c r="B21" s="72" t="s">
        <v>2</v>
      </c>
      <c r="C21" s="130" t="s">
        <v>3</v>
      </c>
      <c r="D21" s="90"/>
      <c r="E21" s="73" t="s">
        <v>4</v>
      </c>
    </row>
    <row r="22" spans="1:25" ht="13.15" customHeight="1">
      <c r="A22" s="33" t="s">
        <v>165</v>
      </c>
      <c r="B22" s="32" t="s">
        <v>25</v>
      </c>
      <c r="C22" s="131" t="s">
        <v>156</v>
      </c>
      <c r="D22" s="132"/>
      <c r="E22" s="67">
        <v>33250</v>
      </c>
    </row>
    <row r="23" spans="1:25" ht="13.15" customHeight="1">
      <c r="A23" s="45"/>
      <c r="B23" s="45"/>
      <c r="C23" s="46"/>
      <c r="D23" s="47" t="s">
        <v>7</v>
      </c>
      <c r="E23" s="48">
        <v>31350</v>
      </c>
    </row>
    <row r="24" spans="1:25" ht="13.5" customHeight="1">
      <c r="A24" s="11"/>
      <c r="B24" s="11"/>
      <c r="C24" s="1"/>
      <c r="D24" s="50"/>
      <c r="E24" s="51"/>
    </row>
    <row r="25" spans="1:25" ht="13.15" customHeight="1">
      <c r="A25" s="11"/>
      <c r="B25" s="11"/>
      <c r="C25" s="1"/>
      <c r="D25" s="50"/>
      <c r="E25" s="51"/>
    </row>
    <row r="26" spans="1:25" ht="13.5" customHeight="1">
      <c r="A26" s="11"/>
      <c r="B26" s="11"/>
      <c r="C26" s="1"/>
      <c r="D26" s="50"/>
      <c r="E26" s="51"/>
    </row>
    <row r="27" spans="1:25" ht="13.5" customHeight="1">
      <c r="A27" s="11"/>
      <c r="B27" s="11"/>
    </row>
    <row r="28" spans="1:25" ht="13.5" customHeight="1">
      <c r="A28" s="158" t="s">
        <v>108</v>
      </c>
      <c r="B28" s="98"/>
      <c r="C28" s="99"/>
    </row>
    <row r="29" spans="1:25" ht="13.5" customHeight="1">
      <c r="A29" s="20" t="s">
        <v>2</v>
      </c>
      <c r="B29" s="20" t="s">
        <v>3</v>
      </c>
      <c r="C29" s="21" t="s">
        <v>4</v>
      </c>
      <c r="D29" s="22"/>
    </row>
    <row r="30" spans="1:25" ht="13.5" customHeight="1">
      <c r="A30" s="137" t="s">
        <v>8</v>
      </c>
      <c r="B30" s="98"/>
      <c r="C30" s="99"/>
    </row>
    <row r="31" spans="1:25" ht="13.5" customHeight="1">
      <c r="A31" s="25" t="s">
        <v>152</v>
      </c>
      <c r="B31" s="2"/>
      <c r="C31" s="19">
        <v>88</v>
      </c>
    </row>
    <row r="32" spans="1:25" ht="13.5" customHeight="1">
      <c r="A32" s="30" t="s">
        <v>146</v>
      </c>
      <c r="B32" s="26"/>
      <c r="C32" s="27">
        <v>42</v>
      </c>
    </row>
    <row r="33" spans="1:3" ht="13.5" customHeight="1">
      <c r="A33" s="26" t="s">
        <v>9</v>
      </c>
      <c r="B33" s="26" t="s">
        <v>10</v>
      </c>
      <c r="C33" s="27">
        <v>197</v>
      </c>
    </row>
    <row r="34" spans="1:3" ht="13.5" customHeight="1">
      <c r="A34" s="28"/>
      <c r="B34" s="25" t="s">
        <v>32</v>
      </c>
      <c r="C34" s="29">
        <f>SUM(C31:C33)</f>
        <v>327</v>
      </c>
    </row>
    <row r="35" spans="1:3" ht="13.5" customHeight="1">
      <c r="A35" s="141" t="s">
        <v>11</v>
      </c>
      <c r="B35" s="142"/>
      <c r="C35" s="143"/>
    </row>
    <row r="36" spans="1:3" ht="13.5" customHeight="1">
      <c r="A36" s="144"/>
      <c r="B36" s="95"/>
      <c r="C36" s="145"/>
    </row>
    <row r="37" spans="1:3" ht="13.5" customHeight="1">
      <c r="A37" s="2" t="s">
        <v>12</v>
      </c>
      <c r="B37" s="2"/>
      <c r="C37" s="18">
        <v>0</v>
      </c>
    </row>
    <row r="38" spans="1:3" ht="13.5" customHeight="1">
      <c r="A38" s="2" t="s">
        <v>13</v>
      </c>
      <c r="B38" s="2"/>
      <c r="C38" s="10">
        <v>0</v>
      </c>
    </row>
    <row r="39" spans="1:3" ht="13.5" customHeight="1">
      <c r="A39" s="2" t="s">
        <v>14</v>
      </c>
      <c r="B39" s="2"/>
      <c r="C39" s="10">
        <v>0</v>
      </c>
    </row>
    <row r="40" spans="1:3" ht="13.5" customHeight="1">
      <c r="A40" s="2" t="s">
        <v>15</v>
      </c>
      <c r="B40" s="2"/>
      <c r="C40" s="10">
        <v>0</v>
      </c>
    </row>
    <row r="41" spans="1:3" ht="13.5" customHeight="1">
      <c r="A41" s="2" t="s">
        <v>162</v>
      </c>
      <c r="B41" s="2"/>
      <c r="C41" s="10">
        <v>0</v>
      </c>
    </row>
    <row r="42" spans="1:3" ht="13.5" customHeight="1">
      <c r="A42" s="2"/>
      <c r="B42" s="2" t="s">
        <v>16</v>
      </c>
      <c r="C42" s="10">
        <f>SUM(C37:C41)</f>
        <v>0</v>
      </c>
    </row>
    <row r="43" spans="1:3" ht="13.5" customHeight="1">
      <c r="A43" s="137" t="s">
        <v>17</v>
      </c>
      <c r="B43" s="98"/>
      <c r="C43" s="99"/>
    </row>
    <row r="44" spans="1:3" ht="13.5" customHeight="1">
      <c r="A44" s="2" t="s">
        <v>18</v>
      </c>
      <c r="B44" s="2" t="s">
        <v>19</v>
      </c>
      <c r="C44" s="19">
        <v>0</v>
      </c>
    </row>
    <row r="45" spans="1:3" ht="13.5" customHeight="1">
      <c r="A45" s="2" t="s">
        <v>20</v>
      </c>
      <c r="B45" s="2" t="s">
        <v>21</v>
      </c>
      <c r="C45" s="19">
        <v>0</v>
      </c>
    </row>
    <row r="46" spans="1:3" ht="13.5" customHeight="1">
      <c r="A46" s="2"/>
      <c r="B46" s="25" t="s">
        <v>33</v>
      </c>
      <c r="C46" s="19">
        <f>SUM(C44:C45)</f>
        <v>0</v>
      </c>
    </row>
    <row r="47" spans="1:3" ht="13.5" customHeight="1">
      <c r="A47" s="137" t="s">
        <v>51</v>
      </c>
      <c r="B47" s="138"/>
      <c r="C47" s="139"/>
    </row>
    <row r="48" spans="1:3" ht="13.5" customHeight="1">
      <c r="A48" s="2" t="s">
        <v>52</v>
      </c>
      <c r="B48" s="2" t="s">
        <v>54</v>
      </c>
      <c r="C48" s="18">
        <v>125</v>
      </c>
    </row>
    <row r="49" spans="1:3" ht="13.5" customHeight="1">
      <c r="A49" s="26"/>
      <c r="B49" s="30" t="s">
        <v>73</v>
      </c>
      <c r="C49" s="31">
        <v>0</v>
      </c>
    </row>
    <row r="50" spans="1:3" ht="13.5" customHeight="1">
      <c r="A50" s="26"/>
      <c r="B50" s="26" t="s">
        <v>88</v>
      </c>
      <c r="C50" s="31">
        <v>16.7</v>
      </c>
    </row>
    <row r="51" spans="1:3" ht="13.5" customHeight="1">
      <c r="A51" s="26"/>
      <c r="B51" s="30" t="s">
        <v>53</v>
      </c>
      <c r="C51" s="31">
        <f>SUM(C48:C50)</f>
        <v>141.69999999999999</v>
      </c>
    </row>
    <row r="52" spans="1:3" ht="13.5" customHeight="1">
      <c r="A52" s="137" t="s">
        <v>22</v>
      </c>
      <c r="B52" s="138"/>
      <c r="C52" s="139"/>
    </row>
    <row r="53" spans="1:3" ht="13.5" customHeight="1">
      <c r="A53" s="2" t="s">
        <v>23</v>
      </c>
      <c r="B53" s="2" t="s">
        <v>24</v>
      </c>
      <c r="C53" s="18">
        <v>0</v>
      </c>
    </row>
    <row r="54" spans="1:3" ht="13.5" customHeight="1">
      <c r="A54" s="26"/>
      <c r="B54" s="30" t="s">
        <v>34</v>
      </c>
      <c r="C54" s="31">
        <f>SUM(C53)</f>
        <v>0</v>
      </c>
    </row>
    <row r="55" spans="1:3" ht="13.5" customHeight="1">
      <c r="A55" s="88" t="s">
        <v>55</v>
      </c>
      <c r="B55" s="89"/>
      <c r="C55" s="90"/>
    </row>
    <row r="56" spans="1:3" ht="33" customHeight="1">
      <c r="A56" s="32" t="s">
        <v>56</v>
      </c>
      <c r="B56" s="33" t="s">
        <v>57</v>
      </c>
      <c r="C56" s="34">
        <v>0</v>
      </c>
    </row>
    <row r="57" spans="1:3" ht="19.899999999999999" customHeight="1">
      <c r="A57" s="32"/>
      <c r="B57" s="33" t="s">
        <v>58</v>
      </c>
      <c r="C57" s="34">
        <f>SUM(C56)</f>
        <v>0</v>
      </c>
    </row>
    <row r="58" spans="1:3" ht="13.5" customHeight="1">
      <c r="A58" s="94" t="s">
        <v>35</v>
      </c>
      <c r="B58" s="95"/>
      <c r="C58" s="96"/>
    </row>
    <row r="59" spans="1:3" ht="13.5" customHeight="1">
      <c r="A59" s="26" t="s">
        <v>70</v>
      </c>
      <c r="B59" s="26"/>
      <c r="C59" s="18">
        <v>0</v>
      </c>
    </row>
    <row r="60" spans="1:3" ht="15" customHeight="1">
      <c r="A60" s="28" t="s">
        <v>72</v>
      </c>
      <c r="B60" s="28" t="s">
        <v>71</v>
      </c>
      <c r="C60" s="18">
        <v>0</v>
      </c>
    </row>
    <row r="61" spans="1:3" ht="13.5" customHeight="1">
      <c r="A61" s="9" t="s">
        <v>25</v>
      </c>
      <c r="B61" s="9" t="s">
        <v>26</v>
      </c>
      <c r="C61" s="18">
        <v>2000</v>
      </c>
    </row>
    <row r="62" spans="1:3" ht="13.5" customHeight="1">
      <c r="A62" s="32"/>
      <c r="B62" s="33" t="s">
        <v>36</v>
      </c>
      <c r="C62" s="34">
        <f>SUM(C59:C61)</f>
        <v>2000</v>
      </c>
    </row>
    <row r="63" spans="1:3" ht="13.5" customHeight="1">
      <c r="A63" s="91" t="s">
        <v>31</v>
      </c>
      <c r="B63" s="92"/>
      <c r="C63" s="93"/>
    </row>
    <row r="64" spans="1:3" ht="13.5" customHeight="1">
      <c r="A64" s="58" t="s">
        <v>42</v>
      </c>
      <c r="B64" s="63" t="s">
        <v>49</v>
      </c>
      <c r="C64" s="60">
        <v>1500</v>
      </c>
    </row>
    <row r="65" spans="1:8" ht="13.5" customHeight="1">
      <c r="A65" s="68" t="s">
        <v>84</v>
      </c>
      <c r="B65" s="79" t="s">
        <v>151</v>
      </c>
      <c r="C65" s="69">
        <v>56</v>
      </c>
    </row>
    <row r="66" spans="1:8" ht="13.5" customHeight="1">
      <c r="A66" s="59" t="s">
        <v>74</v>
      </c>
      <c r="B66" s="86" t="s">
        <v>175</v>
      </c>
      <c r="C66" s="61">
        <v>400</v>
      </c>
    </row>
    <row r="67" spans="1:8" ht="13.5" customHeight="1">
      <c r="A67" s="30" t="s">
        <v>46</v>
      </c>
      <c r="B67" s="62" t="s">
        <v>114</v>
      </c>
      <c r="C67" s="31">
        <v>900</v>
      </c>
    </row>
    <row r="68" spans="1:8" ht="13.5" customHeight="1">
      <c r="A68" s="28"/>
      <c r="B68" s="38" t="s">
        <v>43</v>
      </c>
      <c r="C68" s="39">
        <f>SUM(C64:C67)</f>
        <v>2856</v>
      </c>
    </row>
    <row r="69" spans="1:8" ht="13.5" customHeight="1">
      <c r="A69" s="28"/>
      <c r="B69" s="54" t="s">
        <v>58</v>
      </c>
      <c r="C69" s="39">
        <f>C34+C42+C46+C51+C54+C57+C62+C68</f>
        <v>5324.7</v>
      </c>
    </row>
    <row r="70" spans="1:8" ht="13.5" customHeight="1">
      <c r="A70" s="91" t="s">
        <v>44</v>
      </c>
      <c r="B70" s="116"/>
      <c r="C70" s="93"/>
    </row>
    <row r="71" spans="1:8" ht="13.5" customHeight="1">
      <c r="A71" s="42" t="s">
        <v>47</v>
      </c>
      <c r="B71" s="38"/>
      <c r="C71" s="49">
        <v>0</v>
      </c>
    </row>
    <row r="72" spans="1:8" ht="13.5" customHeight="1">
      <c r="A72" s="70" t="s">
        <v>89</v>
      </c>
      <c r="B72" s="38"/>
      <c r="C72" s="49">
        <v>0</v>
      </c>
    </row>
    <row r="73" spans="1:8" ht="30">
      <c r="A73" s="65" t="s">
        <v>79</v>
      </c>
      <c r="B73" s="55"/>
      <c r="C73" s="49">
        <v>0</v>
      </c>
    </row>
    <row r="74" spans="1:8" ht="30">
      <c r="A74" s="81" t="s">
        <v>154</v>
      </c>
      <c r="B74" s="55"/>
      <c r="C74" s="49">
        <v>326149.51</v>
      </c>
    </row>
    <row r="75" spans="1:8" ht="13.5" customHeight="1">
      <c r="A75" s="28"/>
      <c r="B75" s="56" t="s">
        <v>45</v>
      </c>
      <c r="C75" s="49">
        <f>SUM(C71:C74)</f>
        <v>326149.51</v>
      </c>
    </row>
    <row r="76" spans="1:8" ht="13.5" customHeight="1">
      <c r="A76" s="32"/>
      <c r="B76" s="40" t="s">
        <v>27</v>
      </c>
      <c r="C76" s="41">
        <f>C69</f>
        <v>5324.7</v>
      </c>
      <c r="H76" s="36"/>
    </row>
    <row r="77" spans="1:8" ht="13.5" customHeight="1">
      <c r="A77" s="11"/>
      <c r="B77" s="11"/>
    </row>
    <row r="78" spans="1:8" ht="13.5" customHeight="1">
      <c r="A78" s="11"/>
      <c r="B78" s="11"/>
    </row>
    <row r="79" spans="1:8" ht="13.5" customHeight="1">
      <c r="A79" s="97" t="s">
        <v>104</v>
      </c>
      <c r="B79" s="98"/>
      <c r="C79" s="98"/>
      <c r="D79" s="98"/>
      <c r="E79" s="99"/>
    </row>
    <row r="80" spans="1:8" ht="13.5" customHeight="1">
      <c r="A80" s="100" t="s">
        <v>38</v>
      </c>
      <c r="B80" s="90"/>
      <c r="C80" s="100" t="s">
        <v>37</v>
      </c>
      <c r="D80" s="90"/>
      <c r="E80" s="43" t="s">
        <v>4</v>
      </c>
    </row>
    <row r="81" spans="1:5" ht="13.5" customHeight="1">
      <c r="A81" s="165" t="s">
        <v>82</v>
      </c>
      <c r="B81" s="103"/>
      <c r="C81" s="159" t="s">
        <v>177</v>
      </c>
      <c r="D81" s="160"/>
      <c r="E81" s="74">
        <v>25000</v>
      </c>
    </row>
    <row r="82" spans="1:5" ht="13.5" customHeight="1">
      <c r="A82" s="122" t="s">
        <v>40</v>
      </c>
      <c r="B82" s="123"/>
      <c r="C82" s="148"/>
      <c r="D82" s="149"/>
      <c r="E82" s="44">
        <f>C76</f>
        <v>5324.7</v>
      </c>
    </row>
    <row r="83" spans="1:5" ht="13.5" customHeight="1">
      <c r="C83" s="135" t="s">
        <v>41</v>
      </c>
      <c r="D83" s="98"/>
      <c r="E83" s="37">
        <f>(C6+E13)-SUM(E81:E82)</f>
        <v>20805.599999999995</v>
      </c>
    </row>
    <row r="84" spans="1:5" ht="13.5" customHeight="1"/>
    <row r="85" spans="1:5" ht="13.5" customHeight="1">
      <c r="A85" s="97" t="s">
        <v>111</v>
      </c>
      <c r="B85" s="98"/>
      <c r="C85" s="98"/>
      <c r="D85" s="98"/>
      <c r="E85" s="99"/>
    </row>
    <row r="86" spans="1:5" ht="13.5" customHeight="1">
      <c r="A86" s="97" t="s">
        <v>38</v>
      </c>
      <c r="B86" s="99"/>
      <c r="C86" s="97" t="s">
        <v>37</v>
      </c>
      <c r="D86" s="99"/>
      <c r="E86" s="23" t="s">
        <v>4</v>
      </c>
    </row>
    <row r="87" spans="1:5" ht="13.5" customHeight="1">
      <c r="A87" s="112" t="s">
        <v>105</v>
      </c>
      <c r="B87" s="113"/>
      <c r="C87" s="109"/>
      <c r="D87" s="157"/>
      <c r="E87" s="37">
        <f>E83</f>
        <v>20805.599999999995</v>
      </c>
    </row>
    <row r="88" spans="1:5" ht="13.5" customHeight="1">
      <c r="A88" s="112" t="s">
        <v>82</v>
      </c>
      <c r="B88" s="118"/>
      <c r="C88" s="106" t="s">
        <v>177</v>
      </c>
      <c r="D88" s="164"/>
      <c r="E88" s="52">
        <v>25000</v>
      </c>
    </row>
    <row r="89" spans="1:5" ht="13.5" customHeight="1">
      <c r="A89" s="112" t="s">
        <v>40</v>
      </c>
      <c r="B89" s="113"/>
      <c r="C89" s="108"/>
      <c r="D89" s="99"/>
      <c r="E89" s="66">
        <f>C76</f>
        <v>5324.7</v>
      </c>
    </row>
    <row r="90" spans="1:5" ht="13.5" customHeight="1">
      <c r="C90" s="111" t="s">
        <v>28</v>
      </c>
      <c r="D90" s="99"/>
      <c r="E90" s="37">
        <f>(E18+E87)-SUM(E88:E89)</f>
        <v>21830.899999999991</v>
      </c>
    </row>
    <row r="91" spans="1:5" ht="13.5" customHeight="1">
      <c r="A91" s="24"/>
      <c r="B91" s="24"/>
      <c r="C91" s="24"/>
      <c r="D91" s="24"/>
      <c r="E91" s="24"/>
    </row>
    <row r="92" spans="1:5" ht="17.25" customHeight="1">
      <c r="A92" s="24"/>
      <c r="B92" s="24"/>
      <c r="C92" s="24"/>
      <c r="D92" s="24"/>
      <c r="E92" s="24"/>
    </row>
    <row r="93" spans="1:5" ht="13.5" customHeight="1">
      <c r="A93" s="114" t="s">
        <v>109</v>
      </c>
      <c r="B93" s="115"/>
      <c r="C93" s="115"/>
      <c r="D93" s="115"/>
      <c r="E93" s="96"/>
    </row>
    <row r="94" spans="1:5" ht="13.5" customHeight="1">
      <c r="A94" s="97" t="s">
        <v>38</v>
      </c>
      <c r="B94" s="99"/>
      <c r="C94" s="97" t="s">
        <v>37</v>
      </c>
      <c r="D94" s="99"/>
      <c r="E94" s="23" t="s">
        <v>4</v>
      </c>
    </row>
    <row r="95" spans="1:5" ht="13.5" customHeight="1">
      <c r="A95" s="112" t="s">
        <v>112</v>
      </c>
      <c r="B95" s="113"/>
      <c r="C95" s="108"/>
      <c r="D95" s="99"/>
      <c r="E95" s="37">
        <f>E90</f>
        <v>21830.899999999991</v>
      </c>
    </row>
    <row r="96" spans="1:5" ht="13.5" customHeight="1">
      <c r="A96" s="112" t="s">
        <v>82</v>
      </c>
      <c r="B96" s="118"/>
      <c r="C96" s="106" t="s">
        <v>177</v>
      </c>
      <c r="D96" s="119"/>
      <c r="E96" s="52">
        <v>25000</v>
      </c>
    </row>
    <row r="97" spans="1:5" ht="13.5" customHeight="1">
      <c r="A97" s="112" t="s">
        <v>40</v>
      </c>
      <c r="B97" s="113"/>
      <c r="C97" s="108"/>
      <c r="D97" s="99"/>
      <c r="E97" s="66">
        <f>C76</f>
        <v>5324.7</v>
      </c>
    </row>
    <row r="98" spans="1:5" ht="13.5" customHeight="1">
      <c r="C98" s="111" t="s">
        <v>28</v>
      </c>
      <c r="D98" s="99"/>
      <c r="E98" s="52">
        <f>(E23+E95)-SUM(E96:E97)</f>
        <v>22856.199999999993</v>
      </c>
    </row>
    <row r="99" spans="1:5" ht="13.5" customHeight="1">
      <c r="A99" s="11"/>
      <c r="B99" s="11"/>
    </row>
    <row r="100" spans="1:5" ht="13.5" customHeight="1">
      <c r="A100" s="11"/>
      <c r="B100" s="11"/>
    </row>
    <row r="101" spans="1:5" ht="13.5" customHeight="1">
      <c r="A101" s="11"/>
      <c r="B101" s="11"/>
    </row>
    <row r="102" spans="1:5" ht="13.5" customHeight="1">
      <c r="A102" s="11"/>
      <c r="B102" s="11"/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</sheetData>
  <mergeCells count="48">
    <mergeCell ref="A97:B97"/>
    <mergeCell ref="C97:D97"/>
    <mergeCell ref="C98:D98"/>
    <mergeCell ref="A81:B81"/>
    <mergeCell ref="C81:D81"/>
    <mergeCell ref="A96:B96"/>
    <mergeCell ref="C96:D96"/>
    <mergeCell ref="A82:B82"/>
    <mergeCell ref="C82:D82"/>
    <mergeCell ref="C83:D83"/>
    <mergeCell ref="A85:E85"/>
    <mergeCell ref="A86:B86"/>
    <mergeCell ref="C86:D86"/>
    <mergeCell ref="A95:B95"/>
    <mergeCell ref="C95:D95"/>
    <mergeCell ref="A87:B87"/>
    <mergeCell ref="C90:D90"/>
    <mergeCell ref="A93:E93"/>
    <mergeCell ref="A94:B94"/>
    <mergeCell ref="C94:D94"/>
    <mergeCell ref="A63:C63"/>
    <mergeCell ref="A70:C70"/>
    <mergeCell ref="A79:E79"/>
    <mergeCell ref="A80:B80"/>
    <mergeCell ref="C80:D80"/>
    <mergeCell ref="C87:D87"/>
    <mergeCell ref="C88:D88"/>
    <mergeCell ref="A89:B89"/>
    <mergeCell ref="C89:D89"/>
    <mergeCell ref="A88:B88"/>
    <mergeCell ref="A58:C58"/>
    <mergeCell ref="C17:D17"/>
    <mergeCell ref="A20:E20"/>
    <mergeCell ref="C21:D21"/>
    <mergeCell ref="C22:D22"/>
    <mergeCell ref="A28:C28"/>
    <mergeCell ref="A30:C30"/>
    <mergeCell ref="A35:C36"/>
    <mergeCell ref="A43:C43"/>
    <mergeCell ref="A47:C47"/>
    <mergeCell ref="A52:C52"/>
    <mergeCell ref="A55:C55"/>
    <mergeCell ref="C16:D16"/>
    <mergeCell ref="A1:E1"/>
    <mergeCell ref="A10:E10"/>
    <mergeCell ref="C11:D11"/>
    <mergeCell ref="C12:D12"/>
    <mergeCell ref="A15:E15"/>
  </mergeCells>
  <conditionalFormatting sqref="C3">
    <cfRule type="cellIs" dxfId="47" priority="2" operator="lessThan">
      <formula>0</formula>
    </cfRule>
  </conditionalFormatting>
  <conditionalFormatting sqref="C5:C7">
    <cfRule type="cellIs" dxfId="46" priority="1" operator="lessThan">
      <formula>0</formula>
    </cfRule>
  </conditionalFormatting>
  <conditionalFormatting sqref="E83">
    <cfRule type="cellIs" dxfId="45" priority="11" stopIfTrue="1" operator="greaterThanOrEqual">
      <formula>0</formula>
    </cfRule>
    <cfRule type="cellIs" dxfId="44" priority="12" operator="lessThan">
      <formula>0</formula>
    </cfRule>
  </conditionalFormatting>
  <conditionalFormatting sqref="E87">
    <cfRule type="cellIs" dxfId="43" priority="7" stopIfTrue="1" operator="greaterThanOrEqual">
      <formula>0</formula>
    </cfRule>
    <cfRule type="cellIs" dxfId="42" priority="8" operator="lessThan">
      <formula>0</formula>
    </cfRule>
  </conditionalFormatting>
  <conditionalFormatting sqref="E90">
    <cfRule type="cellIs" dxfId="41" priority="9" stopIfTrue="1" operator="greaterThanOrEqual">
      <formula>0</formula>
    </cfRule>
    <cfRule type="cellIs" dxfId="40" priority="10" operator="lessThan">
      <formula>0</formula>
    </cfRule>
  </conditionalFormatting>
  <conditionalFormatting sqref="E95">
    <cfRule type="cellIs" dxfId="39" priority="5" stopIfTrue="1" operator="greaterThanOrEqual">
      <formula>0</formula>
    </cfRule>
    <cfRule type="cellIs" dxfId="38" priority="6" operator="lessThan">
      <formula>0</formula>
    </cfRule>
  </conditionalFormatting>
  <conditionalFormatting sqref="E98">
    <cfRule type="cellIs" dxfId="37" priority="3" stopIfTrue="1" operator="greaterThanOrEqual">
      <formula>0</formula>
    </cfRule>
    <cfRule type="cellIs" dxfId="36" priority="4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11"/>
  <sheetViews>
    <sheetView topLeftCell="A67" workbookViewId="0">
      <selection activeCell="E96" sqref="E96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24" t="s">
        <v>116</v>
      </c>
      <c r="B1" s="125"/>
      <c r="C1" s="125"/>
      <c r="D1" s="125"/>
      <c r="E1" s="126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50</v>
      </c>
      <c r="C3" s="5">
        <f>'October 2024 - December 2024'!E98</f>
        <v>22856.199999999993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5" t="s">
        <v>39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5" t="s">
        <v>48</v>
      </c>
      <c r="C5" s="5">
        <f>'October 2024 - December 2024'!C5</f>
        <v>-22.9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4" t="s">
        <v>58</v>
      </c>
      <c r="C6" s="5">
        <f>SUM(C3:C5)</f>
        <v>22833.299999999992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150</v>
      </c>
      <c r="C7" s="57">
        <f>('October 2024 - December 2024'!C7)+SUM(E81,E88,E96)</f>
        <v>-140088.51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28" t="s">
        <v>117</v>
      </c>
      <c r="B10" s="115"/>
      <c r="C10" s="115"/>
      <c r="D10" s="115"/>
      <c r="E10" s="96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1</v>
      </c>
      <c r="B11" s="16" t="s">
        <v>2</v>
      </c>
      <c r="C11" s="129" t="s">
        <v>3</v>
      </c>
      <c r="D11" s="99"/>
      <c r="E11" s="17" t="s">
        <v>4</v>
      </c>
    </row>
    <row r="12" spans="1:25" ht="13.5" customHeight="1">
      <c r="A12" s="25" t="s">
        <v>166</v>
      </c>
      <c r="B12" s="2" t="s">
        <v>25</v>
      </c>
      <c r="C12" s="127" t="s">
        <v>156</v>
      </c>
      <c r="D12" s="113"/>
      <c r="E12" s="18">
        <v>31350</v>
      </c>
    </row>
    <row r="13" spans="1:25" ht="13.5" customHeight="1">
      <c r="A13" s="11"/>
      <c r="B13" s="11"/>
      <c r="C13" s="1"/>
      <c r="D13" s="12" t="s">
        <v>7</v>
      </c>
      <c r="E13" s="48">
        <f>E12</f>
        <v>31350</v>
      </c>
    </row>
    <row r="14" spans="1:25" ht="13.5" customHeight="1">
      <c r="A14" s="11"/>
      <c r="B14" s="11"/>
    </row>
    <row r="15" spans="1:25" ht="13.5" customHeight="1">
      <c r="A15" s="128" t="s">
        <v>122</v>
      </c>
      <c r="B15" s="115"/>
      <c r="C15" s="115"/>
      <c r="D15" s="115"/>
      <c r="E15" s="96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1</v>
      </c>
      <c r="B16" s="16" t="s">
        <v>2</v>
      </c>
      <c r="C16" s="129" t="s">
        <v>3</v>
      </c>
      <c r="D16" s="99"/>
      <c r="E16" s="17" t="s">
        <v>4</v>
      </c>
    </row>
    <row r="17" spans="1:25" ht="13.15" customHeight="1">
      <c r="A17" s="25" t="s">
        <v>167</v>
      </c>
      <c r="B17" s="2" t="s">
        <v>25</v>
      </c>
      <c r="C17" s="127" t="s">
        <v>156</v>
      </c>
      <c r="D17" s="99"/>
      <c r="E17" s="19">
        <v>31350</v>
      </c>
    </row>
    <row r="18" spans="1:25" ht="13.15" customHeight="1">
      <c r="A18" s="11"/>
      <c r="B18" s="11"/>
      <c r="C18" s="1"/>
      <c r="D18" s="12" t="s">
        <v>7</v>
      </c>
      <c r="E18" s="13">
        <f>SUM(E17)</f>
        <v>31350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28" t="s">
        <v>118</v>
      </c>
      <c r="B20" s="115"/>
      <c r="C20" s="115"/>
      <c r="D20" s="115"/>
      <c r="E20" s="96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1" t="s">
        <v>1</v>
      </c>
      <c r="B21" s="72" t="s">
        <v>2</v>
      </c>
      <c r="C21" s="130" t="s">
        <v>3</v>
      </c>
      <c r="D21" s="90"/>
      <c r="E21" s="73" t="s">
        <v>4</v>
      </c>
    </row>
    <row r="22" spans="1:25" ht="13.15" customHeight="1">
      <c r="A22" s="33" t="s">
        <v>168</v>
      </c>
      <c r="B22" s="32" t="s">
        <v>25</v>
      </c>
      <c r="C22" s="131" t="s">
        <v>156</v>
      </c>
      <c r="D22" s="132"/>
      <c r="E22" s="67">
        <v>31350</v>
      </c>
    </row>
    <row r="23" spans="1:25" ht="13.15" customHeight="1">
      <c r="A23" s="45"/>
      <c r="B23" s="45"/>
      <c r="C23" s="46"/>
      <c r="D23" s="47" t="s">
        <v>7</v>
      </c>
      <c r="E23" s="48">
        <f>E22</f>
        <v>31350</v>
      </c>
    </row>
    <row r="24" spans="1:25" ht="13.5" customHeight="1">
      <c r="A24" s="11"/>
      <c r="B24" s="11"/>
      <c r="C24" s="1"/>
      <c r="D24" s="50"/>
      <c r="E24" s="51"/>
    </row>
    <row r="25" spans="1:25" ht="13.15" customHeight="1">
      <c r="A25" s="11"/>
      <c r="B25" s="11"/>
      <c r="C25" s="1"/>
      <c r="D25" s="50"/>
      <c r="E25" s="51"/>
    </row>
    <row r="26" spans="1:25" ht="13.5" customHeight="1">
      <c r="A26" s="11"/>
      <c r="B26" s="11"/>
      <c r="C26" s="1"/>
      <c r="D26" s="50"/>
      <c r="E26" s="51"/>
    </row>
    <row r="27" spans="1:25" ht="13.5" customHeight="1">
      <c r="A27" s="11"/>
      <c r="B27" s="11"/>
    </row>
    <row r="28" spans="1:25" ht="13.5" customHeight="1">
      <c r="A28" s="158" t="s">
        <v>119</v>
      </c>
      <c r="B28" s="98"/>
      <c r="C28" s="99"/>
    </row>
    <row r="29" spans="1:25" ht="13.5" customHeight="1">
      <c r="A29" s="20" t="s">
        <v>2</v>
      </c>
      <c r="B29" s="20" t="s">
        <v>3</v>
      </c>
      <c r="C29" s="21" t="s">
        <v>4</v>
      </c>
      <c r="D29" s="22"/>
    </row>
    <row r="30" spans="1:25" ht="13.5" customHeight="1">
      <c r="A30" s="137" t="s">
        <v>8</v>
      </c>
      <c r="B30" s="98"/>
      <c r="C30" s="99"/>
    </row>
    <row r="31" spans="1:25" ht="13.5" customHeight="1">
      <c r="A31" s="25" t="s">
        <v>152</v>
      </c>
      <c r="B31" s="2"/>
      <c r="C31" s="19">
        <v>88</v>
      </c>
    </row>
    <row r="32" spans="1:25" ht="13.5" customHeight="1">
      <c r="A32" s="30" t="s">
        <v>146</v>
      </c>
      <c r="B32" s="26"/>
      <c r="C32" s="27">
        <v>42</v>
      </c>
    </row>
    <row r="33" spans="1:3" ht="13.5" customHeight="1">
      <c r="A33" s="26" t="s">
        <v>9</v>
      </c>
      <c r="B33" s="26" t="s">
        <v>10</v>
      </c>
      <c r="C33" s="27">
        <v>197</v>
      </c>
    </row>
    <row r="34" spans="1:3" ht="13.5" customHeight="1">
      <c r="A34" s="28"/>
      <c r="B34" s="25" t="s">
        <v>32</v>
      </c>
      <c r="C34" s="29">
        <f>SUM(C31:C33)</f>
        <v>327</v>
      </c>
    </row>
    <row r="35" spans="1:3" ht="13.5" customHeight="1">
      <c r="A35" s="141" t="s">
        <v>11</v>
      </c>
      <c r="B35" s="142"/>
      <c r="C35" s="143"/>
    </row>
    <row r="36" spans="1:3" ht="13.5" customHeight="1">
      <c r="A36" s="144"/>
      <c r="B36" s="95"/>
      <c r="C36" s="145"/>
    </row>
    <row r="37" spans="1:3" ht="13.5" customHeight="1">
      <c r="A37" s="2" t="s">
        <v>12</v>
      </c>
      <c r="B37" s="2"/>
      <c r="C37" s="18">
        <v>0</v>
      </c>
    </row>
    <row r="38" spans="1:3" ht="13.5" customHeight="1">
      <c r="A38" s="2" t="s">
        <v>13</v>
      </c>
      <c r="B38" s="2"/>
      <c r="C38" s="10">
        <v>0</v>
      </c>
    </row>
    <row r="39" spans="1:3" ht="13.5" customHeight="1">
      <c r="A39" s="2" t="s">
        <v>14</v>
      </c>
      <c r="B39" s="2"/>
      <c r="C39" s="10">
        <v>0</v>
      </c>
    </row>
    <row r="40" spans="1:3" ht="13.5" customHeight="1">
      <c r="A40" s="2" t="s">
        <v>15</v>
      </c>
      <c r="B40" s="2"/>
      <c r="C40" s="10">
        <v>0</v>
      </c>
    </row>
    <row r="41" spans="1:3" ht="13.5" customHeight="1">
      <c r="A41" s="2" t="s">
        <v>162</v>
      </c>
      <c r="B41" s="2"/>
      <c r="C41" s="10">
        <v>0</v>
      </c>
    </row>
    <row r="42" spans="1:3" ht="13.5" customHeight="1">
      <c r="A42" s="2"/>
      <c r="B42" s="2" t="s">
        <v>16</v>
      </c>
      <c r="C42" s="10">
        <f>SUM(C37:C41)</f>
        <v>0</v>
      </c>
    </row>
    <row r="43" spans="1:3" ht="13.5" customHeight="1">
      <c r="A43" s="137" t="s">
        <v>17</v>
      </c>
      <c r="B43" s="98"/>
      <c r="C43" s="99"/>
    </row>
    <row r="44" spans="1:3" ht="13.5" customHeight="1">
      <c r="A44" s="2" t="s">
        <v>18</v>
      </c>
      <c r="B44" s="2" t="s">
        <v>19</v>
      </c>
      <c r="C44" s="19">
        <v>0</v>
      </c>
    </row>
    <row r="45" spans="1:3" ht="13.5" customHeight="1">
      <c r="A45" s="2" t="s">
        <v>20</v>
      </c>
      <c r="B45" s="2" t="s">
        <v>21</v>
      </c>
      <c r="C45" s="19">
        <v>0</v>
      </c>
    </row>
    <row r="46" spans="1:3" ht="13.5" customHeight="1">
      <c r="A46" s="2"/>
      <c r="B46" s="25" t="s">
        <v>33</v>
      </c>
      <c r="C46" s="19">
        <f>SUM(C44:C45)</f>
        <v>0</v>
      </c>
    </row>
    <row r="47" spans="1:3" ht="13.5" customHeight="1">
      <c r="A47" s="137" t="s">
        <v>51</v>
      </c>
      <c r="B47" s="138"/>
      <c r="C47" s="139"/>
    </row>
    <row r="48" spans="1:3" ht="13.5" customHeight="1">
      <c r="A48" s="2" t="s">
        <v>52</v>
      </c>
      <c r="B48" s="2" t="s">
        <v>54</v>
      </c>
      <c r="C48" s="18">
        <v>125</v>
      </c>
    </row>
    <row r="49" spans="1:3" ht="13.5" customHeight="1">
      <c r="A49" s="26"/>
      <c r="B49" s="30" t="s">
        <v>73</v>
      </c>
      <c r="C49" s="31">
        <v>0</v>
      </c>
    </row>
    <row r="50" spans="1:3" ht="13.5" customHeight="1">
      <c r="A50" s="26"/>
      <c r="B50" s="26" t="s">
        <v>88</v>
      </c>
      <c r="C50" s="31">
        <v>16.7</v>
      </c>
    </row>
    <row r="51" spans="1:3" ht="13.5" customHeight="1">
      <c r="A51" s="26"/>
      <c r="B51" s="30" t="s">
        <v>53</v>
      </c>
      <c r="C51" s="31">
        <f>SUM(C48:C50)</f>
        <v>141.69999999999999</v>
      </c>
    </row>
    <row r="52" spans="1:3" ht="13.5" customHeight="1">
      <c r="A52" s="137" t="s">
        <v>22</v>
      </c>
      <c r="B52" s="138"/>
      <c r="C52" s="139"/>
    </row>
    <row r="53" spans="1:3" ht="13.5" customHeight="1">
      <c r="A53" s="2" t="s">
        <v>23</v>
      </c>
      <c r="B53" s="2" t="s">
        <v>24</v>
      </c>
      <c r="C53" s="18">
        <v>0</v>
      </c>
    </row>
    <row r="54" spans="1:3" ht="13.5" customHeight="1">
      <c r="A54" s="26"/>
      <c r="B54" s="30" t="s">
        <v>34</v>
      </c>
      <c r="C54" s="31">
        <f>SUM(C53)</f>
        <v>0</v>
      </c>
    </row>
    <row r="55" spans="1:3" ht="13.5" customHeight="1">
      <c r="A55" s="88" t="s">
        <v>55</v>
      </c>
      <c r="B55" s="89"/>
      <c r="C55" s="90"/>
    </row>
    <row r="56" spans="1:3" ht="33" customHeight="1">
      <c r="A56" s="32" t="s">
        <v>56</v>
      </c>
      <c r="B56" s="33" t="s">
        <v>57</v>
      </c>
      <c r="C56" s="34">
        <v>0</v>
      </c>
    </row>
    <row r="57" spans="1:3" ht="19.899999999999999" customHeight="1">
      <c r="A57" s="32"/>
      <c r="B57" s="33" t="s">
        <v>58</v>
      </c>
      <c r="C57" s="34">
        <f>SUM(C56)</f>
        <v>0</v>
      </c>
    </row>
    <row r="58" spans="1:3" ht="13.5" customHeight="1">
      <c r="A58" s="94" t="s">
        <v>35</v>
      </c>
      <c r="B58" s="95"/>
      <c r="C58" s="96"/>
    </row>
    <row r="59" spans="1:3" ht="13.5" customHeight="1">
      <c r="A59" s="26" t="s">
        <v>70</v>
      </c>
      <c r="B59" s="26"/>
      <c r="C59" s="18">
        <v>0</v>
      </c>
    </row>
    <row r="60" spans="1:3" ht="15" customHeight="1">
      <c r="A60" s="28" t="s">
        <v>72</v>
      </c>
      <c r="B60" s="28" t="s">
        <v>71</v>
      </c>
      <c r="C60" s="18">
        <v>0</v>
      </c>
    </row>
    <row r="61" spans="1:3" ht="13.5" customHeight="1">
      <c r="A61" s="9" t="s">
        <v>25</v>
      </c>
      <c r="B61" s="9" t="s">
        <v>26</v>
      </c>
      <c r="C61" s="18">
        <v>2000</v>
      </c>
    </row>
    <row r="62" spans="1:3" ht="13.5" customHeight="1">
      <c r="A62" s="32"/>
      <c r="B62" s="33" t="s">
        <v>36</v>
      </c>
      <c r="C62" s="34">
        <f>SUM(C59:C61)</f>
        <v>2000</v>
      </c>
    </row>
    <row r="63" spans="1:3" ht="13.5" customHeight="1">
      <c r="A63" s="91" t="s">
        <v>31</v>
      </c>
      <c r="B63" s="92"/>
      <c r="C63" s="93"/>
    </row>
    <row r="64" spans="1:3" ht="13.5" customHeight="1">
      <c r="A64" s="58" t="s">
        <v>42</v>
      </c>
      <c r="B64" s="63" t="s">
        <v>49</v>
      </c>
      <c r="C64" s="60">
        <v>1500</v>
      </c>
    </row>
    <row r="65" spans="1:8" ht="13.5" customHeight="1">
      <c r="A65" s="68" t="s">
        <v>84</v>
      </c>
      <c r="B65" s="79" t="s">
        <v>151</v>
      </c>
      <c r="C65" s="69">
        <v>56</v>
      </c>
    </row>
    <row r="66" spans="1:8" ht="13.5" customHeight="1">
      <c r="A66" s="59" t="s">
        <v>74</v>
      </c>
      <c r="B66" s="86" t="s">
        <v>175</v>
      </c>
      <c r="C66" s="61">
        <v>400</v>
      </c>
    </row>
    <row r="67" spans="1:8" ht="13.5" customHeight="1">
      <c r="A67" s="30" t="s">
        <v>46</v>
      </c>
      <c r="B67" s="62" t="s">
        <v>114</v>
      </c>
      <c r="C67" s="31">
        <v>900</v>
      </c>
    </row>
    <row r="68" spans="1:8" ht="13.5" customHeight="1">
      <c r="A68" s="28"/>
      <c r="B68" s="38" t="s">
        <v>43</v>
      </c>
      <c r="C68" s="39">
        <f>SUM(C64:C67)</f>
        <v>2856</v>
      </c>
    </row>
    <row r="69" spans="1:8" ht="13.5" customHeight="1">
      <c r="A69" s="28"/>
      <c r="B69" s="54" t="s">
        <v>58</v>
      </c>
      <c r="C69" s="39">
        <f>C34+C42+C46+C51+C54+C57+C62+C68</f>
        <v>5324.7</v>
      </c>
    </row>
    <row r="70" spans="1:8" ht="13.5" customHeight="1">
      <c r="A70" s="91" t="s">
        <v>44</v>
      </c>
      <c r="B70" s="116"/>
      <c r="C70" s="93"/>
    </row>
    <row r="71" spans="1:8" ht="13.5" customHeight="1">
      <c r="A71" s="42" t="s">
        <v>47</v>
      </c>
      <c r="B71" s="38"/>
      <c r="C71" s="49">
        <f>'October 2024 - December 2024'!C71</f>
        <v>0</v>
      </c>
    </row>
    <row r="72" spans="1:8" ht="13.5" customHeight="1">
      <c r="A72" s="70" t="s">
        <v>89</v>
      </c>
      <c r="B72" s="38"/>
      <c r="C72" s="49">
        <v>5000</v>
      </c>
    </row>
    <row r="73" spans="1:8" ht="30">
      <c r="A73" s="65" t="s">
        <v>79</v>
      </c>
      <c r="B73" s="55"/>
      <c r="C73" s="49">
        <v>0</v>
      </c>
    </row>
    <row r="74" spans="1:8" ht="30">
      <c r="A74" s="81" t="s">
        <v>154</v>
      </c>
      <c r="B74" s="55"/>
      <c r="C74" s="49">
        <v>326149.51</v>
      </c>
    </row>
    <row r="75" spans="1:8" ht="13.5" customHeight="1">
      <c r="A75" s="28"/>
      <c r="B75" s="56" t="s">
        <v>45</v>
      </c>
      <c r="C75" s="49">
        <f>SUM(C71:C74)</f>
        <v>331149.51</v>
      </c>
    </row>
    <row r="76" spans="1:8" ht="13.5" customHeight="1">
      <c r="A76" s="32"/>
      <c r="B76" s="40" t="s">
        <v>27</v>
      </c>
      <c r="C76" s="41">
        <f>C69</f>
        <v>5324.7</v>
      </c>
      <c r="H76" s="36"/>
    </row>
    <row r="77" spans="1:8" ht="13.5" customHeight="1">
      <c r="A77" s="11"/>
      <c r="B77" s="11"/>
    </row>
    <row r="78" spans="1:8" ht="13.5" customHeight="1">
      <c r="A78" s="11"/>
      <c r="B78" s="11"/>
    </row>
    <row r="79" spans="1:8" ht="13.5" customHeight="1">
      <c r="A79" s="97" t="s">
        <v>120</v>
      </c>
      <c r="B79" s="98"/>
      <c r="C79" s="98"/>
      <c r="D79" s="98"/>
      <c r="E79" s="99"/>
    </row>
    <row r="80" spans="1:8" ht="13.5" customHeight="1">
      <c r="A80" s="100" t="s">
        <v>38</v>
      </c>
      <c r="B80" s="90"/>
      <c r="C80" s="100" t="s">
        <v>37</v>
      </c>
      <c r="D80" s="90"/>
      <c r="E80" s="43" t="s">
        <v>4</v>
      </c>
    </row>
    <row r="81" spans="1:5" ht="13.5" customHeight="1">
      <c r="A81" s="165" t="s">
        <v>82</v>
      </c>
      <c r="B81" s="103"/>
      <c r="C81" s="159" t="s">
        <v>177</v>
      </c>
      <c r="D81" s="160"/>
      <c r="E81" s="74">
        <v>25000</v>
      </c>
    </row>
    <row r="82" spans="1:5" ht="13.5" customHeight="1">
      <c r="A82" s="122" t="s">
        <v>40</v>
      </c>
      <c r="B82" s="123"/>
      <c r="C82" s="148"/>
      <c r="D82" s="149"/>
      <c r="E82" s="44">
        <f>C76</f>
        <v>5324.7</v>
      </c>
    </row>
    <row r="83" spans="1:5" ht="13.5" customHeight="1">
      <c r="C83" s="135" t="s">
        <v>41</v>
      </c>
      <c r="D83" s="98"/>
      <c r="E83" s="37">
        <f>(C6+E13)-SUM(E81:E82)</f>
        <v>23858.599999999988</v>
      </c>
    </row>
    <row r="84" spans="1:5" ht="13.5" customHeight="1"/>
    <row r="85" spans="1:5" ht="13.5" customHeight="1">
      <c r="A85" s="97" t="s">
        <v>123</v>
      </c>
      <c r="B85" s="98"/>
      <c r="C85" s="98"/>
      <c r="D85" s="98"/>
      <c r="E85" s="99"/>
    </row>
    <row r="86" spans="1:5" ht="13.5" customHeight="1">
      <c r="A86" s="97" t="s">
        <v>38</v>
      </c>
      <c r="B86" s="99"/>
      <c r="C86" s="97" t="s">
        <v>37</v>
      </c>
      <c r="D86" s="99"/>
      <c r="E86" s="23" t="s">
        <v>4</v>
      </c>
    </row>
    <row r="87" spans="1:5" ht="13.5" customHeight="1">
      <c r="A87" s="112" t="s">
        <v>134</v>
      </c>
      <c r="B87" s="113"/>
      <c r="C87" s="109"/>
      <c r="D87" s="157"/>
      <c r="E87" s="37">
        <f>E83</f>
        <v>23858.599999999988</v>
      </c>
    </row>
    <row r="88" spans="1:5" ht="13.5" customHeight="1">
      <c r="A88" s="112" t="s">
        <v>82</v>
      </c>
      <c r="B88" s="118"/>
      <c r="C88" s="106" t="s">
        <v>177</v>
      </c>
      <c r="D88" s="164"/>
      <c r="E88" s="52">
        <v>25000</v>
      </c>
    </row>
    <row r="89" spans="1:5" ht="13.5" customHeight="1">
      <c r="A89" s="112" t="s">
        <v>40</v>
      </c>
      <c r="B89" s="113"/>
      <c r="C89" s="108"/>
      <c r="D89" s="99"/>
      <c r="E89" s="66">
        <f>C76</f>
        <v>5324.7</v>
      </c>
    </row>
    <row r="90" spans="1:5" ht="13.5" customHeight="1">
      <c r="C90" s="111" t="s">
        <v>28</v>
      </c>
      <c r="D90" s="99"/>
      <c r="E90" s="37">
        <f>(E18+E87)-SUM(E88:E89)</f>
        <v>24883.899999999991</v>
      </c>
    </row>
    <row r="91" spans="1:5" ht="13.5" customHeight="1">
      <c r="A91" s="24"/>
      <c r="B91" s="24"/>
      <c r="C91" s="24"/>
      <c r="D91" s="24"/>
      <c r="E91" s="24"/>
    </row>
    <row r="92" spans="1:5" ht="17.25" customHeight="1">
      <c r="A92" s="24"/>
      <c r="B92" s="24"/>
      <c r="C92" s="24"/>
      <c r="D92" s="24"/>
      <c r="E92" s="24"/>
    </row>
    <row r="93" spans="1:5" ht="13.5" customHeight="1">
      <c r="A93" s="114" t="s">
        <v>121</v>
      </c>
      <c r="B93" s="115"/>
      <c r="C93" s="115"/>
      <c r="D93" s="115"/>
      <c r="E93" s="96"/>
    </row>
    <row r="94" spans="1:5" ht="13.5" customHeight="1">
      <c r="A94" s="97" t="s">
        <v>38</v>
      </c>
      <c r="B94" s="99"/>
      <c r="C94" s="97" t="s">
        <v>37</v>
      </c>
      <c r="D94" s="99"/>
      <c r="E94" s="23" t="s">
        <v>4</v>
      </c>
    </row>
    <row r="95" spans="1:5" ht="13.5" customHeight="1">
      <c r="A95" s="112" t="s">
        <v>135</v>
      </c>
      <c r="B95" s="113"/>
      <c r="C95" s="108"/>
      <c r="D95" s="99"/>
      <c r="E95" s="37">
        <f>E90</f>
        <v>24883.899999999991</v>
      </c>
    </row>
    <row r="96" spans="1:5" ht="13.5" customHeight="1">
      <c r="A96" s="112" t="s">
        <v>82</v>
      </c>
      <c r="B96" s="118"/>
      <c r="C96" s="106" t="s">
        <v>177</v>
      </c>
      <c r="D96" s="119"/>
      <c r="E96" s="52">
        <v>25000</v>
      </c>
    </row>
    <row r="97" spans="1:5" ht="13.5" customHeight="1">
      <c r="A97" s="112" t="s">
        <v>40</v>
      </c>
      <c r="B97" s="113"/>
      <c r="C97" s="108"/>
      <c r="D97" s="99"/>
      <c r="E97" s="66">
        <f>C76</f>
        <v>5324.7</v>
      </c>
    </row>
    <row r="98" spans="1:5" ht="13.5" customHeight="1">
      <c r="C98" s="111" t="s">
        <v>28</v>
      </c>
      <c r="D98" s="99"/>
      <c r="E98" s="52">
        <f>(E23+E95)-SUM(E96:E97)</f>
        <v>25909.199999999993</v>
      </c>
    </row>
    <row r="99" spans="1:5" ht="13.5" customHeight="1">
      <c r="A99" s="11"/>
      <c r="B99" s="11"/>
    </row>
    <row r="100" spans="1:5" ht="13.5" customHeight="1">
      <c r="A100" s="11"/>
      <c r="B100" s="11"/>
    </row>
    <row r="101" spans="1:5" ht="13.5" customHeight="1">
      <c r="A101" s="11"/>
      <c r="B101" s="11"/>
    </row>
    <row r="102" spans="1:5" ht="13.5" customHeight="1">
      <c r="A102" s="11"/>
      <c r="B102" s="11"/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</sheetData>
  <mergeCells count="48">
    <mergeCell ref="A30:C30"/>
    <mergeCell ref="A1:E1"/>
    <mergeCell ref="A10:E10"/>
    <mergeCell ref="C11:D11"/>
    <mergeCell ref="C12:D12"/>
    <mergeCell ref="A15:E15"/>
    <mergeCell ref="C16:D16"/>
    <mergeCell ref="C17:D17"/>
    <mergeCell ref="A20:E20"/>
    <mergeCell ref="C21:D21"/>
    <mergeCell ref="C22:D22"/>
    <mergeCell ref="A28:C28"/>
    <mergeCell ref="A81:B81"/>
    <mergeCell ref="C81:D81"/>
    <mergeCell ref="A35:C36"/>
    <mergeCell ref="A43:C43"/>
    <mergeCell ref="A47:C47"/>
    <mergeCell ref="A52:C52"/>
    <mergeCell ref="A55:C55"/>
    <mergeCell ref="A58:C58"/>
    <mergeCell ref="A63:C63"/>
    <mergeCell ref="A70:C70"/>
    <mergeCell ref="A79:E79"/>
    <mergeCell ref="A80:B80"/>
    <mergeCell ref="C80:D80"/>
    <mergeCell ref="A82:B82"/>
    <mergeCell ref="C82:D82"/>
    <mergeCell ref="C83:D83"/>
    <mergeCell ref="A85:E85"/>
    <mergeCell ref="A86:B86"/>
    <mergeCell ref="C86:D86"/>
    <mergeCell ref="A87:B87"/>
    <mergeCell ref="C87:D87"/>
    <mergeCell ref="A88:B88"/>
    <mergeCell ref="C88:D88"/>
    <mergeCell ref="A89:B89"/>
    <mergeCell ref="C89:D89"/>
    <mergeCell ref="C90:D90"/>
    <mergeCell ref="A93:E93"/>
    <mergeCell ref="A94:B94"/>
    <mergeCell ref="C94:D94"/>
    <mergeCell ref="A95:B95"/>
    <mergeCell ref="C95:D95"/>
    <mergeCell ref="A96:B96"/>
    <mergeCell ref="C96:D96"/>
    <mergeCell ref="A97:B97"/>
    <mergeCell ref="C97:D97"/>
    <mergeCell ref="C98:D98"/>
  </mergeCells>
  <conditionalFormatting sqref="C3">
    <cfRule type="cellIs" dxfId="35" priority="2" operator="lessThan">
      <formula>0</formula>
    </cfRule>
  </conditionalFormatting>
  <conditionalFormatting sqref="C5:C7">
    <cfRule type="cellIs" dxfId="34" priority="1" operator="lessThan">
      <formula>0</formula>
    </cfRule>
  </conditionalFormatting>
  <conditionalFormatting sqref="E83">
    <cfRule type="cellIs" dxfId="33" priority="11" stopIfTrue="1" operator="greaterThanOrEqual">
      <formula>0</formula>
    </cfRule>
    <cfRule type="cellIs" dxfId="32" priority="12" operator="lessThan">
      <formula>0</formula>
    </cfRule>
  </conditionalFormatting>
  <conditionalFormatting sqref="E87">
    <cfRule type="cellIs" dxfId="31" priority="7" stopIfTrue="1" operator="greaterThanOrEqual">
      <formula>0</formula>
    </cfRule>
    <cfRule type="cellIs" dxfId="30" priority="8" operator="lessThan">
      <formula>0</formula>
    </cfRule>
  </conditionalFormatting>
  <conditionalFormatting sqref="E90">
    <cfRule type="cellIs" dxfId="29" priority="9" stopIfTrue="1" operator="greaterThanOrEqual">
      <formula>0</formula>
    </cfRule>
    <cfRule type="cellIs" dxfId="28" priority="10" operator="lessThan">
      <formula>0</formula>
    </cfRule>
  </conditionalFormatting>
  <conditionalFormatting sqref="E95">
    <cfRule type="cellIs" dxfId="27" priority="5" stopIfTrue="1" operator="greaterThanOrEqual">
      <formula>0</formula>
    </cfRule>
    <cfRule type="cellIs" dxfId="26" priority="6" operator="lessThan">
      <formula>0</formula>
    </cfRule>
  </conditionalFormatting>
  <conditionalFormatting sqref="E98">
    <cfRule type="cellIs" dxfId="25" priority="3" stopIfTrue="1" operator="greaterThanOrEqual">
      <formula>0</formula>
    </cfRule>
    <cfRule type="cellIs" dxfId="24" priority="4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11"/>
  <sheetViews>
    <sheetView topLeftCell="A70" workbookViewId="0">
      <selection activeCell="E96" sqref="E96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24" t="s">
        <v>126</v>
      </c>
      <c r="B1" s="125"/>
      <c r="C1" s="125"/>
      <c r="D1" s="125"/>
      <c r="E1" s="126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50</v>
      </c>
      <c r="C3" s="5">
        <f>'January 2025 - March 2025'!E98</f>
        <v>25909.199999999993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5" t="s">
        <v>39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5" t="s">
        <v>48</v>
      </c>
      <c r="C5" s="5">
        <f>'January 2025 - March 2025'!C5</f>
        <v>-22.9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4" t="s">
        <v>58</v>
      </c>
      <c r="C6" s="5">
        <f>SUM(C3:C5)</f>
        <v>25886.299999999992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150</v>
      </c>
      <c r="C7" s="57">
        <f>('January 2025 - March 2025'!C7)+SUM(E81,E88,E96)</f>
        <v>-65088.510000000009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28" t="s">
        <v>124</v>
      </c>
      <c r="B10" s="115"/>
      <c r="C10" s="115"/>
      <c r="D10" s="115"/>
      <c r="E10" s="96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1</v>
      </c>
      <c r="B11" s="16" t="s">
        <v>2</v>
      </c>
      <c r="C11" s="129" t="s">
        <v>3</v>
      </c>
      <c r="D11" s="99"/>
      <c r="E11" s="17" t="s">
        <v>4</v>
      </c>
    </row>
    <row r="12" spans="1:25" ht="13.5" customHeight="1">
      <c r="A12" s="25" t="s">
        <v>169</v>
      </c>
      <c r="B12" s="2" t="s">
        <v>25</v>
      </c>
      <c r="C12" s="127" t="s">
        <v>156</v>
      </c>
      <c r="D12" s="113"/>
      <c r="E12" s="18">
        <v>31350</v>
      </c>
    </row>
    <row r="13" spans="1:25" ht="13.5" customHeight="1">
      <c r="A13" s="11"/>
      <c r="B13" s="11"/>
      <c r="C13" s="1"/>
      <c r="D13" s="12" t="s">
        <v>7</v>
      </c>
      <c r="E13" s="48">
        <f>E12</f>
        <v>31350</v>
      </c>
    </row>
    <row r="14" spans="1:25" ht="13.5" customHeight="1">
      <c r="A14" s="11"/>
      <c r="B14" s="11"/>
    </row>
    <row r="15" spans="1:25" ht="13.5" customHeight="1">
      <c r="A15" s="128" t="s">
        <v>130</v>
      </c>
      <c r="B15" s="115"/>
      <c r="C15" s="115"/>
      <c r="D15" s="115"/>
      <c r="E15" s="96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1</v>
      </c>
      <c r="B16" s="16" t="s">
        <v>2</v>
      </c>
      <c r="C16" s="129" t="s">
        <v>3</v>
      </c>
      <c r="D16" s="99"/>
      <c r="E16" s="17" t="s">
        <v>4</v>
      </c>
    </row>
    <row r="17" spans="1:25" ht="13.15" customHeight="1">
      <c r="A17" s="25" t="s">
        <v>170</v>
      </c>
      <c r="B17" s="2" t="s">
        <v>5</v>
      </c>
      <c r="C17" s="127" t="s">
        <v>156</v>
      </c>
      <c r="D17" s="99"/>
      <c r="E17" s="19">
        <v>31350</v>
      </c>
    </row>
    <row r="18" spans="1:25" ht="13.15" customHeight="1">
      <c r="A18" s="11"/>
      <c r="B18" s="11"/>
      <c r="C18" s="1"/>
      <c r="D18" s="12" t="s">
        <v>7</v>
      </c>
      <c r="E18" s="13">
        <f>SUM(E17)</f>
        <v>31350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28" t="s">
        <v>127</v>
      </c>
      <c r="B20" s="115"/>
      <c r="C20" s="115"/>
      <c r="D20" s="115"/>
      <c r="E20" s="96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1" t="s">
        <v>1</v>
      </c>
      <c r="B21" s="72" t="s">
        <v>2</v>
      </c>
      <c r="C21" s="130" t="s">
        <v>3</v>
      </c>
      <c r="D21" s="90"/>
      <c r="E21" s="73" t="s">
        <v>4</v>
      </c>
    </row>
    <row r="22" spans="1:25" ht="13.15" customHeight="1">
      <c r="A22" s="33" t="s">
        <v>171</v>
      </c>
      <c r="B22" s="32" t="s">
        <v>5</v>
      </c>
      <c r="C22" s="131" t="s">
        <v>156</v>
      </c>
      <c r="D22" s="132"/>
      <c r="E22" s="67">
        <v>31350</v>
      </c>
    </row>
    <row r="23" spans="1:25" ht="13.15" customHeight="1">
      <c r="A23" s="45"/>
      <c r="B23" s="45"/>
      <c r="C23" s="46"/>
      <c r="D23" s="47" t="s">
        <v>7</v>
      </c>
      <c r="E23" s="48">
        <f>E22</f>
        <v>31350</v>
      </c>
    </row>
    <row r="24" spans="1:25" ht="13.5" customHeight="1">
      <c r="A24" s="11"/>
      <c r="B24" s="11"/>
      <c r="C24" s="1"/>
      <c r="D24" s="50"/>
      <c r="E24" s="51"/>
    </row>
    <row r="25" spans="1:25" ht="13.15" customHeight="1">
      <c r="A25" s="11"/>
      <c r="B25" s="11"/>
      <c r="C25" s="1"/>
      <c r="D25" s="50"/>
      <c r="E25" s="51"/>
    </row>
    <row r="26" spans="1:25" ht="13.5" customHeight="1">
      <c r="A26" s="11"/>
      <c r="B26" s="11"/>
      <c r="C26" s="1"/>
      <c r="D26" s="50"/>
      <c r="E26" s="51"/>
    </row>
    <row r="27" spans="1:25" ht="13.5" customHeight="1">
      <c r="A27" s="11"/>
      <c r="B27" s="11"/>
    </row>
    <row r="28" spans="1:25" ht="13.5" customHeight="1">
      <c r="A28" s="158" t="s">
        <v>128</v>
      </c>
      <c r="B28" s="98"/>
      <c r="C28" s="99"/>
    </row>
    <row r="29" spans="1:25" ht="13.5" customHeight="1">
      <c r="A29" s="20" t="s">
        <v>2</v>
      </c>
      <c r="B29" s="20" t="s">
        <v>3</v>
      </c>
      <c r="C29" s="21" t="s">
        <v>4</v>
      </c>
      <c r="D29" s="22"/>
    </row>
    <row r="30" spans="1:25" ht="13.5" customHeight="1">
      <c r="A30" s="137" t="s">
        <v>8</v>
      </c>
      <c r="B30" s="98"/>
      <c r="C30" s="99"/>
    </row>
    <row r="31" spans="1:25" ht="13.5" customHeight="1">
      <c r="A31" s="25" t="s">
        <v>152</v>
      </c>
      <c r="B31" s="2"/>
      <c r="C31" s="19">
        <v>88</v>
      </c>
    </row>
    <row r="32" spans="1:25" ht="13.5" customHeight="1">
      <c r="A32" s="30" t="s">
        <v>146</v>
      </c>
      <c r="B32" s="26"/>
      <c r="C32" s="27">
        <v>42</v>
      </c>
    </row>
    <row r="33" spans="1:3" ht="13.5" customHeight="1">
      <c r="A33" s="26" t="s">
        <v>9</v>
      </c>
      <c r="B33" s="26" t="s">
        <v>10</v>
      </c>
      <c r="C33" s="27">
        <v>197</v>
      </c>
    </row>
    <row r="34" spans="1:3" ht="13.5" customHeight="1">
      <c r="A34" s="28"/>
      <c r="B34" s="25" t="s">
        <v>32</v>
      </c>
      <c r="C34" s="29">
        <f>SUM(C31:C33)</f>
        <v>327</v>
      </c>
    </row>
    <row r="35" spans="1:3" ht="13.5" customHeight="1">
      <c r="A35" s="141" t="s">
        <v>11</v>
      </c>
      <c r="B35" s="142"/>
      <c r="C35" s="143"/>
    </row>
    <row r="36" spans="1:3" ht="13.5" customHeight="1">
      <c r="A36" s="144"/>
      <c r="B36" s="95"/>
      <c r="C36" s="145"/>
    </row>
    <row r="37" spans="1:3" ht="13.5" customHeight="1">
      <c r="A37" s="2" t="s">
        <v>12</v>
      </c>
      <c r="B37" s="2"/>
      <c r="C37" s="18">
        <v>0</v>
      </c>
    </row>
    <row r="38" spans="1:3" ht="13.5" customHeight="1">
      <c r="A38" s="2" t="s">
        <v>13</v>
      </c>
      <c r="B38" s="2"/>
      <c r="C38" s="10">
        <v>0</v>
      </c>
    </row>
    <row r="39" spans="1:3" ht="13.5" customHeight="1">
      <c r="A39" s="2" t="s">
        <v>14</v>
      </c>
      <c r="B39" s="2"/>
      <c r="C39" s="10">
        <v>0</v>
      </c>
    </row>
    <row r="40" spans="1:3" ht="13.5" customHeight="1">
      <c r="A40" s="2" t="s">
        <v>15</v>
      </c>
      <c r="B40" s="2"/>
      <c r="C40" s="10">
        <v>0</v>
      </c>
    </row>
    <row r="41" spans="1:3" ht="13.5" customHeight="1">
      <c r="A41" s="2" t="s">
        <v>162</v>
      </c>
      <c r="B41" s="2"/>
      <c r="C41" s="10">
        <v>0</v>
      </c>
    </row>
    <row r="42" spans="1:3" ht="13.5" customHeight="1">
      <c r="A42" s="2"/>
      <c r="B42" s="2" t="s">
        <v>16</v>
      </c>
      <c r="C42" s="10">
        <f>SUM(C37:C41)</f>
        <v>0</v>
      </c>
    </row>
    <row r="43" spans="1:3" ht="13.5" customHeight="1">
      <c r="A43" s="137" t="s">
        <v>17</v>
      </c>
      <c r="B43" s="98"/>
      <c r="C43" s="99"/>
    </row>
    <row r="44" spans="1:3" ht="13.5" customHeight="1">
      <c r="A44" s="2" t="s">
        <v>18</v>
      </c>
      <c r="B44" s="2" t="s">
        <v>19</v>
      </c>
      <c r="C44" s="19">
        <v>0</v>
      </c>
    </row>
    <row r="45" spans="1:3" ht="13.5" customHeight="1">
      <c r="A45" s="2" t="s">
        <v>20</v>
      </c>
      <c r="B45" s="2" t="s">
        <v>21</v>
      </c>
      <c r="C45" s="19">
        <v>0</v>
      </c>
    </row>
    <row r="46" spans="1:3" ht="13.5" customHeight="1">
      <c r="A46" s="2"/>
      <c r="B46" s="25" t="s">
        <v>33</v>
      </c>
      <c r="C46" s="19">
        <f>SUM(C44:C45)</f>
        <v>0</v>
      </c>
    </row>
    <row r="47" spans="1:3" ht="13.5" customHeight="1">
      <c r="A47" s="137" t="s">
        <v>51</v>
      </c>
      <c r="B47" s="138"/>
      <c r="C47" s="139"/>
    </row>
    <row r="48" spans="1:3" ht="13.5" customHeight="1">
      <c r="A48" s="2" t="s">
        <v>52</v>
      </c>
      <c r="B48" s="2" t="s">
        <v>54</v>
      </c>
      <c r="C48" s="18">
        <v>125</v>
      </c>
    </row>
    <row r="49" spans="1:3" ht="13.5" customHeight="1">
      <c r="A49" s="26"/>
      <c r="B49" s="30" t="s">
        <v>73</v>
      </c>
      <c r="C49" s="31">
        <v>0</v>
      </c>
    </row>
    <row r="50" spans="1:3" ht="13.5" customHeight="1">
      <c r="A50" s="26"/>
      <c r="B50" s="26" t="s">
        <v>88</v>
      </c>
      <c r="C50" s="31">
        <v>16.7</v>
      </c>
    </row>
    <row r="51" spans="1:3" ht="13.5" customHeight="1">
      <c r="A51" s="26"/>
      <c r="B51" s="30" t="s">
        <v>53</v>
      </c>
      <c r="C51" s="31">
        <f>SUM(C48:C50)</f>
        <v>141.69999999999999</v>
      </c>
    </row>
    <row r="52" spans="1:3" ht="13.5" customHeight="1">
      <c r="A52" s="137" t="s">
        <v>22</v>
      </c>
      <c r="B52" s="138"/>
      <c r="C52" s="139"/>
    </row>
    <row r="53" spans="1:3" ht="13.5" customHeight="1">
      <c r="A53" s="2" t="s">
        <v>23</v>
      </c>
      <c r="B53" s="2" t="s">
        <v>24</v>
      </c>
      <c r="C53" s="18">
        <v>0</v>
      </c>
    </row>
    <row r="54" spans="1:3" ht="13.5" customHeight="1">
      <c r="A54" s="26"/>
      <c r="B54" s="30" t="s">
        <v>34</v>
      </c>
      <c r="C54" s="31">
        <f>SUM(C53)</f>
        <v>0</v>
      </c>
    </row>
    <row r="55" spans="1:3" ht="13.5" customHeight="1">
      <c r="A55" s="88" t="s">
        <v>55</v>
      </c>
      <c r="B55" s="89"/>
      <c r="C55" s="90"/>
    </row>
    <row r="56" spans="1:3" ht="33" customHeight="1">
      <c r="A56" s="32" t="s">
        <v>56</v>
      </c>
      <c r="B56" s="33" t="s">
        <v>57</v>
      </c>
      <c r="C56" s="34">
        <v>0</v>
      </c>
    </row>
    <row r="57" spans="1:3" ht="19.899999999999999" customHeight="1">
      <c r="A57" s="32"/>
      <c r="B57" s="33" t="s">
        <v>58</v>
      </c>
      <c r="C57" s="34">
        <f>SUM(C56)</f>
        <v>0</v>
      </c>
    </row>
    <row r="58" spans="1:3" ht="13.5" customHeight="1">
      <c r="A58" s="94" t="s">
        <v>35</v>
      </c>
      <c r="B58" s="95"/>
      <c r="C58" s="96"/>
    </row>
    <row r="59" spans="1:3" ht="13.5" customHeight="1">
      <c r="A59" s="26" t="s">
        <v>70</v>
      </c>
      <c r="B59" s="26"/>
      <c r="C59" s="18">
        <v>0</v>
      </c>
    </row>
    <row r="60" spans="1:3" ht="15" customHeight="1">
      <c r="A60" s="28" t="s">
        <v>72</v>
      </c>
      <c r="B60" s="28" t="s">
        <v>71</v>
      </c>
      <c r="C60" s="18">
        <v>0</v>
      </c>
    </row>
    <row r="61" spans="1:3" ht="13.5" customHeight="1">
      <c r="A61" s="9" t="s">
        <v>25</v>
      </c>
      <c r="B61" s="9" t="s">
        <v>26</v>
      </c>
      <c r="C61" s="18">
        <v>2000</v>
      </c>
    </row>
    <row r="62" spans="1:3" ht="13.5" customHeight="1">
      <c r="A62" s="32"/>
      <c r="B62" s="33" t="s">
        <v>36</v>
      </c>
      <c r="C62" s="34">
        <f>SUM(C59:C61)</f>
        <v>2000</v>
      </c>
    </row>
    <row r="63" spans="1:3" ht="13.5" customHeight="1">
      <c r="A63" s="91" t="s">
        <v>31</v>
      </c>
      <c r="B63" s="92"/>
      <c r="C63" s="93"/>
    </row>
    <row r="64" spans="1:3" ht="13.5" customHeight="1">
      <c r="A64" s="58" t="s">
        <v>42</v>
      </c>
      <c r="B64" s="63" t="s">
        <v>49</v>
      </c>
      <c r="C64" s="60">
        <v>1500</v>
      </c>
    </row>
    <row r="65" spans="1:8" ht="13.5" customHeight="1">
      <c r="A65" s="68" t="s">
        <v>84</v>
      </c>
      <c r="B65" s="79" t="s">
        <v>151</v>
      </c>
      <c r="C65" s="69">
        <v>56</v>
      </c>
    </row>
    <row r="66" spans="1:8" ht="13.5" customHeight="1">
      <c r="A66" s="59" t="s">
        <v>74</v>
      </c>
      <c r="B66" s="86" t="s">
        <v>175</v>
      </c>
      <c r="C66" s="61">
        <v>400</v>
      </c>
    </row>
    <row r="67" spans="1:8" ht="13.5" customHeight="1">
      <c r="A67" s="30" t="s">
        <v>46</v>
      </c>
      <c r="B67" s="62" t="s">
        <v>114</v>
      </c>
      <c r="C67" s="31">
        <v>900</v>
      </c>
    </row>
    <row r="68" spans="1:8" ht="13.5" customHeight="1">
      <c r="A68" s="28"/>
      <c r="B68" s="38" t="s">
        <v>43</v>
      </c>
      <c r="C68" s="39">
        <f>SUM(C64:C67)</f>
        <v>2856</v>
      </c>
    </row>
    <row r="69" spans="1:8" ht="13.5" customHeight="1">
      <c r="A69" s="28"/>
      <c r="B69" s="54" t="s">
        <v>58</v>
      </c>
      <c r="C69" s="39">
        <f>C34+C42+C46+C51+C54+C57+C62+C68</f>
        <v>5324.7</v>
      </c>
    </row>
    <row r="70" spans="1:8" ht="13.5" customHeight="1">
      <c r="A70" s="91" t="s">
        <v>44</v>
      </c>
      <c r="B70" s="116"/>
      <c r="C70" s="93"/>
    </row>
    <row r="71" spans="1:8" ht="13.5" customHeight="1">
      <c r="A71" s="42" t="s">
        <v>47</v>
      </c>
      <c r="B71" s="38"/>
      <c r="C71" s="49">
        <f>'January 2025 - March 2025'!C71</f>
        <v>0</v>
      </c>
    </row>
    <row r="72" spans="1:8" ht="13.5" customHeight="1">
      <c r="A72" s="70" t="s">
        <v>89</v>
      </c>
      <c r="B72" s="38"/>
      <c r="C72" s="49">
        <v>5000</v>
      </c>
    </row>
    <row r="73" spans="1:8" ht="30">
      <c r="A73" s="65" t="s">
        <v>79</v>
      </c>
      <c r="B73" s="55"/>
      <c r="C73" s="49">
        <v>0</v>
      </c>
    </row>
    <row r="74" spans="1:8" ht="30">
      <c r="A74" s="81" t="s">
        <v>154</v>
      </c>
      <c r="B74" s="55"/>
      <c r="C74" s="49">
        <v>326149.51</v>
      </c>
    </row>
    <row r="75" spans="1:8" ht="13.5" customHeight="1">
      <c r="A75" s="28"/>
      <c r="B75" s="56" t="s">
        <v>45</v>
      </c>
      <c r="C75" s="49">
        <f>SUM(C71:C74)</f>
        <v>331149.51</v>
      </c>
    </row>
    <row r="76" spans="1:8" ht="13.5" customHeight="1">
      <c r="A76" s="32"/>
      <c r="B76" s="40" t="s">
        <v>27</v>
      </c>
      <c r="C76" s="41">
        <f>C69</f>
        <v>5324.7</v>
      </c>
      <c r="H76" s="36"/>
    </row>
    <row r="77" spans="1:8" ht="13.5" customHeight="1">
      <c r="A77" s="11"/>
      <c r="B77" s="11"/>
    </row>
    <row r="78" spans="1:8" ht="13.5" customHeight="1">
      <c r="A78" s="11"/>
      <c r="B78" s="11"/>
    </row>
    <row r="79" spans="1:8" ht="13.5" customHeight="1">
      <c r="A79" s="97" t="s">
        <v>125</v>
      </c>
      <c r="B79" s="98"/>
      <c r="C79" s="98"/>
      <c r="D79" s="98"/>
      <c r="E79" s="99"/>
    </row>
    <row r="80" spans="1:8" ht="13.5" customHeight="1">
      <c r="A80" s="100" t="s">
        <v>38</v>
      </c>
      <c r="B80" s="90"/>
      <c r="C80" s="100" t="s">
        <v>37</v>
      </c>
      <c r="D80" s="90"/>
      <c r="E80" s="43" t="s">
        <v>4</v>
      </c>
    </row>
    <row r="81" spans="1:5" ht="13.5" customHeight="1">
      <c r="A81" s="165" t="s">
        <v>82</v>
      </c>
      <c r="B81" s="103"/>
      <c r="C81" s="159" t="s">
        <v>177</v>
      </c>
      <c r="D81" s="160"/>
      <c r="E81" s="74">
        <v>25000</v>
      </c>
    </row>
    <row r="82" spans="1:5" ht="13.5" customHeight="1">
      <c r="A82" s="122" t="s">
        <v>40</v>
      </c>
      <c r="B82" s="123"/>
      <c r="C82" s="148"/>
      <c r="D82" s="149"/>
      <c r="E82" s="44">
        <f>C76</f>
        <v>5324.7</v>
      </c>
    </row>
    <row r="83" spans="1:5" ht="13.5" customHeight="1">
      <c r="C83" s="135" t="s">
        <v>41</v>
      </c>
      <c r="D83" s="98"/>
      <c r="E83" s="37">
        <f>(C6+E13)-SUM(E81:E82)</f>
        <v>26911.599999999988</v>
      </c>
    </row>
    <row r="84" spans="1:5" ht="13.5" customHeight="1"/>
    <row r="85" spans="1:5" ht="13.5" customHeight="1">
      <c r="A85" s="97" t="s">
        <v>131</v>
      </c>
      <c r="B85" s="98"/>
      <c r="C85" s="98"/>
      <c r="D85" s="98"/>
      <c r="E85" s="99"/>
    </row>
    <row r="86" spans="1:5" ht="13.5" customHeight="1">
      <c r="A86" s="97" t="s">
        <v>38</v>
      </c>
      <c r="B86" s="99"/>
      <c r="C86" s="97" t="s">
        <v>37</v>
      </c>
      <c r="D86" s="99"/>
      <c r="E86" s="23" t="s">
        <v>4</v>
      </c>
    </row>
    <row r="87" spans="1:5" ht="13.5" customHeight="1">
      <c r="A87" s="112" t="s">
        <v>132</v>
      </c>
      <c r="B87" s="113"/>
      <c r="C87" s="109"/>
      <c r="D87" s="157"/>
      <c r="E87" s="37">
        <f>E83</f>
        <v>26911.599999999988</v>
      </c>
    </row>
    <row r="88" spans="1:5" ht="13.5" customHeight="1">
      <c r="A88" s="112" t="s">
        <v>82</v>
      </c>
      <c r="B88" s="118"/>
      <c r="C88" s="106" t="s">
        <v>177</v>
      </c>
      <c r="D88" s="164"/>
      <c r="E88" s="52">
        <v>25000</v>
      </c>
    </row>
    <row r="89" spans="1:5" ht="13.5" customHeight="1">
      <c r="A89" s="112" t="s">
        <v>40</v>
      </c>
      <c r="B89" s="113"/>
      <c r="C89" s="108"/>
      <c r="D89" s="99"/>
      <c r="E89" s="66">
        <f>C76</f>
        <v>5324.7</v>
      </c>
    </row>
    <row r="90" spans="1:5" ht="13.5" customHeight="1">
      <c r="C90" s="111" t="s">
        <v>28</v>
      </c>
      <c r="D90" s="99"/>
      <c r="E90" s="37">
        <f>(E18+E87)-SUM(E88:E89)</f>
        <v>27936.899999999991</v>
      </c>
    </row>
    <row r="91" spans="1:5" ht="13.5" customHeight="1">
      <c r="A91" s="24"/>
      <c r="B91" s="24"/>
      <c r="C91" s="24"/>
      <c r="D91" s="24"/>
      <c r="E91" s="24"/>
    </row>
    <row r="92" spans="1:5" ht="17.25" customHeight="1">
      <c r="A92" s="24"/>
      <c r="B92" s="24"/>
      <c r="C92" s="24"/>
      <c r="D92" s="24"/>
      <c r="E92" s="24"/>
    </row>
    <row r="93" spans="1:5" ht="13.5" customHeight="1">
      <c r="A93" s="114" t="s">
        <v>129</v>
      </c>
      <c r="B93" s="115"/>
      <c r="C93" s="115"/>
      <c r="D93" s="115"/>
      <c r="E93" s="96"/>
    </row>
    <row r="94" spans="1:5" ht="13.5" customHeight="1">
      <c r="A94" s="97" t="s">
        <v>38</v>
      </c>
      <c r="B94" s="99"/>
      <c r="C94" s="97" t="s">
        <v>37</v>
      </c>
      <c r="D94" s="99"/>
      <c r="E94" s="23" t="s">
        <v>4</v>
      </c>
    </row>
    <row r="95" spans="1:5" ht="13.5" customHeight="1">
      <c r="A95" s="112" t="s">
        <v>133</v>
      </c>
      <c r="B95" s="113"/>
      <c r="C95" s="108"/>
      <c r="D95" s="99"/>
      <c r="E95" s="37">
        <f>E90</f>
        <v>27936.899999999991</v>
      </c>
    </row>
    <row r="96" spans="1:5" ht="13.5" customHeight="1">
      <c r="A96" s="112" t="s">
        <v>82</v>
      </c>
      <c r="B96" s="118"/>
      <c r="C96" s="106" t="s">
        <v>177</v>
      </c>
      <c r="D96" s="119"/>
      <c r="E96" s="52">
        <v>25000</v>
      </c>
    </row>
    <row r="97" spans="1:5" ht="13.5" customHeight="1">
      <c r="A97" s="112" t="s">
        <v>40</v>
      </c>
      <c r="B97" s="113"/>
      <c r="C97" s="108"/>
      <c r="D97" s="99"/>
      <c r="E97" s="66">
        <f>C76</f>
        <v>5324.7</v>
      </c>
    </row>
    <row r="98" spans="1:5" ht="13.5" customHeight="1">
      <c r="C98" s="111" t="s">
        <v>28</v>
      </c>
      <c r="D98" s="99"/>
      <c r="E98" s="52">
        <f>(E23+E95)-SUM(E96:E97)</f>
        <v>28962.199999999993</v>
      </c>
    </row>
    <row r="99" spans="1:5" ht="13.5" customHeight="1">
      <c r="A99" s="11"/>
      <c r="B99" s="11"/>
    </row>
    <row r="100" spans="1:5" ht="13.5" customHeight="1">
      <c r="A100" s="11"/>
      <c r="B100" s="11"/>
    </row>
    <row r="101" spans="1:5" ht="13.5" customHeight="1">
      <c r="A101" s="11"/>
      <c r="B101" s="11"/>
    </row>
    <row r="102" spans="1:5" ht="13.5" customHeight="1">
      <c r="A102" s="11"/>
      <c r="B102" s="11"/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</sheetData>
  <mergeCells count="48">
    <mergeCell ref="A30:C30"/>
    <mergeCell ref="A1:E1"/>
    <mergeCell ref="A10:E10"/>
    <mergeCell ref="C11:D11"/>
    <mergeCell ref="C12:D12"/>
    <mergeCell ref="A15:E15"/>
    <mergeCell ref="C16:D16"/>
    <mergeCell ref="C17:D17"/>
    <mergeCell ref="A20:E20"/>
    <mergeCell ref="C21:D21"/>
    <mergeCell ref="C22:D22"/>
    <mergeCell ref="A28:C28"/>
    <mergeCell ref="A81:B81"/>
    <mergeCell ref="C81:D81"/>
    <mergeCell ref="A35:C36"/>
    <mergeCell ref="A43:C43"/>
    <mergeCell ref="A47:C47"/>
    <mergeCell ref="A52:C52"/>
    <mergeCell ref="A55:C55"/>
    <mergeCell ref="A58:C58"/>
    <mergeCell ref="A63:C63"/>
    <mergeCell ref="A70:C70"/>
    <mergeCell ref="A79:E79"/>
    <mergeCell ref="A80:B80"/>
    <mergeCell ref="C80:D80"/>
    <mergeCell ref="A82:B82"/>
    <mergeCell ref="C82:D82"/>
    <mergeCell ref="C83:D83"/>
    <mergeCell ref="A85:E85"/>
    <mergeCell ref="A86:B86"/>
    <mergeCell ref="C86:D86"/>
    <mergeCell ref="A87:B87"/>
    <mergeCell ref="C87:D87"/>
    <mergeCell ref="A88:B88"/>
    <mergeCell ref="C88:D88"/>
    <mergeCell ref="A89:B89"/>
    <mergeCell ref="C89:D89"/>
    <mergeCell ref="C90:D90"/>
    <mergeCell ref="A93:E93"/>
    <mergeCell ref="A94:B94"/>
    <mergeCell ref="C94:D94"/>
    <mergeCell ref="A95:B95"/>
    <mergeCell ref="C95:D95"/>
    <mergeCell ref="A96:B96"/>
    <mergeCell ref="C96:D96"/>
    <mergeCell ref="A97:B97"/>
    <mergeCell ref="C97:D97"/>
    <mergeCell ref="C98:D98"/>
  </mergeCells>
  <conditionalFormatting sqref="C3">
    <cfRule type="cellIs" dxfId="23" priority="2" operator="lessThan">
      <formula>0</formula>
    </cfRule>
  </conditionalFormatting>
  <conditionalFormatting sqref="C5:C7">
    <cfRule type="cellIs" dxfId="22" priority="1" operator="lessThan">
      <formula>0</formula>
    </cfRule>
  </conditionalFormatting>
  <conditionalFormatting sqref="E83">
    <cfRule type="cellIs" dxfId="21" priority="11" stopIfTrue="1" operator="greaterThanOrEqual">
      <formula>0</formula>
    </cfRule>
    <cfRule type="cellIs" dxfId="20" priority="12" operator="lessThan">
      <formula>0</formula>
    </cfRule>
  </conditionalFormatting>
  <conditionalFormatting sqref="E87">
    <cfRule type="cellIs" dxfId="19" priority="7" stopIfTrue="1" operator="greaterThanOrEqual">
      <formula>0</formula>
    </cfRule>
    <cfRule type="cellIs" dxfId="18" priority="8" operator="lessThan">
      <formula>0</formula>
    </cfRule>
  </conditionalFormatting>
  <conditionalFormatting sqref="E90">
    <cfRule type="cellIs" dxfId="17" priority="9" stopIfTrue="1" operator="greaterThanOrEqual">
      <formula>0</formula>
    </cfRule>
    <cfRule type="cellIs" dxfId="16" priority="10" operator="lessThan">
      <formula>0</formula>
    </cfRule>
  </conditionalFormatting>
  <conditionalFormatting sqref="E95">
    <cfRule type="cellIs" dxfId="15" priority="5" stopIfTrue="1" operator="greaterThanOrEqual">
      <formula>0</formula>
    </cfRule>
    <cfRule type="cellIs" dxfId="14" priority="6" operator="lessThan">
      <formula>0</formula>
    </cfRule>
  </conditionalFormatting>
  <conditionalFormatting sqref="E98">
    <cfRule type="cellIs" dxfId="13" priority="3" stopIfTrue="1" operator="greaterThanOrEqual">
      <formula>0</formula>
    </cfRule>
    <cfRule type="cellIs" dxfId="12" priority="4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11"/>
  <sheetViews>
    <sheetView topLeftCell="A40" workbookViewId="0">
      <selection activeCell="G100" sqref="G10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24" t="s">
        <v>139</v>
      </c>
      <c r="B1" s="125"/>
      <c r="C1" s="125"/>
      <c r="D1" s="125"/>
      <c r="E1" s="126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50</v>
      </c>
      <c r="C3" s="5">
        <f>'April 2025 - June 2025'!E98</f>
        <v>28962.199999999993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5" t="s">
        <v>39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5" t="s">
        <v>48</v>
      </c>
      <c r="C5" s="5">
        <f>'April 2025 - June 2025'!C5</f>
        <v>-22.9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4" t="s">
        <v>58</v>
      </c>
      <c r="C6" s="5">
        <f>SUM(C3:C5)</f>
        <v>28939.299999999992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150</v>
      </c>
      <c r="C7" s="57">
        <f>('April 2025 - June 2025'!C7)+SUM(E81,E88,E96)</f>
        <v>-500.00000000000728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28" t="s">
        <v>136</v>
      </c>
      <c r="B10" s="115"/>
      <c r="C10" s="115"/>
      <c r="D10" s="115"/>
      <c r="E10" s="96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1</v>
      </c>
      <c r="B11" s="16" t="s">
        <v>2</v>
      </c>
      <c r="C11" s="129" t="s">
        <v>3</v>
      </c>
      <c r="D11" s="99"/>
      <c r="E11" s="17" t="s">
        <v>4</v>
      </c>
    </row>
    <row r="12" spans="1:25" ht="13.5" customHeight="1">
      <c r="A12" s="25" t="s">
        <v>172</v>
      </c>
      <c r="B12" s="2" t="s">
        <v>25</v>
      </c>
      <c r="C12" s="127" t="s">
        <v>156</v>
      </c>
      <c r="D12" s="113"/>
      <c r="E12" s="18">
        <v>31350</v>
      </c>
    </row>
    <row r="13" spans="1:25" ht="13.5" customHeight="1">
      <c r="A13" s="11"/>
      <c r="B13" s="11"/>
      <c r="C13" s="1"/>
      <c r="D13" s="12" t="s">
        <v>7</v>
      </c>
      <c r="E13" s="48">
        <f>E12</f>
        <v>31350</v>
      </c>
    </row>
    <row r="14" spans="1:25" ht="13.5" customHeight="1">
      <c r="A14" s="11"/>
      <c r="B14" s="11"/>
    </row>
    <row r="15" spans="1:25" ht="13.5" customHeight="1">
      <c r="A15" s="128" t="s">
        <v>143</v>
      </c>
      <c r="B15" s="115"/>
      <c r="C15" s="115"/>
      <c r="D15" s="115"/>
      <c r="E15" s="96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1</v>
      </c>
      <c r="B16" s="16" t="s">
        <v>2</v>
      </c>
      <c r="C16" s="129" t="s">
        <v>3</v>
      </c>
      <c r="D16" s="99"/>
      <c r="E16" s="17" t="s">
        <v>4</v>
      </c>
    </row>
    <row r="17" spans="1:25" ht="13.15" customHeight="1">
      <c r="A17" s="25" t="s">
        <v>173</v>
      </c>
      <c r="B17" s="2" t="s">
        <v>25</v>
      </c>
      <c r="C17" s="127" t="s">
        <v>156</v>
      </c>
      <c r="D17" s="99"/>
      <c r="E17" s="19">
        <v>31350</v>
      </c>
    </row>
    <row r="18" spans="1:25" ht="13.15" customHeight="1">
      <c r="A18" s="11"/>
      <c r="B18" s="11"/>
      <c r="C18" s="1"/>
      <c r="D18" s="12" t="s">
        <v>7</v>
      </c>
      <c r="E18" s="13">
        <f>SUM(E17)</f>
        <v>31350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28" t="s">
        <v>140</v>
      </c>
      <c r="B20" s="115"/>
      <c r="C20" s="115"/>
      <c r="D20" s="115"/>
      <c r="E20" s="96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1" t="s">
        <v>1</v>
      </c>
      <c r="B21" s="72" t="s">
        <v>2</v>
      </c>
      <c r="C21" s="130" t="s">
        <v>3</v>
      </c>
      <c r="D21" s="90"/>
      <c r="E21" s="73" t="s">
        <v>4</v>
      </c>
    </row>
    <row r="22" spans="1:25" ht="13.15" customHeight="1">
      <c r="A22" s="33" t="s">
        <v>174</v>
      </c>
      <c r="B22" s="32" t="s">
        <v>25</v>
      </c>
      <c r="C22" s="131" t="s">
        <v>156</v>
      </c>
      <c r="D22" s="132"/>
      <c r="E22" s="67">
        <v>31350</v>
      </c>
    </row>
    <row r="23" spans="1:25" ht="13.15" customHeight="1">
      <c r="A23" s="45"/>
      <c r="B23" s="45"/>
      <c r="C23" s="46"/>
      <c r="D23" s="47" t="s">
        <v>7</v>
      </c>
      <c r="E23" s="48">
        <f>E22</f>
        <v>31350</v>
      </c>
    </row>
    <row r="24" spans="1:25" ht="13.5" customHeight="1">
      <c r="A24" s="11"/>
      <c r="B24" s="11"/>
      <c r="C24" s="1"/>
      <c r="D24" s="50"/>
      <c r="E24" s="51"/>
    </row>
    <row r="25" spans="1:25" ht="13.15" customHeight="1">
      <c r="A25" s="11"/>
      <c r="B25" s="11"/>
      <c r="C25" s="1"/>
      <c r="D25" s="50"/>
      <c r="E25" s="51"/>
    </row>
    <row r="26" spans="1:25" ht="13.5" customHeight="1">
      <c r="A26" s="11"/>
      <c r="B26" s="11"/>
      <c r="C26" s="1"/>
      <c r="D26" s="50"/>
      <c r="E26" s="51"/>
    </row>
    <row r="27" spans="1:25" ht="13.5" customHeight="1">
      <c r="A27" s="11"/>
      <c r="B27" s="11"/>
    </row>
    <row r="28" spans="1:25" ht="13.5" customHeight="1">
      <c r="A28" s="158" t="s">
        <v>141</v>
      </c>
      <c r="B28" s="98"/>
      <c r="C28" s="99"/>
    </row>
    <row r="29" spans="1:25" ht="13.5" customHeight="1">
      <c r="A29" s="20" t="s">
        <v>2</v>
      </c>
      <c r="B29" s="20" t="s">
        <v>3</v>
      </c>
      <c r="C29" s="21" t="s">
        <v>4</v>
      </c>
      <c r="D29" s="22"/>
    </row>
    <row r="30" spans="1:25" ht="13.5" customHeight="1">
      <c r="A30" s="137" t="s">
        <v>8</v>
      </c>
      <c r="B30" s="98"/>
      <c r="C30" s="99"/>
    </row>
    <row r="31" spans="1:25" ht="13.5" customHeight="1">
      <c r="A31" s="25" t="s">
        <v>152</v>
      </c>
      <c r="B31" s="2"/>
      <c r="C31" s="19">
        <v>88</v>
      </c>
    </row>
    <row r="32" spans="1:25" ht="13.5" customHeight="1">
      <c r="A32" s="30" t="s">
        <v>146</v>
      </c>
      <c r="B32" s="26"/>
      <c r="C32" s="27">
        <v>42</v>
      </c>
    </row>
    <row r="33" spans="1:3" ht="13.5" customHeight="1">
      <c r="A33" s="26" t="s">
        <v>9</v>
      </c>
      <c r="B33" s="26" t="s">
        <v>10</v>
      </c>
      <c r="C33" s="27">
        <v>197</v>
      </c>
    </row>
    <row r="34" spans="1:3" ht="13.5" customHeight="1">
      <c r="A34" s="28"/>
      <c r="B34" s="25" t="s">
        <v>32</v>
      </c>
      <c r="C34" s="29">
        <f>SUM(C31:C33)</f>
        <v>327</v>
      </c>
    </row>
    <row r="35" spans="1:3" ht="13.5" customHeight="1">
      <c r="A35" s="141" t="s">
        <v>11</v>
      </c>
      <c r="B35" s="142"/>
      <c r="C35" s="143"/>
    </row>
    <row r="36" spans="1:3" ht="13.5" customHeight="1">
      <c r="A36" s="144"/>
      <c r="B36" s="95"/>
      <c r="C36" s="145"/>
    </row>
    <row r="37" spans="1:3" ht="13.5" customHeight="1">
      <c r="A37" s="2" t="s">
        <v>12</v>
      </c>
      <c r="B37" s="2"/>
      <c r="C37" s="18">
        <v>0</v>
      </c>
    </row>
    <row r="38" spans="1:3" ht="13.5" customHeight="1">
      <c r="A38" s="2" t="s">
        <v>13</v>
      </c>
      <c r="B38" s="2"/>
      <c r="C38" s="10">
        <v>0</v>
      </c>
    </row>
    <row r="39" spans="1:3" ht="13.5" customHeight="1">
      <c r="A39" s="2" t="s">
        <v>14</v>
      </c>
      <c r="B39" s="2"/>
      <c r="C39" s="10">
        <v>0</v>
      </c>
    </row>
    <row r="40" spans="1:3" ht="13.5" customHeight="1">
      <c r="A40" s="2" t="s">
        <v>15</v>
      </c>
      <c r="B40" s="2"/>
      <c r="C40" s="10">
        <v>0</v>
      </c>
    </row>
    <row r="41" spans="1:3" ht="13.5" customHeight="1">
      <c r="A41" s="2" t="s">
        <v>79</v>
      </c>
      <c r="B41" s="2"/>
      <c r="C41" s="10">
        <v>0</v>
      </c>
    </row>
    <row r="42" spans="1:3" ht="13.5" customHeight="1">
      <c r="A42" s="2"/>
      <c r="B42" s="2" t="s">
        <v>16</v>
      </c>
      <c r="C42" s="10">
        <f>SUM(C37:C41)</f>
        <v>0</v>
      </c>
    </row>
    <row r="43" spans="1:3" ht="13.5" customHeight="1">
      <c r="A43" s="137" t="s">
        <v>17</v>
      </c>
      <c r="B43" s="98"/>
      <c r="C43" s="99"/>
    </row>
    <row r="44" spans="1:3" ht="13.5" customHeight="1">
      <c r="A44" s="2" t="s">
        <v>18</v>
      </c>
      <c r="B44" s="2" t="s">
        <v>19</v>
      </c>
      <c r="C44" s="19">
        <v>0</v>
      </c>
    </row>
    <row r="45" spans="1:3" ht="13.5" customHeight="1">
      <c r="A45" s="2" t="s">
        <v>20</v>
      </c>
      <c r="B45" s="2" t="s">
        <v>21</v>
      </c>
      <c r="C45" s="19">
        <v>0</v>
      </c>
    </row>
    <row r="46" spans="1:3" ht="13.5" customHeight="1">
      <c r="A46" s="2"/>
      <c r="B46" s="25" t="s">
        <v>33</v>
      </c>
      <c r="C46" s="19">
        <f>SUM(C44:C45)</f>
        <v>0</v>
      </c>
    </row>
    <row r="47" spans="1:3" ht="13.5" customHeight="1">
      <c r="A47" s="137" t="s">
        <v>51</v>
      </c>
      <c r="B47" s="138"/>
      <c r="C47" s="139"/>
    </row>
    <row r="48" spans="1:3" ht="13.5" customHeight="1">
      <c r="A48" s="2" t="s">
        <v>52</v>
      </c>
      <c r="B48" s="2" t="s">
        <v>54</v>
      </c>
      <c r="C48" s="18">
        <v>125</v>
      </c>
    </row>
    <row r="49" spans="1:3" ht="13.5" customHeight="1">
      <c r="A49" s="26"/>
      <c r="B49" s="30" t="s">
        <v>73</v>
      </c>
      <c r="C49" s="31">
        <v>0</v>
      </c>
    </row>
    <row r="50" spans="1:3" ht="13.5" customHeight="1">
      <c r="A50" s="26"/>
      <c r="B50" s="26" t="s">
        <v>88</v>
      </c>
      <c r="C50" s="31">
        <v>16.7</v>
      </c>
    </row>
    <row r="51" spans="1:3" ht="13.5" customHeight="1">
      <c r="A51" s="26"/>
      <c r="B51" s="30" t="s">
        <v>53</v>
      </c>
      <c r="C51" s="31">
        <f>SUM(C48:C50)</f>
        <v>141.69999999999999</v>
      </c>
    </row>
    <row r="52" spans="1:3" ht="13.5" customHeight="1">
      <c r="A52" s="137" t="s">
        <v>22</v>
      </c>
      <c r="B52" s="138"/>
      <c r="C52" s="139"/>
    </row>
    <row r="53" spans="1:3" ht="13.5" customHeight="1">
      <c r="A53" s="2" t="s">
        <v>23</v>
      </c>
      <c r="B53" s="2" t="s">
        <v>24</v>
      </c>
      <c r="C53" s="18">
        <v>0</v>
      </c>
    </row>
    <row r="54" spans="1:3" ht="13.5" customHeight="1">
      <c r="A54" s="26"/>
      <c r="B54" s="30" t="s">
        <v>34</v>
      </c>
      <c r="C54" s="31">
        <f>SUM(C53)</f>
        <v>0</v>
      </c>
    </row>
    <row r="55" spans="1:3" ht="13.5" customHeight="1">
      <c r="A55" s="88" t="s">
        <v>55</v>
      </c>
      <c r="B55" s="89"/>
      <c r="C55" s="90"/>
    </row>
    <row r="56" spans="1:3" ht="33" customHeight="1">
      <c r="A56" s="32" t="s">
        <v>56</v>
      </c>
      <c r="B56" s="33" t="s">
        <v>57</v>
      </c>
      <c r="C56" s="34">
        <v>0</v>
      </c>
    </row>
    <row r="57" spans="1:3" ht="19.899999999999999" customHeight="1">
      <c r="A57" s="32"/>
      <c r="B57" s="33" t="s">
        <v>58</v>
      </c>
      <c r="C57" s="34">
        <f>SUM(C56)</f>
        <v>0</v>
      </c>
    </row>
    <row r="58" spans="1:3" ht="13.5" customHeight="1">
      <c r="A58" s="94" t="s">
        <v>35</v>
      </c>
      <c r="B58" s="95"/>
      <c r="C58" s="96"/>
    </row>
    <row r="59" spans="1:3" ht="13.5" customHeight="1">
      <c r="A59" s="26" t="s">
        <v>70</v>
      </c>
      <c r="B59" s="26"/>
      <c r="C59" s="18">
        <v>0</v>
      </c>
    </row>
    <row r="60" spans="1:3" ht="15" customHeight="1">
      <c r="A60" s="28" t="s">
        <v>72</v>
      </c>
      <c r="B60" s="28" t="s">
        <v>71</v>
      </c>
      <c r="C60" s="18">
        <v>0</v>
      </c>
    </row>
    <row r="61" spans="1:3" ht="13.5" customHeight="1">
      <c r="A61" s="9" t="s">
        <v>25</v>
      </c>
      <c r="B61" s="9" t="s">
        <v>26</v>
      </c>
      <c r="C61" s="18">
        <v>2000</v>
      </c>
    </row>
    <row r="62" spans="1:3" ht="13.5" customHeight="1">
      <c r="A62" s="32"/>
      <c r="B62" s="33" t="s">
        <v>36</v>
      </c>
      <c r="C62" s="34">
        <f>SUM(C59:C61)</f>
        <v>2000</v>
      </c>
    </row>
    <row r="63" spans="1:3" ht="13.5" customHeight="1">
      <c r="A63" s="91" t="s">
        <v>31</v>
      </c>
      <c r="B63" s="92"/>
      <c r="C63" s="93"/>
    </row>
    <row r="64" spans="1:3" ht="13.5" customHeight="1">
      <c r="A64" s="58" t="s">
        <v>42</v>
      </c>
      <c r="B64" s="63" t="s">
        <v>49</v>
      </c>
      <c r="C64" s="60">
        <v>1500</v>
      </c>
    </row>
    <row r="65" spans="1:8" ht="13.5" customHeight="1">
      <c r="A65" s="68" t="s">
        <v>84</v>
      </c>
      <c r="B65" s="79" t="s">
        <v>151</v>
      </c>
      <c r="C65" s="69">
        <v>56</v>
      </c>
    </row>
    <row r="66" spans="1:8" ht="13.5" customHeight="1">
      <c r="A66" s="59" t="s">
        <v>74</v>
      </c>
      <c r="B66" s="86" t="s">
        <v>175</v>
      </c>
      <c r="C66" s="61">
        <v>400</v>
      </c>
    </row>
    <row r="67" spans="1:8" ht="13.5" customHeight="1">
      <c r="A67" s="30" t="s">
        <v>46</v>
      </c>
      <c r="B67" s="62" t="s">
        <v>114</v>
      </c>
      <c r="C67" s="31">
        <v>900</v>
      </c>
    </row>
    <row r="68" spans="1:8" ht="13.5" customHeight="1">
      <c r="A68" s="28"/>
      <c r="B68" s="38" t="s">
        <v>43</v>
      </c>
      <c r="C68" s="39">
        <f>SUM(C64:C67)</f>
        <v>2856</v>
      </c>
    </row>
    <row r="69" spans="1:8" ht="13.5" customHeight="1">
      <c r="A69" s="28"/>
      <c r="B69" s="54" t="s">
        <v>58</v>
      </c>
      <c r="C69" s="39">
        <f>C34+C42+C46+C51+C54+C57+C62+C68</f>
        <v>5324.7</v>
      </c>
    </row>
    <row r="70" spans="1:8" ht="13.5" customHeight="1">
      <c r="A70" s="91" t="s">
        <v>44</v>
      </c>
      <c r="B70" s="116"/>
      <c r="C70" s="93"/>
    </row>
    <row r="71" spans="1:8" ht="13.5" customHeight="1">
      <c r="A71" s="42" t="s">
        <v>47</v>
      </c>
      <c r="B71" s="38"/>
      <c r="C71" s="49">
        <v>0</v>
      </c>
    </row>
    <row r="72" spans="1:8" ht="13.5" customHeight="1">
      <c r="A72" s="70" t="s">
        <v>89</v>
      </c>
      <c r="B72" s="38"/>
      <c r="C72" s="49">
        <v>0</v>
      </c>
    </row>
    <row r="73" spans="1:8" ht="30">
      <c r="A73" s="65" t="s">
        <v>79</v>
      </c>
      <c r="B73" s="55"/>
      <c r="C73" s="49">
        <v>0</v>
      </c>
    </row>
    <row r="74" spans="1:8" ht="30">
      <c r="A74" s="81" t="s">
        <v>154</v>
      </c>
      <c r="B74" s="55"/>
      <c r="C74" s="49">
        <v>326149.51</v>
      </c>
    </row>
    <row r="75" spans="1:8" ht="13.5" customHeight="1">
      <c r="A75" s="28"/>
      <c r="B75" s="56" t="s">
        <v>45</v>
      </c>
      <c r="C75" s="49">
        <f>SUM(C71:C74)</f>
        <v>326149.51</v>
      </c>
    </row>
    <row r="76" spans="1:8" ht="13.5" customHeight="1">
      <c r="A76" s="32"/>
      <c r="B76" s="40" t="s">
        <v>27</v>
      </c>
      <c r="C76" s="41">
        <f>C69</f>
        <v>5324.7</v>
      </c>
      <c r="H76" s="36"/>
    </row>
    <row r="77" spans="1:8" ht="13.5" customHeight="1">
      <c r="A77" s="11"/>
      <c r="B77" s="11"/>
    </row>
    <row r="78" spans="1:8" ht="13.5" customHeight="1">
      <c r="A78" s="11"/>
      <c r="B78" s="11"/>
    </row>
    <row r="79" spans="1:8" ht="13.5" customHeight="1">
      <c r="A79" s="97" t="s">
        <v>137</v>
      </c>
      <c r="B79" s="98"/>
      <c r="C79" s="98"/>
      <c r="D79" s="98"/>
      <c r="E79" s="99"/>
    </row>
    <row r="80" spans="1:8" ht="13.5" customHeight="1">
      <c r="A80" s="100" t="s">
        <v>38</v>
      </c>
      <c r="B80" s="90"/>
      <c r="C80" s="100" t="s">
        <v>37</v>
      </c>
      <c r="D80" s="90"/>
      <c r="E80" s="43" t="s">
        <v>4</v>
      </c>
    </row>
    <row r="81" spans="1:5" ht="13.5" customHeight="1">
      <c r="A81" s="166" t="s">
        <v>82</v>
      </c>
      <c r="B81" s="166"/>
      <c r="C81" s="162" t="s">
        <v>177</v>
      </c>
      <c r="D81" s="163"/>
      <c r="E81" s="52">
        <v>25000</v>
      </c>
    </row>
    <row r="82" spans="1:5" ht="13.5" customHeight="1">
      <c r="A82" s="166" t="s">
        <v>40</v>
      </c>
      <c r="B82" s="166"/>
      <c r="C82" s="167"/>
      <c r="D82" s="167"/>
      <c r="E82" s="77">
        <f>C76</f>
        <v>5324.7</v>
      </c>
    </row>
    <row r="83" spans="1:5" ht="13.5" customHeight="1">
      <c r="A83" s="75"/>
      <c r="B83" s="75"/>
      <c r="C83" s="168" t="s">
        <v>41</v>
      </c>
      <c r="D83" s="95"/>
      <c r="E83" s="76">
        <f>(C6+E13)-SUM(E81:E82)</f>
        <v>29964.599999999988</v>
      </c>
    </row>
    <row r="84" spans="1:5" ht="13.5" customHeight="1"/>
    <row r="85" spans="1:5" ht="13.5" customHeight="1">
      <c r="A85" s="97" t="s">
        <v>144</v>
      </c>
      <c r="B85" s="98"/>
      <c r="C85" s="98"/>
      <c r="D85" s="98"/>
      <c r="E85" s="99"/>
    </row>
    <row r="86" spans="1:5" ht="13.5" customHeight="1">
      <c r="A86" s="97" t="s">
        <v>38</v>
      </c>
      <c r="B86" s="99"/>
      <c r="C86" s="97" t="s">
        <v>37</v>
      </c>
      <c r="D86" s="99"/>
      <c r="E86" s="23" t="s">
        <v>4</v>
      </c>
    </row>
    <row r="87" spans="1:5" ht="13.5" customHeight="1">
      <c r="A87" s="112" t="s">
        <v>138</v>
      </c>
      <c r="B87" s="113"/>
      <c r="C87" s="109"/>
      <c r="D87" s="157"/>
      <c r="E87" s="37">
        <f>E83</f>
        <v>29964.599999999988</v>
      </c>
    </row>
    <row r="88" spans="1:5" ht="13.5" customHeight="1">
      <c r="A88" s="112" t="s">
        <v>82</v>
      </c>
      <c r="B88" s="118"/>
      <c r="C88" s="106" t="s">
        <v>177</v>
      </c>
      <c r="D88" s="164"/>
      <c r="E88" s="52">
        <v>25000</v>
      </c>
    </row>
    <row r="89" spans="1:5" ht="13.5" customHeight="1">
      <c r="A89" s="112" t="s">
        <v>40</v>
      </c>
      <c r="B89" s="113"/>
      <c r="C89" s="108"/>
      <c r="D89" s="99"/>
      <c r="E89" s="66">
        <f>C76</f>
        <v>5324.7</v>
      </c>
    </row>
    <row r="90" spans="1:5" ht="13.5" customHeight="1">
      <c r="C90" s="111" t="s">
        <v>28</v>
      </c>
      <c r="D90" s="99"/>
      <c r="E90" s="37">
        <f>(E18+E87)-SUM(E88:E89)</f>
        <v>30989.899999999991</v>
      </c>
    </row>
    <row r="91" spans="1:5" ht="13.5" customHeight="1">
      <c r="A91" s="24"/>
      <c r="B91" s="24"/>
      <c r="C91" s="24"/>
      <c r="D91" s="24"/>
      <c r="E91" s="24"/>
    </row>
    <row r="92" spans="1:5" ht="17.25" customHeight="1">
      <c r="A92" s="24"/>
      <c r="B92" s="24"/>
      <c r="C92" s="24"/>
      <c r="D92" s="24"/>
      <c r="E92" s="24"/>
    </row>
    <row r="93" spans="1:5" ht="13.5" customHeight="1">
      <c r="A93" s="114" t="s">
        <v>142</v>
      </c>
      <c r="B93" s="115"/>
      <c r="C93" s="115"/>
      <c r="D93" s="115"/>
      <c r="E93" s="96"/>
    </row>
    <row r="94" spans="1:5" ht="13.5" customHeight="1">
      <c r="A94" s="97" t="s">
        <v>38</v>
      </c>
      <c r="B94" s="99"/>
      <c r="C94" s="97" t="s">
        <v>37</v>
      </c>
      <c r="D94" s="99"/>
      <c r="E94" s="23" t="s">
        <v>4</v>
      </c>
    </row>
    <row r="95" spans="1:5" ht="13.5" customHeight="1">
      <c r="A95" s="112" t="s">
        <v>145</v>
      </c>
      <c r="B95" s="113"/>
      <c r="C95" s="108"/>
      <c r="D95" s="99"/>
      <c r="E95" s="37">
        <f>E90</f>
        <v>30989.899999999991</v>
      </c>
    </row>
    <row r="96" spans="1:5" ht="13.5" customHeight="1">
      <c r="A96" s="112" t="s">
        <v>82</v>
      </c>
      <c r="B96" s="118"/>
      <c r="C96" s="106" t="s">
        <v>178</v>
      </c>
      <c r="D96" s="119"/>
      <c r="E96" s="52">
        <v>14588.51</v>
      </c>
    </row>
    <row r="97" spans="1:5" ht="13.5" customHeight="1">
      <c r="A97" s="112" t="s">
        <v>40</v>
      </c>
      <c r="B97" s="113"/>
      <c r="C97" s="108"/>
      <c r="D97" s="99"/>
      <c r="E97" s="66">
        <f>C76</f>
        <v>5324.7</v>
      </c>
    </row>
    <row r="98" spans="1:5" ht="13.5" customHeight="1">
      <c r="C98" s="111" t="s">
        <v>28</v>
      </c>
      <c r="D98" s="99"/>
      <c r="E98" s="52">
        <f>(E23+E95)-SUM(E96:E97)</f>
        <v>42426.689999999995</v>
      </c>
    </row>
    <row r="99" spans="1:5" ht="13.5" customHeight="1">
      <c r="A99" s="11"/>
      <c r="B99" s="11"/>
    </row>
    <row r="100" spans="1:5" ht="13.5" customHeight="1">
      <c r="A100" s="11"/>
      <c r="B100" s="11"/>
    </row>
    <row r="101" spans="1:5" ht="13.5" customHeight="1">
      <c r="A101" s="11"/>
      <c r="B101" s="11"/>
    </row>
    <row r="102" spans="1:5" ht="13.5" customHeight="1">
      <c r="A102" s="11"/>
      <c r="B102" s="11"/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</sheetData>
  <mergeCells count="48">
    <mergeCell ref="A96:B96"/>
    <mergeCell ref="C96:D96"/>
    <mergeCell ref="A97:B97"/>
    <mergeCell ref="C97:D97"/>
    <mergeCell ref="C98:D98"/>
    <mergeCell ref="C90:D90"/>
    <mergeCell ref="A93:E93"/>
    <mergeCell ref="A94:B94"/>
    <mergeCell ref="C94:D94"/>
    <mergeCell ref="A95:B95"/>
    <mergeCell ref="C95:D95"/>
    <mergeCell ref="A87:B87"/>
    <mergeCell ref="C87:D87"/>
    <mergeCell ref="A88:B88"/>
    <mergeCell ref="C88:D88"/>
    <mergeCell ref="A89:B89"/>
    <mergeCell ref="C89:D89"/>
    <mergeCell ref="A82:B82"/>
    <mergeCell ref="C82:D82"/>
    <mergeCell ref="C83:D83"/>
    <mergeCell ref="A85:E85"/>
    <mergeCell ref="A86:B86"/>
    <mergeCell ref="C86:D86"/>
    <mergeCell ref="A81:B81"/>
    <mergeCell ref="C81:D81"/>
    <mergeCell ref="A35:C36"/>
    <mergeCell ref="A43:C43"/>
    <mergeCell ref="A47:C47"/>
    <mergeCell ref="A52:C52"/>
    <mergeCell ref="A55:C55"/>
    <mergeCell ref="A58:C58"/>
    <mergeCell ref="A63:C63"/>
    <mergeCell ref="A70:C70"/>
    <mergeCell ref="A79:E79"/>
    <mergeCell ref="A80:B80"/>
    <mergeCell ref="C80:D80"/>
    <mergeCell ref="A30:C30"/>
    <mergeCell ref="A1:E1"/>
    <mergeCell ref="A10:E10"/>
    <mergeCell ref="C11:D11"/>
    <mergeCell ref="C12:D12"/>
    <mergeCell ref="A15:E15"/>
    <mergeCell ref="C16:D16"/>
    <mergeCell ref="C17:D17"/>
    <mergeCell ref="A20:E20"/>
    <mergeCell ref="C21:D21"/>
    <mergeCell ref="C22:D22"/>
    <mergeCell ref="A28:C28"/>
  </mergeCells>
  <conditionalFormatting sqref="C3">
    <cfRule type="cellIs" dxfId="11" priority="2" operator="lessThan">
      <formula>0</formula>
    </cfRule>
  </conditionalFormatting>
  <conditionalFormatting sqref="C5:C7">
    <cfRule type="cellIs" dxfId="10" priority="1" operator="lessThan">
      <formula>0</formula>
    </cfRule>
  </conditionalFormatting>
  <conditionalFormatting sqref="E83">
    <cfRule type="cellIs" dxfId="9" priority="11" stopIfTrue="1" operator="greaterThanOrEqual">
      <formula>0</formula>
    </cfRule>
    <cfRule type="cellIs" dxfId="8" priority="12" operator="lessThan">
      <formula>0</formula>
    </cfRule>
  </conditionalFormatting>
  <conditionalFormatting sqref="E87">
    <cfRule type="cellIs" dxfId="7" priority="7" stopIfTrue="1" operator="greaterThanOrEqual">
      <formula>0</formula>
    </cfRule>
    <cfRule type="cellIs" dxfId="6" priority="8" operator="lessThan">
      <formula>0</formula>
    </cfRule>
  </conditionalFormatting>
  <conditionalFormatting sqref="E90">
    <cfRule type="cellIs" dxfId="5" priority="9" stopIfTrue="1" operator="greaterThanOrEqual">
      <formula>0</formula>
    </cfRule>
    <cfRule type="cellIs" dxfId="4" priority="10" operator="lessThan">
      <formula>0</formula>
    </cfRule>
  </conditionalFormatting>
  <conditionalFormatting sqref="E95">
    <cfRule type="cellIs" dxfId="3" priority="5" stopIfTrue="1" operator="greaterThanOrEqual">
      <formula>0</formula>
    </cfRule>
    <cfRule type="cellIs" dxfId="2" priority="6" operator="lessThan">
      <formula>0</formula>
    </cfRule>
  </conditionalFormatting>
  <conditionalFormatting sqref="E98">
    <cfRule type="cellIs" dxfId="1" priority="3" stopIfTrue="1" operator="greaterThanOrEqual">
      <formula>0</formula>
    </cfRule>
    <cfRule type="cellIs" dxfId="0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2024-06-18T04:33:07Z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