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1597193-00E8-4446-B4E4-85EE3351F097}" xr6:coauthVersionLast="47" xr6:coauthVersionMax="47" xr10:uidLastSave="{00000000-0000-0000-0000-000000000000}"/>
  <bookViews>
    <workbookView xWindow="-120" yWindow="-120" windowWidth="29040" windowHeight="15720" tabRatio="79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H115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<sst xmlns="http://schemas.openxmlformats.org/spreadsheetml/2006/main" count="2152" uniqueCount="551">
  <si>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</si>
  <si>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</si>
  <si>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</si>
  <si>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</si>
  <si>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</si>
  <si>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</si>
  <si>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</si>
  <si>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</si>
  <si>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</si>
  <si>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</si>
  <si>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</si>
  <si>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</si>
  <si>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</si>
  <si>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</si>
  <si>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</si>
  <si>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</si>
  <si>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</si>
  <si>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</si>
  <si>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</si>
  <si>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</si>
  <si>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</si>
  <si>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</si>
  <si>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</si>
  <si>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</si>
  <si>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</si>
  <si>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</si>
  <si>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</si>
  <si>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</si>
  <si>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</si>
  <si>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</si>
  <si>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</si>
  <si>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</si>
  <si>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</si>
  <si>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</si>
  <si>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</si>
  <si>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</si>
  <si>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</si>
  <si>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</si>
  <si>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</si>
  <si>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</si>
  <si>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</si>
  <si>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</si>
  <si>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</si>
  <si>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</si>
  <si>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</si>
  <si>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</si>
  <si>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</si>
  <si>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</si>
  <si>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</si>
  <si>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</si>
  <si>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</si>
  <si>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</si>
  <si>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</si>
  <si>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</si>
  <si>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</si>
  <si>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</si>
  <si>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</si>
  <si>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</si>
  <si>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</si>
  <si>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</si>
  <si>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</si>
  <si>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</si>
  <si>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</si>
  <si>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</si>
  <si>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</si>
  <si>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</si>
  <si>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</si>
  <si>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</si>
  <si>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</si>
  <si>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</si>
  <si>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</si>
  <si>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</si>
  <si>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</si>
  <si>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</si>
  <si>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</si>
  <si>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</si>
  <si>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</si>
  <si>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</si>
  <si>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</si>
  <si>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</si>
  <si>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</si>
  <si>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</si>
  <si>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</si>
  <si>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</si>
  <si>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</si>
  <si>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</si>
  <si>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</si>
  <si>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</si>
  <si>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</si>
  <si>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</si>
  <si>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</si>
  <si>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</si>
  <si>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</si>
  <si>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</si>
  <si>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</si>
  <si>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</si>
  <si>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</si>
  <si>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</si>
  <si>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</si>
  <si>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</si>
  <si>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</si>
  <si>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</si>
  <si>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</si>
  <si>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</si>
  <si>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</si>
  <si>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</si>
  <si>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</si>
  <si>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</si>
  <si>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</si>
  <si>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</si>
  <si>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</si>
  <si>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</si>
  <si>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</si>
  <si>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</si>
  <si>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</si>
  <si>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</si>
  <si>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</si>
  <si>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</si>
  <si>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</si>
  <si>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</si>
  <si>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</si>
  <si>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</si>
  <si>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</si>
  <si>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</si>
  <si>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</si>
  <si>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</si>
  <si>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</si>
  <si>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</si>
  <si>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</si>
  <si>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</si>
  <si>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</si>
  <si>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</si>
  <si>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</si>
  <si>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</si>
  <si>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</si>
  <si>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</si>
  <si>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</si>
  <si>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</si>
  <si>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</si>
  <si>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</si>
  <si>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</si>
  <si>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</si>
  <si>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</si>
  <si>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</si>
  <si>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</si>
  <si>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</si>
  <si>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</si>
  <si>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</si>
  <si>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</si>
  <si>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</si>
  <si>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</si>
  <si>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</si>
  <si>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</si>
  <si>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</si>
  <si>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</si>
  <si>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</si>
  <si>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</si>
  <si>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</si>
  <si>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</si>
  <si>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</si>
  <si>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</si>
  <si>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</si>
  <si>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</si>
  <si>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</si>
  <si>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</si>
  <si>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</si>
  <si>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</si>
  <si>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</si>
  <si>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</si>
  <si>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</si>
  <si>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</si>
  <si>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</si>
  <si>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</si>
  <si>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</si>
  <si>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</si>
  <si>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</si>
  <si>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</si>
  <si>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</si>
  <si>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</si>
  <si>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</si>
  <si>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</si>
  <si>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</si>
  <si>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</si>
  <si>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</si>
  <si>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</si>
  <si>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</si>
  <si>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</si>
  <si>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</si>
  <si>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</si>
  <si>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</si>
  <si>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</si>
  <si>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</si>
  <si>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</si>
  <si>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</si>
  <si>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</si>
  <si>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</si>
  <si>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</si>
  <si>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</si>
  <si>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</si>
  <si>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</si>
  <si>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</si>
  <si>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</si>
  <si>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</si>
  <si>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</si>
  <si>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</si>
  <si>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</si>
  <si>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</si>
  <si>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</si>
  <si>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</si>
  <si>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</si>
  <si>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</si>
  <si>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</si>
  <si>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</si>
  <si>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</si>
  <si>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</si>
  <si>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</si>
  <si>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</si>
  <si>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</si>
  <si>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</si>
  <si>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</si>
  <si>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</si>
  <si>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</si>
  <si>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</si>
  <si>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</si>
  <si>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</si>
  <si>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</si>
  <si>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</si>
  <si>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</si>
  <si>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</si>
  <si>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</si>
  <si>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</si>
  <si>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</si>
  <si>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</si>
  <si>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</si>
  <si>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</si>
  <si>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</si>
  <si>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</si>
  <si>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</si>
  <si>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</si>
  <si>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</si>
  <si>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</si>
  <si>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</si>
  <si>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</si>
  <si>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</si>
  <si>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</si>
  <si>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</si>
  <si>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</si>
  <si>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</si>
  <si>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</si>
  <si>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</si>
  <si>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</si>
  <si>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</si>
  <si>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</si>
  <si>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</si>
  <si>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</si>
  <si>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</si>
  <si>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</si>
  <si>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</si>
  <si>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</si>
  <si>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</si>
  <si>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</si>
  <si>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</si>
  <si>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</si>
  <si>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</si>
  <si>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</si>
  <si>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</si>
  <si>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</si>
  <si>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</si>
  <si>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</si>
  <si>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</si>
  <si>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</si>
  <si>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</si>
  <si>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</si>
  <si>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</si>
  <si>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</si>
  <si>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</si>
  <si>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</si>
  <si>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</si>
  <si>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</si>
  <si>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</si>
  <si>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</si>
  <si>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</si>
  <si>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</si>
  <si>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</si>
  <si>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</si>
  <si>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</si>
  <si>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</si>
  <si>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</si>
  <si>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</si>
  <si>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</si>
  <si>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</si>
  <si>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</si>
  <si>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</si>
  <si>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</si>
  <si>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</si>
  <si>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</si>
  <si>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</si>
  <si>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</si>
  <si>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</si>
  <si>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</si>
  <si>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</si>
  <si>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</si>
  <si>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</si>
  <si>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</si>
  <si>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</si>
  <si>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</si>
  <si>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</si>
  <si>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</si>
  <si>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</si>
  <si>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</si>
  <si>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</si>
  <si>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</si>
  <si>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</si>
  <si>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</si>
  <si>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</si>
  <si>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</si>
  <si>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</si>
  <si>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</si>
  <si>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</si>
  <si>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</si>
  <si>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</si>
  <si>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</si>
  <si>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</si>
  <si>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</si>
  <si>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</si>
  <si>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</si>
  <si>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</si>
  <si>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</si>
  <si>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</si>
  <si>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</si>
  <si>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</si>
  <si>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</si>
  <si>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</si>
  <si>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</si>
  <si>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</si>
  <si>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</si>
  <si>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</si>
  <si>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</si>
  <si>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</si>
  <si>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</si>
  <si>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</si>
  <si>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</si>
  <si>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</si>
  <si>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</si>
  <si>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</si>
  <si>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</si>
  <si>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</si>
  <si>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</si>
  <si>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</si>
  <si>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</si>
  <si>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</si>
  <si>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</si>
  <si>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</si>
  <si>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</si>
  <si>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</si>
  <si>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</si>
  <si>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</si>
  <si>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</si>
  <si>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</si>
  <si>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</si>
  <si>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</si>
  <si>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</si>
  <si>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</si>
  <si>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</si>
  <si>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</si>
  <si>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</si>
  <si>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</si>
  <si>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</si>
  <si>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</si>
  <si>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</si>
  <si>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</si>
  <si>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</si>
  <si>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</si>
  <si>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</si>
  <si>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</si>
  <si>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</si>
  <si>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</si>
  <si>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</si>
  <si>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</si>
  <si>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</si>
  <si>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</si>
  <si>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</si>
  <si>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</si>
  <si>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</si>
  <si>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</si>
  <si>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</si>
  <si>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</si>
  <si>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</si>
  <si>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</si>
  <si>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</si>
  <si>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</si>
  <si>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</si>
  <si>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</si>
  <si>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</si>
  <si>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</si>
  <si>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</si>
  <si>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</si>
  <si>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</si>
  <si>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</si>
  <si>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</si>
  <si>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</si>
  <si>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</si>
  <si>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</si>
  <si>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</si>
  <si>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</si>
  <si>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</si>
  <si>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</si>
  <si>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</si>
  <si>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</si>
  <si>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</si>
  <si>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</si>
  <si>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</si>
  <si>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</si>
  <si>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</si>
  <si>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</si>
  <si>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</si>
  <si>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</si>
  <si>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</si>
  <si>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</si>
  <si>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</si>
  <si>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</si>
  <si>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</si>
  <si>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</si>
  <si>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</si>
  <si>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</si>
  <si>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</si>
  <si>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</si>
  <si>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</si>
  <si>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</si>
  <si>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</si>
  <si>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</si>
  <si>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</si>
  <si>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</si>
  <si>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</si>
  <si>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</si>
  <si>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</si>
  <si>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</si>
  <si>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</si>
  <si>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</si>
  <si>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</si>
  <si>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</si>
  <si>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</si>
  <si>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</si>
  <si>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</si>
  <si>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</si>
  <si>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</si>
  <si>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</si>
  <si>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</si>
  <si>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</si>
  <si>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</si>
  <si>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</si>
  <si>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</si>
  <si>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</si>
  <si>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</si>
  <si>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</si>
  <si>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</si>
  <si>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</si>
  <si>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</si>
  <si>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</si>
  <si>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</si>
  <si>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</si>
  <si>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</si>
  <si>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</si>
  <si>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</si>
  <si>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</si>
  <si>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</si>
  <si>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</si>
  <si>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</si>
  <si>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</si>
  <si>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</si>
  <si>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</si>
  <si>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</si>
  <si>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</si>
  <si>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</si>
  <si>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</si>
  <si>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</si>
  <si>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</si>
  <si>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</si>
  <si>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</si>
  <si>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</si>
  <si>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</si>
  <si>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</si>
  <si>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</si>
  <si>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</si>
  <si>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</si>
  <si>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</si>
  <si>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</si>
  <si>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</si>
  <si>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</si>
  <si>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</si>
  <si>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</si>
  <si>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</si>
  <si>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</si>
  <si>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</si>
  <si>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</si>
  <si>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</si>
  <si>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</si>
  <si>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</si>
  <si>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</si>
  <si>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</si>
  <si>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</si>
  <si>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</si>
  <si>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</si>
  <si>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</si>
  <si>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</si>
  <si>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</si>
  <si>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</si>
  <si>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</si>
  <si>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</si>
  <si>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</si>
  <si>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</si>
  <si>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</si>
  <si>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</si>
  <si>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</si>
  <si>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</si>
  <si>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</si>
  <si>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</si>
  <si>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</si>
  <si>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</si>
  <si>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</si>
  <si>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</si>
  <si>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</si>
  <si>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</si>
  <si>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</si>
  <si>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</si>
  <si>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</si>
  <si>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</si>
  <si>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</si>
  <si>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</si>
  <si>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</si>
  <si>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</si>
  <si>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</si>
  <si>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</si>
  <si>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</si>
  <si>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</si>
  <si>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</si>
  <si>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</si>
  <si>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</si>
  <si>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</si>
  <si>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</si>
  <si>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</si>
  <si>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</si>
  <si>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r>
      <t xml:space="preserve">3. Additional Expense     
-  China Mobile Broadband Fees $78   
-  additional cigarette charge $80
-  additional cigarette charge $300
- additional expenses $100
- 28th-Nov additional nicotinell charge $263.9
-  Excess Expenses $725.5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</t>
    </r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</si>
  <si>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</t>
    </r>
  </si>
  <si>
    <t>6. Food And Transport Expenses</t>
  </si>
  <si>
    <t>5. Food And Transport Expenses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</si>
  <si>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</si>
  <si>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</si>
  <si>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</si>
  <si>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4. Food And Transport Expenses</t>
  </si>
  <si>
    <t>3. Food And Transport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</si>
</sst>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47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6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7" fillId="0" borderId="9" xfId="9" applyBorder="1" applyAlignment="1" applyProtection="1">
      <alignment horizontal="center" vertical="center"/>
    </xf>
    <xf numFmtId="49" fontId="7" fillId="0" borderId="10" xfId="9" applyBorder="1" applyAlignment="1" applyProtection="1">
      <alignment horizontal="center" vertical="center"/>
    </xf>
    <xf numFmtId="49" fontId="7" fillId="0" borderId="11" xfId="9" applyBorder="1" applyAlignment="1" applyProtection="1">
      <alignment horizontal="center" vertical="center"/>
    </xf>
    <xf numFmtId="49" fontId="7" fillId="0" borderId="12" xfId="9" applyBorder="1" applyAlignment="1" applyProtection="1">
      <alignment horizontal="center" vertical="center"/>
    </xf>
    <xf numFmtId="49" fontId="7" fillId="0" borderId="3" xfId="9" applyBorder="1" applyAlignment="1" applyProtection="1">
      <alignment horizontal="center" vertical="center"/>
    </xf>
    <xf numFmtId="49" fontId="7" fillId="0" borderId="13" xfId="9" applyBorder="1" applyAlignment="1" applyProtection="1">
      <alignment horizontal="center" vertical="center"/>
    </xf>
    <xf numFmtId="164" fontId="4" fillId="0" borderId="2" xfId="4" applyBorder="1" applyAlignment="1" applyProtection="1">
      <alignment horizontal="center" vertical="center"/>
    </xf>
    <xf numFmtId="164" fontId="4" fillId="0" borderId="2" xfId="4" applyBorder="1" applyAlignment="1" applyProtection="1">
      <alignment horizontal="center" vertical="center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1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I58" sqref="I58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8" t="s">
        <v>0</v>
      </c>
      <c r="B1" s="88"/>
      <c r="C1" s="88"/>
      <c r="D1" s="88"/>
      <c r="E1" s="88"/>
      <c r="F1" s="88"/>
      <c r="H1" s="88" t="s">
        <v>1</v>
      </c>
      <c r="I1" s="88"/>
    </row>
    <row r="2" spans="1:9" ht="21.6" customHeight="1" x14ac:dyDescent="0.25">
      <c r="A2" s="89" t="s">
        <v>2</v>
      </c>
      <c r="B2" s="89"/>
      <c r="C2" s="89"/>
      <c r="D2" s="90" t="s">
        <v>3</v>
      </c>
      <c r="E2" s="90"/>
      <c r="F2" s="90"/>
      <c r="H2" s="9" t="s">
        <v>4</v>
      </c>
      <c r="I2" s="9" t="s">
        <v>5</v>
      </c>
    </row>
    <row r="3" spans="1:9" ht="21.6" customHeight="1" x14ac:dyDescent="0.25">
      <c r="A3" s="91" t="s">
        <v>6</v>
      </c>
      <c r="B3" s="7" t="s">
        <v>7</v>
      </c>
      <c r="C3" s="6">
        <v>186.2</v>
      </c>
      <c r="D3" s="91" t="s">
        <v>6</v>
      </c>
      <c r="E3" s="7" t="s">
        <v>7</v>
      </c>
      <c r="F3" s="6">
        <v>0</v>
      </c>
      <c r="H3" s="61" t="s">
        <v>8</v>
      </c>
      <c r="I3" s="6">
        <v>0</v>
      </c>
    </row>
    <row r="4" spans="1:9" ht="21.6" customHeight="1" x14ac:dyDescent="0.25">
      <c r="A4" s="91"/>
      <c r="B4" s="7" t="s">
        <v>9</v>
      </c>
      <c r="C4" s="6">
        <v>20</v>
      </c>
      <c r="D4" s="91"/>
      <c r="E4" s="7" t="s">
        <v>9</v>
      </c>
      <c r="F4" s="6">
        <v>0</v>
      </c>
      <c r="H4" s="61" t="s">
        <v>10</v>
      </c>
      <c r="I4" s="6">
        <f>E106</f>
        <v>-416.67999999999984</v>
      </c>
    </row>
    <row r="5" spans="1:9" ht="21.6" customHeight="1" x14ac:dyDescent="0.25">
      <c r="A5" s="91"/>
      <c r="B5" s="7" t="s">
        <v>11</v>
      </c>
      <c r="C5" s="6">
        <v>5.2</v>
      </c>
      <c r="D5" s="91"/>
      <c r="E5" s="7" t="s">
        <v>11</v>
      </c>
      <c r="F5" s="6">
        <v>5.2</v>
      </c>
      <c r="H5" s="61" t="s">
        <v>12</v>
      </c>
      <c r="I5" s="6">
        <f>E126</f>
        <v>3260.119999999999</v>
      </c>
    </row>
    <row r="6" spans="1:9" ht="21.6" customHeight="1" x14ac:dyDescent="0.25">
      <c r="A6" s="91"/>
      <c r="B6" s="7" t="s">
        <v>13</v>
      </c>
      <c r="C6" s="6">
        <v>0</v>
      </c>
      <c r="D6" s="91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91"/>
      <c r="B7" s="7" t="s">
        <v>15</v>
      </c>
      <c r="C7" s="6">
        <v>0</v>
      </c>
      <c r="D7" s="91"/>
      <c r="E7" s="7" t="s">
        <v>15</v>
      </c>
      <c r="F7" s="6">
        <v>8.4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91"/>
      <c r="B8" s="7" t="s">
        <v>17</v>
      </c>
      <c r="C8" s="6">
        <v>0</v>
      </c>
      <c r="D8" s="91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91"/>
      <c r="B9" s="7" t="s">
        <v>521</v>
      </c>
      <c r="C9" s="6">
        <v>110</v>
      </c>
      <c r="D9" s="91"/>
      <c r="E9" s="7" t="s">
        <v>522</v>
      </c>
      <c r="F9" s="6">
        <v>110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91"/>
      <c r="B10" s="7" t="s">
        <v>20</v>
      </c>
      <c r="C10" s="6">
        <v>53.1</v>
      </c>
      <c r="D10" s="91"/>
      <c r="E10" s="7" t="s">
        <v>20</v>
      </c>
      <c r="F10" s="6">
        <v>7.1</v>
      </c>
      <c r="H10" s="61" t="s">
        <v>21</v>
      </c>
      <c r="I10" s="6">
        <f>'October 2024 - December 2024'!E123</f>
        <v>370.49999999999909</v>
      </c>
    </row>
    <row r="11" spans="1:9" ht="21.6" customHeight="1" x14ac:dyDescent="0.25">
      <c r="A11" s="91"/>
      <c r="B11" s="11" t="s">
        <v>22</v>
      </c>
      <c r="C11" s="6">
        <f>SUM(C3:C10)</f>
        <v>374.5</v>
      </c>
      <c r="D11" s="91"/>
      <c r="E11" s="11" t="s">
        <v>22</v>
      </c>
      <c r="F11" s="6">
        <f>SUM(F3:F10)</f>
        <v>130.69999999999999</v>
      </c>
      <c r="H11" s="61" t="s">
        <v>23</v>
      </c>
      <c r="I11" s="6">
        <f>'October 2024 - December 2024'!E136</f>
        <v>1331.8999999999992</v>
      </c>
    </row>
    <row r="12" spans="1:9" ht="21.6" customHeight="1" x14ac:dyDescent="0.25">
      <c r="A12" s="12"/>
      <c r="B12" s="11" t="s">
        <v>24</v>
      </c>
      <c r="C12" s="78">
        <f>C87</f>
        <v>-21083</v>
      </c>
      <c r="D12" s="78"/>
      <c r="E12" s="78"/>
      <c r="F12" s="78"/>
      <c r="H12" s="61" t="s">
        <v>25</v>
      </c>
      <c r="I12" s="6">
        <f>'January 2025 - March 2025'!E94</f>
        <v>2957.8999999999992</v>
      </c>
    </row>
    <row r="13" spans="1:9" ht="21.6" customHeight="1" x14ac:dyDescent="0.25">
      <c r="H13" s="61" t="s">
        <v>26</v>
      </c>
      <c r="I13" s="6">
        <f>'January 2025 - March 2025'!E104</f>
        <v>4433.8999999999996</v>
      </c>
    </row>
    <row r="14" spans="1:9" ht="21.6" customHeight="1" x14ac:dyDescent="0.25">
      <c r="A14" s="87" t="s">
        <v>27</v>
      </c>
      <c r="B14" s="87"/>
      <c r="C14" s="87"/>
      <c r="D14" s="87"/>
      <c r="E14" s="87"/>
      <c r="H14" s="61" t="s">
        <v>28</v>
      </c>
      <c r="I14" s="6">
        <f>'January 2025 - March 2025'!E114</f>
        <v>5991.9</v>
      </c>
    </row>
    <row r="15" spans="1:9" ht="21.6" customHeight="1" x14ac:dyDescent="0.25">
      <c r="A15" s="1" t="s">
        <v>4</v>
      </c>
      <c r="B15" s="1" t="s">
        <v>29</v>
      </c>
      <c r="C15" s="83" t="s">
        <v>30</v>
      </c>
      <c r="D15" s="83"/>
      <c r="E15" s="5" t="s">
        <v>31</v>
      </c>
      <c r="H15" s="61" t="s">
        <v>32</v>
      </c>
      <c r="I15" s="6">
        <f>'April 2025 - June 2025'!E93</f>
        <v>7617.9</v>
      </c>
    </row>
    <row r="16" spans="1:9" ht="21.6" customHeight="1" x14ac:dyDescent="0.25">
      <c r="A16" s="13" t="s">
        <v>33</v>
      </c>
      <c r="B16" s="14" t="s">
        <v>34</v>
      </c>
      <c r="C16" s="67" t="s">
        <v>35</v>
      </c>
      <c r="D16" s="67"/>
      <c r="E16" s="6">
        <v>2405</v>
      </c>
      <c r="H16" s="61" t="s">
        <v>36</v>
      </c>
      <c r="I16" s="6">
        <f>'April 2025 - June 2025'!E102</f>
        <v>9161.9</v>
      </c>
    </row>
    <row r="17" spans="1:9" ht="21.6" customHeight="1" x14ac:dyDescent="0.25">
      <c r="A17" s="79"/>
      <c r="B17" s="79"/>
      <c r="C17" s="79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10719.9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12263.9</v>
      </c>
    </row>
    <row r="19" spans="1:9" ht="21.6" customHeight="1" x14ac:dyDescent="0.25">
      <c r="A19" s="84" t="s">
        <v>40</v>
      </c>
      <c r="B19" s="84"/>
      <c r="C19" s="84"/>
      <c r="D19" s="84"/>
      <c r="E19" s="84"/>
      <c r="H19" s="61" t="s">
        <v>41</v>
      </c>
      <c r="I19" s="6">
        <f>'July 2025 - September 2025'!E102</f>
        <v>13739.9</v>
      </c>
    </row>
    <row r="20" spans="1:9" ht="21.6" customHeight="1" x14ac:dyDescent="0.25">
      <c r="A20" s="5" t="s">
        <v>4</v>
      </c>
      <c r="B20" s="5" t="s">
        <v>29</v>
      </c>
      <c r="C20" s="83" t="s">
        <v>30</v>
      </c>
      <c r="D20" s="83"/>
      <c r="E20" s="2" t="s">
        <v>31</v>
      </c>
      <c r="H20" s="64" t="s">
        <v>42</v>
      </c>
      <c r="I20" s="6">
        <f>'July 2025 - September 2025'!E112</f>
        <v>15297.9</v>
      </c>
    </row>
    <row r="21" spans="1:9" ht="21.6" customHeight="1" x14ac:dyDescent="0.25">
      <c r="A21" s="16" t="s">
        <v>43</v>
      </c>
      <c r="B21" s="17" t="s">
        <v>34</v>
      </c>
      <c r="C21" s="85" t="s">
        <v>35</v>
      </c>
      <c r="D21" s="85"/>
      <c r="E21" s="6">
        <v>2405</v>
      </c>
      <c r="H21" s="65" t="s">
        <v>529</v>
      </c>
      <c r="I21" s="6">
        <f>'October 2025 - December 2025'!E93</f>
        <v>16841.900000000001</v>
      </c>
    </row>
    <row r="22" spans="1:9" ht="21.6" customHeight="1" x14ac:dyDescent="0.25">
      <c r="A22" s="13" t="s">
        <v>44</v>
      </c>
      <c r="B22" s="14" t="s">
        <v>34</v>
      </c>
      <c r="C22" s="67" t="s">
        <v>45</v>
      </c>
      <c r="D22" s="67"/>
      <c r="E22" s="6">
        <v>1035</v>
      </c>
      <c r="H22" s="61" t="s">
        <v>46</v>
      </c>
      <c r="I22" s="6">
        <f>'October 2025 - December 2025'!E102</f>
        <v>18467.900000000001</v>
      </c>
    </row>
    <row r="23" spans="1:9" ht="21.6" customHeight="1" x14ac:dyDescent="0.25">
      <c r="A23" s="16" t="s">
        <v>47</v>
      </c>
      <c r="B23" s="17" t="s">
        <v>48</v>
      </c>
      <c r="C23" s="86" t="s">
        <v>49</v>
      </c>
      <c r="D23" s="86"/>
      <c r="E23" s="6">
        <v>50</v>
      </c>
      <c r="H23" s="62" t="s">
        <v>497</v>
      </c>
      <c r="I23" s="6">
        <f>'October 2025 - December 2025'!E112</f>
        <v>20025.900000000001</v>
      </c>
    </row>
    <row r="24" spans="1:9" ht="21.6" customHeight="1" x14ac:dyDescent="0.25">
      <c r="A24" s="79"/>
      <c r="B24" s="79"/>
      <c r="C24" s="79"/>
      <c r="D24" s="18" t="s">
        <v>37</v>
      </c>
      <c r="E24" s="6">
        <f>SUM(E21:E23)</f>
        <v>3490</v>
      </c>
      <c r="H24" s="62" t="s">
        <v>498</v>
      </c>
      <c r="I24" s="6">
        <f>'January 2026 - March 2026'!E93</f>
        <v>21569.9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23195.9</v>
      </c>
    </row>
    <row r="26" spans="1:9" ht="21.6" customHeight="1" x14ac:dyDescent="0.25">
      <c r="A26" s="81" t="s">
        <v>51</v>
      </c>
      <c r="B26" s="81"/>
      <c r="C26" s="81"/>
      <c r="D26" s="81"/>
      <c r="E26" s="81"/>
      <c r="H26" s="62" t="s">
        <v>499</v>
      </c>
      <c r="I26" s="6">
        <f>'January 2026 - March 2026'!E112</f>
        <v>24753.9</v>
      </c>
    </row>
    <row r="27" spans="1:9" ht="21.6" customHeight="1" x14ac:dyDescent="0.25">
      <c r="A27" s="82" t="s">
        <v>4</v>
      </c>
      <c r="B27" s="82" t="s">
        <v>29</v>
      </c>
      <c r="C27" s="83" t="s">
        <v>30</v>
      </c>
      <c r="D27" s="83"/>
      <c r="E27" s="83" t="s">
        <v>31</v>
      </c>
      <c r="H27" s="65" t="s">
        <v>533</v>
      </c>
      <c r="I27" s="6">
        <f>'April 2026 - June 2026'!E93</f>
        <v>26229.9</v>
      </c>
    </row>
    <row r="28" spans="1:9" ht="21.6" customHeight="1" x14ac:dyDescent="0.25">
      <c r="A28" s="82"/>
      <c r="B28" s="82"/>
      <c r="C28" s="83"/>
      <c r="D28" s="83"/>
      <c r="E28" s="83"/>
      <c r="H28" s="66" t="s">
        <v>535</v>
      </c>
      <c r="I28" s="6">
        <f>'April 2026 - June 2026'!E102</f>
        <v>27840.9</v>
      </c>
    </row>
    <row r="29" spans="1:9" ht="21.6" customHeight="1" x14ac:dyDescent="0.25">
      <c r="A29" s="13" t="s">
        <v>52</v>
      </c>
      <c r="B29" s="14" t="s">
        <v>53</v>
      </c>
      <c r="C29" s="67" t="s">
        <v>54</v>
      </c>
      <c r="D29" s="67"/>
      <c r="E29" s="6">
        <v>150</v>
      </c>
      <c r="H29" s="62" t="s">
        <v>500</v>
      </c>
      <c r="I29" s="6">
        <f>'April 2026 - June 2026'!E112</f>
        <v>29898.9</v>
      </c>
    </row>
    <row r="30" spans="1:9" ht="21.6" customHeight="1" x14ac:dyDescent="0.25">
      <c r="A30" s="13" t="s">
        <v>55</v>
      </c>
      <c r="B30" s="14" t="s">
        <v>34</v>
      </c>
      <c r="C30" s="67" t="s">
        <v>35</v>
      </c>
      <c r="D30" s="67"/>
      <c r="E30" s="6">
        <v>2405</v>
      </c>
      <c r="H30" s="62" t="s">
        <v>501</v>
      </c>
      <c r="I30" s="6">
        <f>'July 2026 - September 2026'!E93</f>
        <v>31942.9</v>
      </c>
    </row>
    <row r="31" spans="1:9" ht="21.6" customHeight="1" x14ac:dyDescent="0.25">
      <c r="A31" s="80" t="s">
        <v>56</v>
      </c>
      <c r="B31" s="74" t="s">
        <v>57</v>
      </c>
      <c r="C31" s="74" t="s">
        <v>58</v>
      </c>
      <c r="D31" s="74"/>
      <c r="E31" s="78">
        <v>7700</v>
      </c>
      <c r="H31" s="62" t="s">
        <v>502</v>
      </c>
      <c r="I31" s="6">
        <f>'July 2026 - September 2026'!E102</f>
        <v>34000.9</v>
      </c>
    </row>
    <row r="32" spans="1:9" ht="21.6" customHeight="1" x14ac:dyDescent="0.25">
      <c r="A32" s="80"/>
      <c r="B32" s="80"/>
      <c r="C32" s="80"/>
      <c r="D32" s="74"/>
      <c r="E32" s="78"/>
      <c r="H32" s="62" t="s">
        <v>503</v>
      </c>
      <c r="I32" s="6">
        <f>'July 2026 - September 2026'!E112</f>
        <v>36126.9</v>
      </c>
    </row>
    <row r="33" spans="1:9" ht="21.6" customHeight="1" x14ac:dyDescent="0.25">
      <c r="A33" s="13" t="s">
        <v>59</v>
      </c>
      <c r="B33" s="14" t="s">
        <v>60</v>
      </c>
      <c r="C33" s="67"/>
      <c r="D33" s="67"/>
      <c r="E33" s="6">
        <v>204</v>
      </c>
      <c r="H33" s="62" t="s">
        <v>504</v>
      </c>
      <c r="I33" s="6">
        <f>'October 2026 - December 2026'!E94</f>
        <v>38170.9</v>
      </c>
    </row>
    <row r="34" spans="1:9" ht="21.6" customHeight="1" x14ac:dyDescent="0.25">
      <c r="A34" s="13" t="s">
        <v>59</v>
      </c>
      <c r="B34" s="14" t="s">
        <v>61</v>
      </c>
      <c r="C34" s="67"/>
      <c r="D34" s="67"/>
      <c r="E34" s="6">
        <v>207.5</v>
      </c>
      <c r="H34" s="61" t="s">
        <v>62</v>
      </c>
      <c r="I34" s="6">
        <f>'October 2026 - December 2026'!E103</f>
        <v>40228.9</v>
      </c>
    </row>
    <row r="35" spans="1:9" ht="21.6" customHeight="1" x14ac:dyDescent="0.25">
      <c r="A35" s="16" t="s">
        <v>59</v>
      </c>
      <c r="B35" s="17" t="s">
        <v>63</v>
      </c>
      <c r="C35" s="74" t="s">
        <v>64</v>
      </c>
      <c r="D35" s="74"/>
      <c r="E35" s="6">
        <v>9350</v>
      </c>
      <c r="H35" s="61" t="s">
        <v>65</v>
      </c>
      <c r="I35" s="6">
        <f>'October 2026 - December 2026'!E113</f>
        <v>42272.9</v>
      </c>
    </row>
    <row r="36" spans="1:9" ht="21.6" customHeight="1" x14ac:dyDescent="0.25">
      <c r="A36" s="79"/>
      <c r="B36" s="79"/>
      <c r="C36" s="79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44398.9</v>
      </c>
    </row>
    <row r="37" spans="1:9" ht="21.6" customHeight="1" x14ac:dyDescent="0.25">
      <c r="H37" s="61" t="s">
        <v>67</v>
      </c>
      <c r="I37" s="6">
        <f>'January 2027 - March 2027'!E102</f>
        <v>46374.9</v>
      </c>
    </row>
    <row r="38" spans="1:9" ht="21.6" customHeight="1" x14ac:dyDescent="0.25">
      <c r="A38" s="77" t="s">
        <v>68</v>
      </c>
      <c r="B38" s="77"/>
      <c r="C38" s="77"/>
      <c r="H38" s="61" t="s">
        <v>69</v>
      </c>
      <c r="I38" s="6">
        <f>'January 2027 - March 2027'!E112</f>
        <v>48500.9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50476.9</v>
      </c>
    </row>
    <row r="40" spans="1:9" ht="21.6" customHeight="1" x14ac:dyDescent="0.25">
      <c r="A40" s="76" t="s">
        <v>71</v>
      </c>
      <c r="B40" s="76"/>
      <c r="C40" s="76"/>
      <c r="H40" s="61" t="s">
        <v>72</v>
      </c>
      <c r="I40" s="6">
        <f>'April 2027 - June 2027'!E102</f>
        <v>52534.9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505</v>
      </c>
      <c r="I41" s="6">
        <f>'April 2027 - June 2027'!E112</f>
        <v>54578.9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76" t="s">
        <v>80</v>
      </c>
      <c r="B45" s="76"/>
      <c r="C45" s="76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76" t="s">
        <v>92</v>
      </c>
      <c r="B51" s="76"/>
      <c r="C51" s="76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76" t="s">
        <v>102</v>
      </c>
      <c r="B55" s="76"/>
      <c r="C55" s="76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76" t="s">
        <v>112</v>
      </c>
      <c r="B60" s="76"/>
      <c r="C60" s="76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76" t="s">
        <v>116</v>
      </c>
      <c r="B63" s="76"/>
      <c r="C63" s="76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76" t="s">
        <v>125</v>
      </c>
      <c r="B69" s="76"/>
      <c r="C69" s="76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76" t="s">
        <v>131</v>
      </c>
      <c r="B74" s="76"/>
      <c r="C74" s="76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76" t="s">
        <v>142</v>
      </c>
      <c r="B81" s="76"/>
      <c r="C81" s="76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2" t="s">
        <v>150</v>
      </c>
      <c r="B91" s="72"/>
      <c r="C91" s="72"/>
      <c r="D91" s="72"/>
      <c r="E91" s="72"/>
    </row>
    <row r="92" spans="1:5" ht="21.6" customHeight="1" x14ac:dyDescent="0.25">
      <c r="A92" s="72" t="s">
        <v>151</v>
      </c>
      <c r="B92" s="72"/>
      <c r="C92" s="72" t="s">
        <v>30</v>
      </c>
      <c r="D92" s="72"/>
      <c r="E92" s="28" t="s">
        <v>31</v>
      </c>
    </row>
    <row r="93" spans="1:5" ht="21.6" customHeight="1" x14ac:dyDescent="0.25">
      <c r="A93" s="68" t="s">
        <v>152</v>
      </c>
      <c r="B93" s="68"/>
      <c r="C93" s="67"/>
      <c r="D93" s="67"/>
      <c r="E93" s="23">
        <f>C88</f>
        <v>1503</v>
      </c>
    </row>
    <row r="94" spans="1:5" ht="21.6" customHeight="1" x14ac:dyDescent="0.25">
      <c r="A94" s="70"/>
      <c r="B94" s="70"/>
      <c r="C94" s="75" t="s">
        <v>153</v>
      </c>
      <c r="D94" s="75"/>
      <c r="E94" s="6">
        <f>I3</f>
        <v>0</v>
      </c>
    </row>
    <row r="95" spans="1:5" ht="21.6" customHeight="1" x14ac:dyDescent="0.25"/>
    <row r="96" spans="1:5" ht="21.6" customHeight="1" x14ac:dyDescent="0.25">
      <c r="A96" s="72" t="s">
        <v>154</v>
      </c>
      <c r="B96" s="72"/>
      <c r="C96" s="72"/>
      <c r="D96" s="72"/>
      <c r="E96" s="72"/>
    </row>
    <row r="97" spans="1:5" ht="21.6" customHeight="1" x14ac:dyDescent="0.25">
      <c r="A97" s="72" t="s">
        <v>151</v>
      </c>
      <c r="B97" s="72"/>
      <c r="C97" s="72" t="s">
        <v>30</v>
      </c>
      <c r="D97" s="72"/>
      <c r="E97" s="28" t="s">
        <v>31</v>
      </c>
    </row>
    <row r="98" spans="1:5" ht="21.6" customHeight="1" x14ac:dyDescent="0.25">
      <c r="A98" s="68" t="s">
        <v>155</v>
      </c>
      <c r="B98" s="68"/>
      <c r="C98" s="73"/>
      <c r="D98" s="73"/>
      <c r="E98" s="6">
        <f>E94</f>
        <v>0</v>
      </c>
    </row>
    <row r="99" spans="1:5" ht="21.6" customHeight="1" x14ac:dyDescent="0.25">
      <c r="A99" s="68" t="s">
        <v>131</v>
      </c>
      <c r="B99" s="68"/>
      <c r="C99" s="67" t="s">
        <v>156</v>
      </c>
      <c r="D99" s="67"/>
      <c r="E99" s="23">
        <v>0</v>
      </c>
    </row>
    <row r="100" spans="1:5" ht="21.6" customHeight="1" x14ac:dyDescent="0.25">
      <c r="A100" s="68"/>
      <c r="B100" s="68"/>
      <c r="C100" s="67" t="s">
        <v>157</v>
      </c>
      <c r="D100" s="67"/>
      <c r="E100" s="23">
        <v>1000</v>
      </c>
    </row>
    <row r="101" spans="1:5" ht="21.6" customHeight="1" x14ac:dyDescent="0.25">
      <c r="A101" s="68"/>
      <c r="B101" s="68"/>
      <c r="C101" s="67" t="s">
        <v>158</v>
      </c>
      <c r="D101" s="67"/>
      <c r="E101" s="23">
        <v>140</v>
      </c>
    </row>
    <row r="102" spans="1:5" ht="21.6" customHeight="1" x14ac:dyDescent="0.25">
      <c r="A102" s="68"/>
      <c r="B102" s="68"/>
      <c r="C102" s="67" t="s">
        <v>159</v>
      </c>
      <c r="D102" s="67"/>
      <c r="E102" s="23">
        <v>68</v>
      </c>
    </row>
    <row r="103" spans="1:5" ht="21.6" customHeight="1" x14ac:dyDescent="0.25">
      <c r="A103" s="68"/>
      <c r="B103" s="68"/>
      <c r="C103" s="67" t="s">
        <v>160</v>
      </c>
      <c r="D103" s="67"/>
      <c r="E103" s="23">
        <v>420</v>
      </c>
    </row>
    <row r="104" spans="1:5" ht="21.6" customHeight="1" x14ac:dyDescent="0.25">
      <c r="A104" s="68"/>
      <c r="B104" s="68"/>
      <c r="C104" s="67" t="s">
        <v>161</v>
      </c>
      <c r="D104" s="67"/>
      <c r="E104" s="23">
        <v>775.68</v>
      </c>
    </row>
    <row r="105" spans="1:5" ht="21.6" customHeight="1" x14ac:dyDescent="0.25">
      <c r="A105" s="68" t="s">
        <v>152</v>
      </c>
      <c r="B105" s="68"/>
      <c r="C105" s="67" t="s">
        <v>162</v>
      </c>
      <c r="D105" s="67"/>
      <c r="E105" s="23">
        <f>C88</f>
        <v>1503</v>
      </c>
    </row>
    <row r="106" spans="1:5" ht="21.6" customHeight="1" x14ac:dyDescent="0.25">
      <c r="A106" s="70"/>
      <c r="B106" s="70"/>
      <c r="C106" s="71" t="s">
        <v>163</v>
      </c>
      <c r="D106" s="71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2" t="s">
        <v>164</v>
      </c>
      <c r="B109" s="72"/>
      <c r="C109" s="72"/>
      <c r="D109" s="72"/>
      <c r="E109" s="72"/>
    </row>
    <row r="110" spans="1:5" ht="21.6" customHeight="1" x14ac:dyDescent="0.25">
      <c r="A110" s="72" t="s">
        <v>151</v>
      </c>
      <c r="B110" s="72"/>
      <c r="C110" s="72" t="s">
        <v>30</v>
      </c>
      <c r="D110" s="72"/>
      <c r="E110" s="28" t="s">
        <v>31</v>
      </c>
    </row>
    <row r="111" spans="1:5" ht="21.6" customHeight="1" x14ac:dyDescent="0.25">
      <c r="A111" s="68" t="s">
        <v>165</v>
      </c>
      <c r="B111" s="68"/>
      <c r="C111" s="73"/>
      <c r="D111" s="73"/>
      <c r="E111" s="6">
        <f>E106</f>
        <v>-416.67999999999984</v>
      </c>
    </row>
    <row r="112" spans="1:5" ht="21.6" customHeight="1" x14ac:dyDescent="0.25">
      <c r="A112" s="68" t="s">
        <v>131</v>
      </c>
      <c r="B112" s="68"/>
      <c r="C112" s="67" t="s">
        <v>166</v>
      </c>
      <c r="D112" s="67"/>
      <c r="E112" s="23">
        <v>4000</v>
      </c>
    </row>
    <row r="113" spans="1:5" ht="21.6" customHeight="1" x14ac:dyDescent="0.25">
      <c r="A113" s="68"/>
      <c r="B113" s="68"/>
      <c r="C113" s="67" t="s">
        <v>167</v>
      </c>
      <c r="D113" s="67"/>
      <c r="E113" s="23">
        <v>2254</v>
      </c>
    </row>
    <row r="114" spans="1:5" ht="43.15" customHeight="1" x14ac:dyDescent="0.25">
      <c r="A114" s="68"/>
      <c r="B114" s="68"/>
      <c r="C114" s="74" t="s">
        <v>168</v>
      </c>
      <c r="D114" s="74"/>
      <c r="E114" s="23">
        <v>560</v>
      </c>
    </row>
    <row r="115" spans="1:5" ht="21.6" customHeight="1" x14ac:dyDescent="0.25">
      <c r="A115" s="68"/>
      <c r="B115" s="68"/>
      <c r="C115" s="67" t="s">
        <v>169</v>
      </c>
      <c r="D115" s="67"/>
      <c r="E115" s="23">
        <v>0</v>
      </c>
    </row>
    <row r="116" spans="1:5" ht="43.15" customHeight="1" x14ac:dyDescent="0.25">
      <c r="A116" s="68"/>
      <c r="B116" s="68"/>
      <c r="C116" s="74" t="s">
        <v>170</v>
      </c>
      <c r="D116" s="74"/>
      <c r="E116" s="23">
        <v>700</v>
      </c>
    </row>
    <row r="117" spans="1:5" ht="21.6" customHeight="1" x14ac:dyDescent="0.25">
      <c r="A117" s="68"/>
      <c r="B117" s="68"/>
      <c r="C117" s="74" t="s">
        <v>171</v>
      </c>
      <c r="D117" s="74"/>
      <c r="E117" s="23">
        <v>498</v>
      </c>
    </row>
    <row r="118" spans="1:5" ht="21.6" customHeight="1" x14ac:dyDescent="0.25">
      <c r="A118" s="68"/>
      <c r="B118" s="68"/>
      <c r="C118" s="67" t="s">
        <v>172</v>
      </c>
      <c r="D118" s="67"/>
      <c r="E118" s="23">
        <v>368</v>
      </c>
    </row>
    <row r="119" spans="1:5" ht="21.6" customHeight="1" x14ac:dyDescent="0.25">
      <c r="A119" s="68"/>
      <c r="B119" s="68"/>
      <c r="C119" s="67" t="s">
        <v>173</v>
      </c>
      <c r="D119" s="67"/>
      <c r="E119" s="23">
        <v>204</v>
      </c>
    </row>
    <row r="120" spans="1:5" ht="21.6" customHeight="1" x14ac:dyDescent="0.25">
      <c r="A120" s="68"/>
      <c r="B120" s="68"/>
      <c r="C120" s="67" t="s">
        <v>174</v>
      </c>
      <c r="D120" s="67"/>
      <c r="E120" s="23">
        <v>207.5</v>
      </c>
    </row>
    <row r="121" spans="1:5" ht="21.6" customHeight="1" x14ac:dyDescent="0.25">
      <c r="A121" s="68"/>
      <c r="B121" s="68"/>
      <c r="C121" s="67" t="s">
        <v>175</v>
      </c>
      <c r="D121" s="67"/>
      <c r="E121" s="23">
        <v>187</v>
      </c>
    </row>
    <row r="122" spans="1:5" ht="21.6" customHeight="1" x14ac:dyDescent="0.25">
      <c r="A122" s="68"/>
      <c r="B122" s="68"/>
      <c r="C122" s="67" t="s">
        <v>176</v>
      </c>
      <c r="D122" s="67"/>
      <c r="E122" s="23">
        <v>391.5</v>
      </c>
    </row>
    <row r="123" spans="1:5" ht="21.6" customHeight="1" x14ac:dyDescent="0.25">
      <c r="A123" s="68"/>
      <c r="B123" s="68"/>
      <c r="C123" s="67" t="s">
        <v>177</v>
      </c>
      <c r="D123" s="67"/>
      <c r="E123" s="23">
        <v>966.7</v>
      </c>
    </row>
    <row r="124" spans="1:5" ht="21.6" customHeight="1" x14ac:dyDescent="0.25">
      <c r="A124" s="68"/>
      <c r="B124" s="68"/>
      <c r="C124" s="67" t="s">
        <v>178</v>
      </c>
      <c r="D124" s="67"/>
      <c r="E124" s="23">
        <v>4500</v>
      </c>
    </row>
    <row r="125" spans="1:5" ht="21.6" customHeight="1" x14ac:dyDescent="0.25">
      <c r="A125" s="68" t="s">
        <v>152</v>
      </c>
      <c r="B125" s="68"/>
      <c r="C125" s="69"/>
      <c r="D125" s="69"/>
      <c r="E125" s="23">
        <f>C88</f>
        <v>1503</v>
      </c>
    </row>
    <row r="126" spans="1:5" ht="21.6" customHeight="1" x14ac:dyDescent="0.25">
      <c r="A126" s="70"/>
      <c r="B126" s="70"/>
      <c r="C126" s="71" t="s">
        <v>163</v>
      </c>
      <c r="D126" s="71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13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8" t="s">
        <v>420</v>
      </c>
      <c r="B1" s="88"/>
      <c r="C1" s="88"/>
      <c r="D1" s="88"/>
      <c r="E1" s="88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36126.9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7" t="s">
        <v>22</v>
      </c>
      <c r="B4" s="97"/>
      <c r="C4" s="6">
        <f>SUM(C3)</f>
        <v>36126.9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29" t="s">
        <v>421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27" t="s">
        <v>30</v>
      </c>
      <c r="D9" s="127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422</v>
      </c>
      <c r="B10" s="14" t="s">
        <v>34</v>
      </c>
      <c r="C10" s="67" t="s">
        <v>35</v>
      </c>
      <c r="D10" s="67"/>
      <c r="E10" s="6">
        <v>2405</v>
      </c>
    </row>
    <row r="11" spans="1:31" ht="21.6" customHeight="1" x14ac:dyDescent="0.25">
      <c r="A11" s="13" t="s">
        <v>423</v>
      </c>
      <c r="B11" s="14" t="s">
        <v>263</v>
      </c>
      <c r="C11" s="74" t="s">
        <v>35</v>
      </c>
      <c r="D11" s="74"/>
      <c r="E11" s="6">
        <v>68</v>
      </c>
    </row>
    <row r="12" spans="1:31" ht="21.6" customHeight="1" x14ac:dyDescent="0.25">
      <c r="A12" s="13" t="s">
        <v>424</v>
      </c>
      <c r="B12" s="14" t="s">
        <v>263</v>
      </c>
      <c r="C12" s="74" t="s">
        <v>35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425</v>
      </c>
      <c r="B13" s="14" t="s">
        <v>57</v>
      </c>
      <c r="C13" s="67" t="s">
        <v>201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79"/>
      <c r="B14" s="79"/>
      <c r="C14" s="71" t="s">
        <v>37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28" t="s">
        <v>426</v>
      </c>
      <c r="B16" s="128"/>
      <c r="C16" s="128"/>
      <c r="D16" s="128"/>
      <c r="E16" s="128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27" t="s">
        <v>30</v>
      </c>
      <c r="D17" s="127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427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428</v>
      </c>
      <c r="B19" s="14" t="s">
        <v>57</v>
      </c>
      <c r="C19" s="67" t="s">
        <v>201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79"/>
      <c r="B20" s="79"/>
      <c r="C20" s="71" t="s">
        <v>37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27" t="s">
        <v>429</v>
      </c>
      <c r="B22" s="127"/>
      <c r="C22" s="127"/>
      <c r="D22" s="127"/>
      <c r="E22" s="127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27" t="s">
        <v>30</v>
      </c>
      <c r="D23" s="127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430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431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432</v>
      </c>
      <c r="B26" s="14" t="s">
        <v>57</v>
      </c>
      <c r="C26" s="67" t="s">
        <v>201</v>
      </c>
      <c r="D26" s="67"/>
      <c r="E26" s="6">
        <v>0</v>
      </c>
    </row>
    <row r="27" spans="1:31" ht="21.6" customHeight="1" x14ac:dyDescent="0.25">
      <c r="A27" s="79"/>
      <c r="B27" s="79"/>
      <c r="C27" s="71" t="s">
        <v>37</v>
      </c>
      <c r="D27" s="71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7" t="s">
        <v>433</v>
      </c>
      <c r="B32" s="77"/>
      <c r="C32" s="77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76" t="s">
        <v>71</v>
      </c>
      <c r="B34" s="76"/>
      <c r="C34" s="76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76" t="s">
        <v>281</v>
      </c>
      <c r="B39" s="76"/>
      <c r="C39" s="76"/>
    </row>
    <row r="40" spans="1:8" ht="21.6" customHeight="1" x14ac:dyDescent="0.25">
      <c r="A40" s="76"/>
      <c r="B40" s="76"/>
      <c r="C40" s="76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76" t="s">
        <v>92</v>
      </c>
      <c r="B47" s="76"/>
      <c r="C47" s="76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19" t="s">
        <v>434</v>
      </c>
      <c r="B87" s="119"/>
      <c r="C87" s="119"/>
      <c r="D87" s="119"/>
      <c r="E87" s="119"/>
      <c r="H87"/>
    </row>
    <row r="88" spans="1:8" ht="21.6" customHeight="1" x14ac:dyDescent="0.25">
      <c r="A88" s="119" t="s">
        <v>151</v>
      </c>
      <c r="B88" s="119"/>
      <c r="C88" s="119" t="s">
        <v>30</v>
      </c>
      <c r="D88" s="119"/>
      <c r="E88" s="50" t="s">
        <v>31</v>
      </c>
      <c r="H88"/>
    </row>
    <row r="89" spans="1:8" ht="43.15" customHeight="1" x14ac:dyDescent="0.25">
      <c r="A89" s="137" t="s">
        <v>131</v>
      </c>
      <c r="B89" s="138"/>
      <c r="C89" s="74" t="s">
        <v>353</v>
      </c>
      <c r="D89" s="74"/>
      <c r="E89" s="23">
        <v>150</v>
      </c>
      <c r="H89"/>
    </row>
    <row r="90" spans="1:8" ht="21.6" customHeight="1" x14ac:dyDescent="0.25">
      <c r="A90" s="139"/>
      <c r="B90" s="140"/>
      <c r="C90" s="67" t="s">
        <v>377</v>
      </c>
      <c r="D90" s="67"/>
      <c r="E90" s="23">
        <v>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('April 2026 - June 2026'!E112+E14)-SUM(E89:E92)</f>
        <v>31942.9</v>
      </c>
      <c r="H93"/>
    </row>
    <row r="94" spans="1:8" ht="21.6" customHeight="1" x14ac:dyDescent="0.25">
      <c r="H94"/>
    </row>
    <row r="95" spans="1:8" ht="21.6" customHeight="1" x14ac:dyDescent="0.25">
      <c r="A95" s="120" t="s">
        <v>435</v>
      </c>
      <c r="B95" s="120"/>
      <c r="C95" s="120"/>
      <c r="D95" s="120"/>
      <c r="E95" s="120"/>
      <c r="H95"/>
    </row>
    <row r="96" spans="1:8" ht="21.6" customHeight="1" x14ac:dyDescent="0.25">
      <c r="A96" s="119" t="s">
        <v>151</v>
      </c>
      <c r="B96" s="119"/>
      <c r="C96" s="119" t="s">
        <v>30</v>
      </c>
      <c r="D96" s="119"/>
      <c r="E96" s="50" t="s">
        <v>31</v>
      </c>
      <c r="H96"/>
    </row>
    <row r="97" spans="1:8" ht="21.6" customHeight="1" x14ac:dyDescent="0.25">
      <c r="A97" s="68" t="s">
        <v>436</v>
      </c>
      <c r="B97" s="68"/>
      <c r="C97" s="67"/>
      <c r="D97" s="67"/>
      <c r="E97" s="6">
        <f>E93</f>
        <v>31942.9</v>
      </c>
      <c r="H97"/>
    </row>
    <row r="98" spans="1:8" ht="21.6" customHeight="1" x14ac:dyDescent="0.25">
      <c r="A98" s="137" t="s">
        <v>131</v>
      </c>
      <c r="B98" s="138"/>
      <c r="C98" s="67" t="s">
        <v>359</v>
      </c>
      <c r="D98" s="67"/>
      <c r="E98" s="23">
        <v>0</v>
      </c>
      <c r="H98"/>
    </row>
    <row r="99" spans="1:8" ht="21.6" customHeight="1" x14ac:dyDescent="0.25">
      <c r="A99" s="139"/>
      <c r="B99" s="140"/>
      <c r="C99" s="67" t="s">
        <v>377</v>
      </c>
      <c r="D99" s="67"/>
      <c r="E99" s="23">
        <v>0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67"/>
      <c r="D101" s="67"/>
      <c r="E101" s="23">
        <f>C84</f>
        <v>347</v>
      </c>
      <c r="H101"/>
    </row>
    <row r="102" spans="1:8" ht="21.6" customHeight="1" x14ac:dyDescent="0.25">
      <c r="A102" s="68"/>
      <c r="B102" s="68"/>
      <c r="C102" s="71" t="s">
        <v>163</v>
      </c>
      <c r="D102" s="71"/>
      <c r="E102" s="6">
        <f>(E20+E97)-SUM(E98:E101)</f>
        <v>34000.9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0" t="s">
        <v>437</v>
      </c>
      <c r="B105" s="120"/>
      <c r="C105" s="120"/>
      <c r="D105" s="120"/>
      <c r="E105" s="120"/>
      <c r="H105"/>
    </row>
    <row r="106" spans="1:8" ht="21.6" customHeight="1" x14ac:dyDescent="0.25">
      <c r="A106" s="119" t="s">
        <v>151</v>
      </c>
      <c r="B106" s="119"/>
      <c r="C106" s="119" t="s">
        <v>30</v>
      </c>
      <c r="D106" s="119"/>
      <c r="E106" s="50" t="s">
        <v>31</v>
      </c>
      <c r="H106"/>
    </row>
    <row r="107" spans="1:8" ht="21.6" customHeight="1" x14ac:dyDescent="0.25">
      <c r="A107" s="68" t="s">
        <v>438</v>
      </c>
      <c r="B107" s="68"/>
      <c r="C107" s="67"/>
      <c r="D107" s="67"/>
      <c r="E107" s="6">
        <f>E102</f>
        <v>34000.9</v>
      </c>
      <c r="H107"/>
    </row>
    <row r="108" spans="1:8" ht="21.6" customHeight="1" x14ac:dyDescent="0.25">
      <c r="A108" s="131" t="s">
        <v>131</v>
      </c>
      <c r="B108" s="132"/>
      <c r="C108" s="67" t="s">
        <v>359</v>
      </c>
      <c r="D108" s="67"/>
      <c r="E108" s="23">
        <v>0</v>
      </c>
      <c r="H108"/>
    </row>
    <row r="109" spans="1:8" ht="21.6" customHeight="1" x14ac:dyDescent="0.25">
      <c r="A109" s="133"/>
      <c r="B109" s="134"/>
      <c r="C109" s="67" t="s">
        <v>377</v>
      </c>
      <c r="D109" s="67"/>
      <c r="E109" s="23">
        <v>0</v>
      </c>
    </row>
    <row r="110" spans="1:8" ht="39.950000000000003" customHeight="1" x14ac:dyDescent="0.25">
      <c r="A110" s="135"/>
      <c r="B110" s="136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36126.9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C91:D91"/>
    <mergeCell ref="C100:D100"/>
    <mergeCell ref="C110:D110"/>
    <mergeCell ref="A98:B100"/>
    <mergeCell ref="A89:B91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 E89:E90 E98:E99 E108:E109 E92 E101 E111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91">
    <cfRule type="cellIs" dxfId="42" priority="5" operator="equal">
      <formula>0</formula>
    </cfRule>
    <cfRule type="cellIs" dxfId="41" priority="6" operator="equal">
      <formula>0</formula>
    </cfRule>
  </conditionalFormatting>
  <conditionalFormatting sqref="E100">
    <cfRule type="cellIs" dxfId="40" priority="3" operator="equal">
      <formula>0</formula>
    </cfRule>
    <cfRule type="cellIs" dxfId="39" priority="4" operator="equal">
      <formula>0</formula>
    </cfRule>
  </conditionalFormatting>
  <conditionalFormatting sqref="E110">
    <cfRule type="cellIs" dxfId="38" priority="1" operator="equal">
      <formula>0</formula>
    </cfRule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439</v>
      </c>
      <c r="B1" s="88"/>
      <c r="C1" s="88"/>
      <c r="D1" s="88"/>
      <c r="E1" s="88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42272.9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22</v>
      </c>
      <c r="B4" s="97"/>
      <c r="C4" s="6">
        <f>SUM(C3)</f>
        <v>42272.9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24</v>
      </c>
      <c r="B5" s="71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1" t="s">
        <v>440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441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442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443</v>
      </c>
      <c r="B12" s="14" t="s">
        <v>263</v>
      </c>
      <c r="C12" s="74" t="s">
        <v>35</v>
      </c>
      <c r="D12" s="74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444</v>
      </c>
      <c r="B13" s="14" t="s">
        <v>57</v>
      </c>
      <c r="C13" s="67" t="s">
        <v>201</v>
      </c>
      <c r="D13" s="67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79"/>
      <c r="B14" s="79"/>
      <c r="C14" s="71" t="s">
        <v>37</v>
      </c>
      <c r="D14" s="71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2" t="s">
        <v>445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446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447</v>
      </c>
      <c r="B19" s="14" t="s">
        <v>57</v>
      </c>
      <c r="C19" s="67" t="s">
        <v>201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79"/>
      <c r="B20" s="79"/>
      <c r="C20" s="71" t="s">
        <v>37</v>
      </c>
      <c r="D20" s="71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0" t="s">
        <v>448</v>
      </c>
      <c r="B22" s="130"/>
      <c r="C22" s="130"/>
      <c r="D22" s="130"/>
      <c r="E22" s="130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3" t="s">
        <v>30</v>
      </c>
      <c r="D23" s="8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449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450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451</v>
      </c>
      <c r="B26" s="14" t="s">
        <v>263</v>
      </c>
      <c r="C26" s="74" t="s">
        <v>35</v>
      </c>
      <c r="D26" s="74"/>
      <c r="E26" s="6">
        <v>68</v>
      </c>
    </row>
    <row r="27" spans="1:26" ht="21.6" customHeight="1" x14ac:dyDescent="0.25">
      <c r="A27" s="13" t="s">
        <v>452</v>
      </c>
      <c r="B27" s="14" t="s">
        <v>57</v>
      </c>
      <c r="C27" s="67" t="s">
        <v>201</v>
      </c>
      <c r="D27" s="67"/>
      <c r="E27" s="6">
        <v>0</v>
      </c>
    </row>
    <row r="28" spans="1:26" ht="21.6" customHeight="1" x14ac:dyDescent="0.25">
      <c r="A28" s="79"/>
      <c r="B28" s="79"/>
      <c r="C28" s="71" t="s">
        <v>37</v>
      </c>
      <c r="D28" s="71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7" t="s">
        <v>453</v>
      </c>
      <c r="B33" s="77"/>
      <c r="C33" s="77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76" t="s">
        <v>71</v>
      </c>
      <c r="B35" s="76"/>
      <c r="C35" s="76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76" t="s">
        <v>281</v>
      </c>
      <c r="B40" s="76"/>
      <c r="C40" s="76"/>
    </row>
    <row r="41" spans="1:9" ht="21.6" customHeight="1" x14ac:dyDescent="0.25">
      <c r="A41" s="76"/>
      <c r="B41" s="76"/>
      <c r="C41" s="76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76" t="s">
        <v>92</v>
      </c>
      <c r="B48" s="76"/>
      <c r="C48" s="76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76" t="s">
        <v>102</v>
      </c>
      <c r="B52" s="76"/>
      <c r="C52" s="76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76" t="s">
        <v>112</v>
      </c>
      <c r="B57" s="76"/>
      <c r="C57" s="76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76" t="s">
        <v>116</v>
      </c>
      <c r="B60" s="76"/>
      <c r="C60" s="76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76" t="s">
        <v>125</v>
      </c>
      <c r="B66" s="76"/>
      <c r="C66" s="76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76" t="s">
        <v>131</v>
      </c>
      <c r="B71" s="76"/>
      <c r="C71" s="76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525</v>
      </c>
      <c r="B75" s="42" t="s">
        <v>526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76" t="s">
        <v>142</v>
      </c>
      <c r="B78" s="76"/>
      <c r="C78" s="76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3" t="s">
        <v>454</v>
      </c>
      <c r="B88" s="123"/>
      <c r="C88" s="123"/>
      <c r="D88" s="123"/>
      <c r="E88" s="123"/>
      <c r="H88"/>
    </row>
    <row r="89" spans="1:8" ht="21.6" customHeight="1" x14ac:dyDescent="0.25">
      <c r="A89" s="72" t="s">
        <v>151</v>
      </c>
      <c r="B89" s="72"/>
      <c r="C89" s="72" t="s">
        <v>30</v>
      </c>
      <c r="D89" s="72"/>
      <c r="E89" s="28" t="s">
        <v>31</v>
      </c>
      <c r="H89"/>
    </row>
    <row r="90" spans="1:8" ht="43.15" customHeight="1" x14ac:dyDescent="0.25">
      <c r="A90" s="137" t="s">
        <v>131</v>
      </c>
      <c r="B90" s="138"/>
      <c r="C90" s="74" t="s">
        <v>353</v>
      </c>
      <c r="D90" s="74"/>
      <c r="E90" s="23">
        <v>150</v>
      </c>
      <c r="H90"/>
    </row>
    <row r="91" spans="1:8" ht="21.6" customHeight="1" x14ac:dyDescent="0.25">
      <c r="A91" s="139"/>
      <c r="B91" s="140"/>
      <c r="C91" s="67" t="s">
        <v>377</v>
      </c>
      <c r="D91" s="67"/>
      <c r="E91" s="23">
        <v>0</v>
      </c>
      <c r="H91"/>
    </row>
    <row r="92" spans="1:8" ht="39.950000000000003" customHeight="1" x14ac:dyDescent="0.25">
      <c r="A92" s="141"/>
      <c r="B92" s="142"/>
      <c r="C92" s="110" t="s">
        <v>550</v>
      </c>
      <c r="D92" s="109"/>
      <c r="E92" s="143">
        <v>0</v>
      </c>
    </row>
    <row r="93" spans="1:8" ht="21.6" customHeight="1" x14ac:dyDescent="0.25">
      <c r="A93" s="68" t="s">
        <v>152</v>
      </c>
      <c r="B93" s="68"/>
      <c r="C93" s="67"/>
      <c r="D93" s="67"/>
      <c r="E93" s="23">
        <f>C85</f>
        <v>347</v>
      </c>
      <c r="H93"/>
    </row>
    <row r="94" spans="1:8" ht="21.6" customHeight="1" x14ac:dyDescent="0.25">
      <c r="A94" s="68"/>
      <c r="B94" s="68"/>
      <c r="C94" s="75" t="s">
        <v>153</v>
      </c>
      <c r="D94" s="75"/>
      <c r="E94" s="6">
        <f>('July 2026 - September 2026'!E112+E14)-SUM(E90:E93)</f>
        <v>38170.9</v>
      </c>
      <c r="H94"/>
    </row>
    <row r="95" spans="1:8" ht="21.6" customHeight="1" x14ac:dyDescent="0.25">
      <c r="H95"/>
    </row>
    <row r="96" spans="1:8" ht="21.6" customHeight="1" x14ac:dyDescent="0.25">
      <c r="A96" s="72" t="s">
        <v>455</v>
      </c>
      <c r="B96" s="72"/>
      <c r="C96" s="72"/>
      <c r="D96" s="72"/>
      <c r="E96" s="72"/>
      <c r="H96"/>
    </row>
    <row r="97" spans="1:8" ht="21.6" customHeight="1" x14ac:dyDescent="0.25">
      <c r="A97" s="72" t="s">
        <v>151</v>
      </c>
      <c r="B97" s="72"/>
      <c r="C97" s="72" t="s">
        <v>30</v>
      </c>
      <c r="D97" s="72"/>
      <c r="E97" s="28" t="s">
        <v>31</v>
      </c>
      <c r="H97"/>
    </row>
    <row r="98" spans="1:8" ht="21.6" customHeight="1" x14ac:dyDescent="0.25">
      <c r="A98" s="68" t="s">
        <v>456</v>
      </c>
      <c r="B98" s="68"/>
      <c r="C98" s="67"/>
      <c r="D98" s="67"/>
      <c r="E98" s="6">
        <f>E94</f>
        <v>38170.9</v>
      </c>
      <c r="H98"/>
    </row>
    <row r="99" spans="1:8" ht="21.6" customHeight="1" x14ac:dyDescent="0.25">
      <c r="A99" s="137" t="s">
        <v>131</v>
      </c>
      <c r="B99" s="138"/>
      <c r="C99" s="67" t="s">
        <v>359</v>
      </c>
      <c r="D99" s="67"/>
      <c r="E99" s="23">
        <v>0</v>
      </c>
      <c r="H99"/>
    </row>
    <row r="100" spans="1:8" ht="21.6" customHeight="1" x14ac:dyDescent="0.25">
      <c r="A100" s="139"/>
      <c r="B100" s="140"/>
      <c r="C100" s="67" t="s">
        <v>377</v>
      </c>
      <c r="D100" s="67"/>
      <c r="E100" s="23">
        <v>0</v>
      </c>
      <c r="H100"/>
    </row>
    <row r="101" spans="1:8" ht="39.950000000000003" customHeight="1" x14ac:dyDescent="0.25">
      <c r="A101" s="141"/>
      <c r="B101" s="142"/>
      <c r="C101" s="110" t="s">
        <v>550</v>
      </c>
      <c r="D101" s="109"/>
      <c r="E101" s="143">
        <v>0</v>
      </c>
    </row>
    <row r="102" spans="1:8" ht="21.6" customHeight="1" x14ac:dyDescent="0.25">
      <c r="A102" s="68" t="s">
        <v>152</v>
      </c>
      <c r="B102" s="68"/>
      <c r="C102" s="67"/>
      <c r="D102" s="67"/>
      <c r="E102" s="23">
        <f>C85</f>
        <v>347</v>
      </c>
      <c r="H102"/>
    </row>
    <row r="103" spans="1:8" ht="21.6" customHeight="1" x14ac:dyDescent="0.25">
      <c r="A103" s="68"/>
      <c r="B103" s="68"/>
      <c r="C103" s="71" t="s">
        <v>163</v>
      </c>
      <c r="D103" s="71"/>
      <c r="E103" s="6">
        <f>(E20+E98)-SUM(E99:E102)</f>
        <v>40228.9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23" t="s">
        <v>457</v>
      </c>
      <c r="B106" s="123"/>
      <c r="C106" s="123"/>
      <c r="D106" s="123"/>
      <c r="E106" s="123"/>
      <c r="H106"/>
    </row>
    <row r="107" spans="1:8" ht="21.6" customHeight="1" x14ac:dyDescent="0.25">
      <c r="A107" s="72" t="s">
        <v>151</v>
      </c>
      <c r="B107" s="72"/>
      <c r="C107" s="72" t="s">
        <v>30</v>
      </c>
      <c r="D107" s="72"/>
      <c r="E107" s="28" t="s">
        <v>31</v>
      </c>
      <c r="H107"/>
    </row>
    <row r="108" spans="1:8" ht="21.6" customHeight="1" x14ac:dyDescent="0.25">
      <c r="A108" s="68" t="s">
        <v>458</v>
      </c>
      <c r="B108" s="68"/>
      <c r="C108" s="67"/>
      <c r="D108" s="67"/>
      <c r="E108" s="6">
        <f>E103</f>
        <v>40228.9</v>
      </c>
      <c r="H108"/>
    </row>
    <row r="109" spans="1:8" ht="43.15" customHeight="1" x14ac:dyDescent="0.25">
      <c r="A109" s="137" t="s">
        <v>131</v>
      </c>
      <c r="B109" s="138"/>
      <c r="C109" s="74" t="s">
        <v>353</v>
      </c>
      <c r="D109" s="74"/>
      <c r="E109" s="23">
        <v>150</v>
      </c>
      <c r="H109"/>
    </row>
    <row r="110" spans="1:8" ht="21.6" customHeight="1" x14ac:dyDescent="0.25">
      <c r="A110" s="139"/>
      <c r="B110" s="140"/>
      <c r="C110" s="67" t="s">
        <v>377</v>
      </c>
      <c r="D110" s="67"/>
      <c r="E110" s="23">
        <v>0</v>
      </c>
    </row>
    <row r="111" spans="1:8" ht="39.950000000000003" customHeight="1" x14ac:dyDescent="0.25">
      <c r="A111" s="141"/>
      <c r="B111" s="142"/>
      <c r="C111" s="110" t="s">
        <v>550</v>
      </c>
      <c r="D111" s="109"/>
      <c r="E111" s="143">
        <v>0</v>
      </c>
    </row>
    <row r="112" spans="1:8" ht="21.6" customHeight="1" x14ac:dyDescent="0.25">
      <c r="A112" s="68" t="s">
        <v>152</v>
      </c>
      <c r="B112" s="68"/>
      <c r="C112" s="67"/>
      <c r="D112" s="67"/>
      <c r="E112" s="23">
        <f>C85</f>
        <v>347</v>
      </c>
    </row>
    <row r="113" spans="1:5" ht="21.6" customHeight="1" x14ac:dyDescent="0.25">
      <c r="A113" s="68"/>
      <c r="B113" s="68"/>
      <c r="C113" s="71" t="s">
        <v>163</v>
      </c>
      <c r="D113" s="71"/>
      <c r="E113" s="6">
        <f>(E28+E108)-SUM(E109:E112)</f>
        <v>42272.9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92:D92"/>
    <mergeCell ref="C101:D101"/>
    <mergeCell ref="C111:D111"/>
    <mergeCell ref="A109:B111"/>
    <mergeCell ref="A99:B101"/>
    <mergeCell ref="A90:B92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C99:D99"/>
    <mergeCell ref="C100:D100"/>
    <mergeCell ref="A102:B102"/>
    <mergeCell ref="C102:D102"/>
    <mergeCell ref="A103:B103"/>
    <mergeCell ref="C103:D103"/>
    <mergeCell ref="A106:E106"/>
    <mergeCell ref="A108:B108"/>
    <mergeCell ref="C108:D108"/>
    <mergeCell ref="C109:D109"/>
    <mergeCell ref="C110:D110"/>
    <mergeCell ref="A112:B112"/>
    <mergeCell ref="C112:D112"/>
    <mergeCell ref="A113:B113"/>
    <mergeCell ref="C113:D113"/>
    <mergeCell ref="A107:B107"/>
    <mergeCell ref="C107:D107"/>
  </mergeCells>
  <conditionalFormatting sqref="C34:C40">
    <cfRule type="cellIs" dxfId="36" priority="15" operator="equal">
      <formula>0</formula>
    </cfRule>
  </conditionalFormatting>
  <conditionalFormatting sqref="C42:C47 C49:C51 C53:C56 C58:C59 C85 E90:E91 E99:E100 E109:E110 E93 E102 E112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2">
    <cfRule type="cellIs" dxfId="30" priority="5" operator="equal">
      <formula>0</formula>
    </cfRule>
    <cfRule type="cellIs" dxfId="29" priority="6" operator="equal">
      <formula>0</formula>
    </cfRule>
  </conditionalFormatting>
  <conditionalFormatting sqref="E101">
    <cfRule type="cellIs" dxfId="28" priority="3" operator="equal">
      <formula>0</formula>
    </cfRule>
    <cfRule type="cellIs" dxfId="27" priority="4" operator="equal">
      <formula>0</formula>
    </cfRule>
  </conditionalFormatting>
  <conditionalFormatting sqref="E111">
    <cfRule type="cellIs" dxfId="26" priority="1" operator="equal">
      <formula>0</formula>
    </cfRule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8" t="s">
        <v>459</v>
      </c>
      <c r="B1" s="88"/>
      <c r="C1" s="88"/>
      <c r="D1" s="88"/>
      <c r="E1" s="88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48500.9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7" t="s">
        <v>22</v>
      </c>
      <c r="B4" s="97"/>
      <c r="C4" s="6">
        <f>SUM(C3)</f>
        <v>48500.9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1" t="s">
        <v>460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461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462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463</v>
      </c>
      <c r="B12" s="14" t="s">
        <v>57</v>
      </c>
      <c r="C12" s="67" t="s">
        <v>201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79"/>
      <c r="B13" s="79"/>
      <c r="C13" s="71" t="s">
        <v>37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1" t="s">
        <v>464</v>
      </c>
      <c r="B15" s="121"/>
      <c r="C15" s="121"/>
      <c r="D15" s="121"/>
      <c r="E15" s="121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465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466</v>
      </c>
      <c r="B18" s="14" t="s">
        <v>263</v>
      </c>
      <c r="C18" s="74" t="s">
        <v>35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467</v>
      </c>
      <c r="B19" s="14" t="s">
        <v>57</v>
      </c>
      <c r="C19" s="67" t="s">
        <v>201</v>
      </c>
      <c r="D19" s="67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79"/>
      <c r="B20" s="79"/>
      <c r="C20" s="71" t="s">
        <v>37</v>
      </c>
      <c r="D20" s="71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2" t="s">
        <v>468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3" t="s">
        <v>30</v>
      </c>
      <c r="D23" s="8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469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470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471</v>
      </c>
      <c r="B26" s="14" t="s">
        <v>57</v>
      </c>
      <c r="C26" s="67" t="s">
        <v>201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79"/>
      <c r="B27" s="79"/>
      <c r="C27" s="71" t="s">
        <v>37</v>
      </c>
      <c r="D27" s="71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7" t="s">
        <v>472</v>
      </c>
      <c r="B32" s="77"/>
      <c r="C32" s="77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76" t="s">
        <v>71</v>
      </c>
      <c r="B34" s="76"/>
      <c r="C34" s="76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76" t="s">
        <v>281</v>
      </c>
      <c r="B39" s="76"/>
      <c r="C39" s="76"/>
    </row>
    <row r="40" spans="1:10" ht="21.6" customHeight="1" x14ac:dyDescent="0.25">
      <c r="A40" s="76"/>
      <c r="B40" s="76"/>
      <c r="C40" s="76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76" t="s">
        <v>92</v>
      </c>
      <c r="B47" s="76"/>
      <c r="C47" s="76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3" t="s">
        <v>473</v>
      </c>
      <c r="B87" s="123"/>
      <c r="C87" s="123"/>
      <c r="D87" s="123"/>
      <c r="E87" s="123"/>
      <c r="H87"/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H88"/>
    </row>
    <row r="89" spans="1:8" ht="21.6" customHeight="1" x14ac:dyDescent="0.25">
      <c r="A89" s="137" t="s">
        <v>131</v>
      </c>
      <c r="B89" s="138"/>
      <c r="C89" s="74" t="s">
        <v>359</v>
      </c>
      <c r="D89" s="74"/>
      <c r="E89" s="23">
        <v>0</v>
      </c>
      <c r="H89"/>
    </row>
    <row r="90" spans="1:8" ht="21.6" customHeight="1" x14ac:dyDescent="0.25">
      <c r="A90" s="139"/>
      <c r="B90" s="140"/>
      <c r="C90" s="67" t="s">
        <v>377</v>
      </c>
      <c r="D90" s="67"/>
      <c r="E90" s="23">
        <v>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('October 2026 - December 2026'!E113+E13)-SUM(E89:E92)</f>
        <v>44398.9</v>
      </c>
      <c r="H93"/>
    </row>
    <row r="94" spans="1:8" ht="21.6" customHeight="1" x14ac:dyDescent="0.25">
      <c r="H94"/>
    </row>
    <row r="95" spans="1:8" ht="21.6" customHeight="1" x14ac:dyDescent="0.25">
      <c r="A95" s="123" t="s">
        <v>474</v>
      </c>
      <c r="B95" s="123"/>
      <c r="C95" s="123"/>
      <c r="D95" s="123"/>
      <c r="E95" s="123"/>
      <c r="H95"/>
    </row>
    <row r="96" spans="1:8" ht="21.6" customHeight="1" x14ac:dyDescent="0.25">
      <c r="A96" s="72" t="s">
        <v>151</v>
      </c>
      <c r="B96" s="72"/>
      <c r="C96" s="72" t="s">
        <v>30</v>
      </c>
      <c r="D96" s="72"/>
      <c r="E96" s="28" t="s">
        <v>31</v>
      </c>
      <c r="H96"/>
    </row>
    <row r="97" spans="1:8" ht="21.6" customHeight="1" x14ac:dyDescent="0.25">
      <c r="A97" s="68" t="s">
        <v>475</v>
      </c>
      <c r="B97" s="68"/>
      <c r="C97" s="67"/>
      <c r="D97" s="67"/>
      <c r="E97" s="6">
        <f>E93</f>
        <v>44398.9</v>
      </c>
      <c r="H97"/>
    </row>
    <row r="98" spans="1:8" ht="43.15" customHeight="1" x14ac:dyDescent="0.25">
      <c r="A98" s="137" t="s">
        <v>131</v>
      </c>
      <c r="B98" s="138"/>
      <c r="C98" s="74" t="s">
        <v>353</v>
      </c>
      <c r="D98" s="74"/>
      <c r="E98" s="23">
        <v>150</v>
      </c>
      <c r="H98"/>
    </row>
    <row r="99" spans="1:8" ht="21.6" customHeight="1" x14ac:dyDescent="0.25">
      <c r="A99" s="139"/>
      <c r="B99" s="140"/>
      <c r="C99" s="67" t="s">
        <v>377</v>
      </c>
      <c r="D99" s="67"/>
      <c r="E99" s="23">
        <v>0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67"/>
      <c r="D101" s="67"/>
      <c r="E101" s="23">
        <f>C84</f>
        <v>347</v>
      </c>
      <c r="H101"/>
    </row>
    <row r="102" spans="1:8" ht="21.6" customHeight="1" x14ac:dyDescent="0.25">
      <c r="A102" s="68"/>
      <c r="B102" s="68"/>
      <c r="C102" s="71" t="s">
        <v>163</v>
      </c>
      <c r="D102" s="71"/>
      <c r="E102" s="6">
        <f>(E20+E97)-SUM(E98:E101)</f>
        <v>46374.9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2" t="s">
        <v>476</v>
      </c>
      <c r="B105" s="72"/>
      <c r="C105" s="72"/>
      <c r="D105" s="72"/>
      <c r="E105" s="72"/>
      <c r="H105"/>
    </row>
    <row r="106" spans="1:8" ht="21.6" customHeight="1" x14ac:dyDescent="0.25">
      <c r="A106" s="72" t="s">
        <v>151</v>
      </c>
      <c r="B106" s="72"/>
      <c r="C106" s="72" t="s">
        <v>30</v>
      </c>
      <c r="D106" s="72"/>
      <c r="E106" s="28" t="s">
        <v>31</v>
      </c>
      <c r="H106"/>
    </row>
    <row r="107" spans="1:8" ht="21.6" customHeight="1" x14ac:dyDescent="0.25">
      <c r="A107" s="68" t="s">
        <v>477</v>
      </c>
      <c r="B107" s="68"/>
      <c r="C107" s="67"/>
      <c r="D107" s="67"/>
      <c r="E107" s="6">
        <f>E102</f>
        <v>46374.9</v>
      </c>
      <c r="H107"/>
    </row>
    <row r="108" spans="1:8" ht="21.6" customHeight="1" x14ac:dyDescent="0.25">
      <c r="A108" s="137" t="s">
        <v>131</v>
      </c>
      <c r="B108" s="138"/>
      <c r="C108" s="74" t="s">
        <v>359</v>
      </c>
      <c r="D108" s="74"/>
      <c r="E108" s="23">
        <v>0</v>
      </c>
      <c r="H108"/>
    </row>
    <row r="109" spans="1:8" ht="21.6" customHeight="1" x14ac:dyDescent="0.25">
      <c r="A109" s="139"/>
      <c r="B109" s="140"/>
      <c r="C109" s="67" t="s">
        <v>377</v>
      </c>
      <c r="D109" s="67"/>
      <c r="E109" s="23">
        <v>0</v>
      </c>
    </row>
    <row r="110" spans="1:8" ht="39.950000000000003" customHeight="1" x14ac:dyDescent="0.25">
      <c r="A110" s="141"/>
      <c r="B110" s="142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48500.9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 E89:E90 E98:E99 E108:E109 E92 E101 E111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91">
    <cfRule type="cellIs" dxfId="18" priority="5" operator="equal">
      <formula>0</formula>
    </cfRule>
    <cfRule type="cellIs" dxfId="17" priority="6" operator="equal">
      <formula>0</formula>
    </cfRule>
  </conditionalFormatting>
  <conditionalFormatting sqref="E100">
    <cfRule type="cellIs" dxfId="16" priority="3" operator="equal">
      <formula>0</formula>
    </cfRule>
    <cfRule type="cellIs" dxfId="15" priority="4" operator="equal">
      <formula>0</formula>
    </cfRule>
  </conditionalFormatting>
  <conditionalFormatting sqref="E110">
    <cfRule type="cellIs" dxfId="14" priority="1" operator="equal">
      <formula>0</formula>
    </cfRule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8" t="s">
        <v>478</v>
      </c>
      <c r="B1" s="88"/>
      <c r="C1" s="88"/>
      <c r="D1" s="88"/>
      <c r="E1" s="88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54578.9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7" t="s">
        <v>22</v>
      </c>
      <c r="B4" s="97"/>
      <c r="C4" s="6">
        <f>SUM(C3)</f>
        <v>54578.9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2" t="s">
        <v>479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480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481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482</v>
      </c>
      <c r="B12" s="14" t="s">
        <v>57</v>
      </c>
      <c r="C12" s="67" t="s">
        <v>201</v>
      </c>
      <c r="D12" s="67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79"/>
      <c r="B13" s="79"/>
      <c r="C13" s="71" t="s">
        <v>37</v>
      </c>
      <c r="D13" s="71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2" t="s">
        <v>483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484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485</v>
      </c>
      <c r="B18" s="14" t="s">
        <v>57</v>
      </c>
      <c r="C18" s="67" t="s">
        <v>201</v>
      </c>
      <c r="D18" s="67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79"/>
      <c r="B19" s="79"/>
      <c r="C19" s="71" t="s">
        <v>37</v>
      </c>
      <c r="D19" s="71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2" t="s">
        <v>486</v>
      </c>
      <c r="B21" s="82"/>
      <c r="C21" s="82"/>
      <c r="D21" s="82"/>
      <c r="E21" s="82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3" t="s">
        <v>30</v>
      </c>
      <c r="D22" s="83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487</v>
      </c>
      <c r="B23" s="14" t="s">
        <v>34</v>
      </c>
      <c r="C23" s="67" t="s">
        <v>35</v>
      </c>
      <c r="D23" s="67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488</v>
      </c>
      <c r="B24" s="14" t="s">
        <v>263</v>
      </c>
      <c r="C24" s="74" t="s">
        <v>35</v>
      </c>
      <c r="D24" s="74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489</v>
      </c>
      <c r="B25" s="14" t="s">
        <v>263</v>
      </c>
      <c r="C25" s="74" t="s">
        <v>35</v>
      </c>
      <c r="D25" s="74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490</v>
      </c>
      <c r="B26" s="14" t="s">
        <v>57</v>
      </c>
      <c r="C26" s="67" t="s">
        <v>201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79"/>
      <c r="B27" s="79"/>
      <c r="C27" s="71" t="s">
        <v>37</v>
      </c>
      <c r="D27" s="71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7" t="s">
        <v>491</v>
      </c>
      <c r="B32" s="77"/>
      <c r="C32" s="77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76" t="s">
        <v>71</v>
      </c>
      <c r="B34" s="76"/>
      <c r="C34" s="76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76" t="s">
        <v>281</v>
      </c>
      <c r="B39" s="76"/>
      <c r="C39" s="76"/>
    </row>
    <row r="40" spans="1:11" ht="21.6" customHeight="1" x14ac:dyDescent="0.25">
      <c r="A40" s="76"/>
      <c r="B40" s="76"/>
      <c r="C40" s="76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76" t="s">
        <v>92</v>
      </c>
      <c r="B47" s="76"/>
      <c r="C47" s="76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3" t="s">
        <v>492</v>
      </c>
      <c r="B87" s="123"/>
      <c r="C87" s="123"/>
      <c r="D87" s="123"/>
      <c r="E87" s="123"/>
      <c r="H87"/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H88"/>
    </row>
    <row r="89" spans="1:8" ht="43.15" customHeight="1" x14ac:dyDescent="0.25">
      <c r="A89" s="137" t="s">
        <v>131</v>
      </c>
      <c r="B89" s="138"/>
      <c r="C89" s="74" t="s">
        <v>395</v>
      </c>
      <c r="D89" s="74"/>
      <c r="E89" s="23">
        <v>150</v>
      </c>
      <c r="H89"/>
    </row>
    <row r="90" spans="1:8" ht="21.6" customHeight="1" x14ac:dyDescent="0.25">
      <c r="A90" s="139"/>
      <c r="B90" s="140"/>
      <c r="C90" s="67" t="s">
        <v>377</v>
      </c>
      <c r="D90" s="67"/>
      <c r="E90" s="23">
        <v>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('January 2027 - March 2027'!E112+E13)-SUM(E89:E92)</f>
        <v>50476.9</v>
      </c>
      <c r="H93"/>
    </row>
    <row r="94" spans="1:8" ht="21.6" customHeight="1" x14ac:dyDescent="0.25">
      <c r="H94"/>
    </row>
    <row r="95" spans="1:8" ht="21.6" customHeight="1" x14ac:dyDescent="0.25">
      <c r="A95" s="123" t="s">
        <v>493</v>
      </c>
      <c r="B95" s="123"/>
      <c r="C95" s="123"/>
      <c r="D95" s="123"/>
      <c r="E95" s="123"/>
      <c r="H95"/>
    </row>
    <row r="96" spans="1:8" ht="21.6" customHeight="1" x14ac:dyDescent="0.25">
      <c r="A96" s="72" t="s">
        <v>151</v>
      </c>
      <c r="B96" s="72"/>
      <c r="C96" s="72" t="s">
        <v>30</v>
      </c>
      <c r="D96" s="72"/>
      <c r="E96" s="28" t="s">
        <v>31</v>
      </c>
      <c r="H96"/>
    </row>
    <row r="97" spans="1:8" ht="21.6" customHeight="1" x14ac:dyDescent="0.25">
      <c r="A97" s="68" t="s">
        <v>494</v>
      </c>
      <c r="B97" s="68"/>
      <c r="C97" s="67"/>
      <c r="D97" s="67"/>
      <c r="E97" s="6">
        <f>E93</f>
        <v>50476.9</v>
      </c>
      <c r="H97"/>
    </row>
    <row r="98" spans="1:8" ht="21.6" customHeight="1" x14ac:dyDescent="0.25">
      <c r="A98" s="137" t="s">
        <v>131</v>
      </c>
      <c r="B98" s="138"/>
      <c r="C98" s="74" t="s">
        <v>359</v>
      </c>
      <c r="D98" s="74"/>
      <c r="E98" s="23">
        <v>0</v>
      </c>
      <c r="H98"/>
    </row>
    <row r="99" spans="1:8" ht="21.6" customHeight="1" x14ac:dyDescent="0.25">
      <c r="A99" s="139"/>
      <c r="B99" s="140"/>
      <c r="C99" s="67" t="s">
        <v>377</v>
      </c>
      <c r="D99" s="67"/>
      <c r="E99" s="23">
        <v>0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67"/>
      <c r="D101" s="67"/>
      <c r="E101" s="23">
        <f>C84</f>
        <v>347</v>
      </c>
      <c r="H101"/>
    </row>
    <row r="102" spans="1:8" ht="21.6" customHeight="1" x14ac:dyDescent="0.25">
      <c r="A102" s="68"/>
      <c r="B102" s="68"/>
      <c r="C102" s="71" t="s">
        <v>163</v>
      </c>
      <c r="D102" s="71"/>
      <c r="E102" s="6">
        <f>(E19+E97)-SUM(E98:E101)</f>
        <v>52534.9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2" t="s">
        <v>495</v>
      </c>
      <c r="B105" s="72"/>
      <c r="C105" s="72"/>
      <c r="D105" s="72"/>
      <c r="E105" s="72"/>
      <c r="H105"/>
    </row>
    <row r="106" spans="1:8" ht="21.6" customHeight="1" x14ac:dyDescent="0.25">
      <c r="A106" s="72" t="s">
        <v>151</v>
      </c>
      <c r="B106" s="72"/>
      <c r="C106" s="72" t="s">
        <v>30</v>
      </c>
      <c r="D106" s="72"/>
      <c r="E106" s="28" t="s">
        <v>31</v>
      </c>
      <c r="H106"/>
    </row>
    <row r="107" spans="1:8" ht="21.6" customHeight="1" x14ac:dyDescent="0.25">
      <c r="A107" s="68" t="s">
        <v>496</v>
      </c>
      <c r="B107" s="68"/>
      <c r="C107" s="67"/>
      <c r="D107" s="67"/>
      <c r="E107" s="6">
        <f>E102</f>
        <v>52534.9</v>
      </c>
      <c r="H107"/>
    </row>
    <row r="108" spans="1:8" ht="43.15" customHeight="1" x14ac:dyDescent="0.25">
      <c r="A108" s="137" t="s">
        <v>131</v>
      </c>
      <c r="B108" s="138"/>
      <c r="C108" s="74" t="s">
        <v>353</v>
      </c>
      <c r="D108" s="74"/>
      <c r="E108" s="23">
        <v>150</v>
      </c>
      <c r="H108"/>
    </row>
    <row r="109" spans="1:8" ht="21.6" customHeight="1" x14ac:dyDescent="0.25">
      <c r="A109" s="139"/>
      <c r="B109" s="140"/>
      <c r="C109" s="67" t="s">
        <v>377</v>
      </c>
      <c r="D109" s="67"/>
      <c r="E109" s="23">
        <v>0</v>
      </c>
      <c r="H109"/>
    </row>
    <row r="110" spans="1:8" ht="39.950000000000003" customHeight="1" x14ac:dyDescent="0.25">
      <c r="A110" s="141"/>
      <c r="B110" s="142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54578.9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 E89:E90 E98:E99 E108:E109 E92 E101 E111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91">
    <cfRule type="cellIs" dxfId="5" priority="5" operator="equal">
      <formula>0</formula>
    </cfRule>
    <cfRule type="cellIs" dxfId="4" priority="6" operator="equal">
      <formula>0</formula>
    </cfRule>
  </conditionalFormatting>
  <conditionalFormatting sqref="E100">
    <cfRule type="cellIs" dxfId="3" priority="3" operator="equal">
      <formula>0</formula>
    </cfRule>
    <cfRule type="cellIs" dxfId="2" priority="4" operator="equal">
      <formula>0</formula>
    </cfRule>
  </conditionalFormatting>
  <conditionalFormatting sqref="E110">
    <cfRule type="cellIs" dxfId="1" priority="1" operator="equal">
      <formula>0</formula>
    </cfRule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2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8" t="s">
        <v>179</v>
      </c>
      <c r="B1" s="88"/>
      <c r="C1" s="88"/>
      <c r="D1" s="88"/>
      <c r="E1" s="88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7" t="s">
        <v>22</v>
      </c>
      <c r="B4" s="97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1" t="s">
        <v>24</v>
      </c>
      <c r="B5" s="71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2" t="s">
        <v>181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67" t="s">
        <v>35</v>
      </c>
      <c r="D10" s="67"/>
      <c r="E10" s="6">
        <v>2405</v>
      </c>
    </row>
    <row r="11" spans="1:32" ht="43.15" customHeight="1" x14ac:dyDescent="0.25">
      <c r="A11" s="13"/>
      <c r="B11" s="14" t="s">
        <v>183</v>
      </c>
      <c r="C11" s="67"/>
      <c r="D11" s="67"/>
      <c r="E11" s="6">
        <v>27</v>
      </c>
    </row>
    <row r="12" spans="1:32" ht="43.15" customHeight="1" x14ac:dyDescent="0.25">
      <c r="A12" s="13"/>
      <c r="B12" s="14" t="s">
        <v>184</v>
      </c>
      <c r="C12" s="67"/>
      <c r="D12" s="67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67"/>
      <c r="D13" s="67"/>
      <c r="E13" s="6">
        <v>1500</v>
      </c>
    </row>
    <row r="14" spans="1:32" ht="21.6" customHeight="1" x14ac:dyDescent="0.25">
      <c r="A14" s="79"/>
      <c r="B14" s="79"/>
      <c r="C14" s="71" t="s">
        <v>37</v>
      </c>
      <c r="D14" s="71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2" t="s">
        <v>187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5" t="s">
        <v>190</v>
      </c>
      <c r="D18" s="95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6" t="s">
        <v>192</v>
      </c>
      <c r="D19" s="96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6" t="s">
        <v>195</v>
      </c>
      <c r="D20" s="96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67" t="s">
        <v>35</v>
      </c>
      <c r="D21" s="67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67" t="s">
        <v>199</v>
      </c>
      <c r="D22" s="67"/>
      <c r="E22" s="6">
        <v>0</v>
      </c>
    </row>
    <row r="23" spans="1:33" ht="43.15" customHeight="1" x14ac:dyDescent="0.25">
      <c r="A23" s="13"/>
      <c r="B23" s="14" t="s">
        <v>184</v>
      </c>
      <c r="C23" s="67"/>
      <c r="D23" s="67"/>
      <c r="E23" s="6">
        <v>17</v>
      </c>
    </row>
    <row r="24" spans="1:33" ht="43.15" customHeight="1" x14ac:dyDescent="0.25">
      <c r="A24" s="13"/>
      <c r="B24" s="14" t="s">
        <v>183</v>
      </c>
      <c r="C24" s="67"/>
      <c r="D24" s="67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67" t="s">
        <v>201</v>
      </c>
      <c r="D25" s="67"/>
      <c r="E25" s="6">
        <v>0</v>
      </c>
    </row>
    <row r="26" spans="1:33" ht="21.6" customHeight="1" x14ac:dyDescent="0.25">
      <c r="A26" s="79"/>
      <c r="B26" s="79"/>
      <c r="C26" s="71" t="s">
        <v>37</v>
      </c>
      <c r="D26" s="71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2" t="s">
        <v>202</v>
      </c>
      <c r="B28" s="82"/>
      <c r="C28" s="82"/>
      <c r="D28" s="82"/>
      <c r="E28" s="8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3" t="s">
        <v>30</v>
      </c>
      <c r="D29" s="83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67" t="s">
        <v>201</v>
      </c>
      <c r="D30" s="67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67"/>
      <c r="D31" s="67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67" t="s">
        <v>35</v>
      </c>
      <c r="D32" s="67"/>
      <c r="E32" s="6">
        <v>2405</v>
      </c>
    </row>
    <row r="33" spans="1:5" ht="21.6" customHeight="1" x14ac:dyDescent="0.25">
      <c r="A33" s="13"/>
      <c r="B33" s="14" t="s">
        <v>205</v>
      </c>
      <c r="C33" s="67"/>
      <c r="D33" s="67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67"/>
      <c r="D34" s="67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67"/>
      <c r="D35" s="67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74" t="s">
        <v>211</v>
      </c>
      <c r="D36" s="74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74" t="s">
        <v>214</v>
      </c>
      <c r="D37" s="74"/>
      <c r="E37" s="6">
        <v>500</v>
      </c>
    </row>
    <row r="38" spans="1:5" ht="21.6" customHeight="1" x14ac:dyDescent="0.25">
      <c r="A38" s="34"/>
      <c r="B38" s="14" t="s">
        <v>215</v>
      </c>
      <c r="C38" s="67" t="s">
        <v>216</v>
      </c>
      <c r="D38" s="67"/>
      <c r="E38" s="6">
        <v>800</v>
      </c>
    </row>
    <row r="39" spans="1:5" ht="21.6" customHeight="1" x14ac:dyDescent="0.25">
      <c r="A39" s="79"/>
      <c r="B39" s="79"/>
      <c r="C39" s="71" t="s">
        <v>37</v>
      </c>
      <c r="D39" s="71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7" t="s">
        <v>217</v>
      </c>
      <c r="B44" s="77"/>
      <c r="C44" s="77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76" t="s">
        <v>71</v>
      </c>
      <c r="B46" s="76"/>
      <c r="C46" s="76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76" t="s">
        <v>80</v>
      </c>
      <c r="B51" s="76"/>
      <c r="C51" s="76"/>
    </row>
    <row r="52" spans="1:3" ht="21.6" customHeight="1" x14ac:dyDescent="0.25">
      <c r="A52" s="76"/>
      <c r="B52" s="76"/>
      <c r="C52" s="76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76" t="s">
        <v>92</v>
      </c>
      <c r="B59" s="76"/>
      <c r="C59" s="76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76" t="s">
        <v>102</v>
      </c>
      <c r="B63" s="76"/>
      <c r="C63" s="76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76" t="s">
        <v>112</v>
      </c>
      <c r="B68" s="76"/>
      <c r="C68" s="76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76" t="s">
        <v>116</v>
      </c>
      <c r="B71" s="76"/>
      <c r="C71" s="76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76" t="s">
        <v>125</v>
      </c>
      <c r="B77" s="76"/>
      <c r="C77" s="76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76" t="s">
        <v>131</v>
      </c>
      <c r="B82" s="76"/>
      <c r="C82" s="76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76" t="s">
        <v>142</v>
      </c>
      <c r="B89" s="76"/>
      <c r="C89" s="76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2" t="s">
        <v>222</v>
      </c>
      <c r="B99" s="72"/>
      <c r="C99" s="72"/>
      <c r="D99" s="72"/>
      <c r="E99" s="72"/>
    </row>
    <row r="100" spans="1:8" ht="21.6" customHeight="1" x14ac:dyDescent="0.25">
      <c r="A100" s="72" t="s">
        <v>151</v>
      </c>
      <c r="B100" s="72"/>
      <c r="C100" s="72" t="s">
        <v>30</v>
      </c>
      <c r="D100" s="72"/>
      <c r="E100" s="28" t="s">
        <v>31</v>
      </c>
    </row>
    <row r="101" spans="1:8" ht="21.6" customHeight="1" x14ac:dyDescent="0.25">
      <c r="A101" s="68" t="s">
        <v>131</v>
      </c>
      <c r="B101" s="68"/>
      <c r="C101" s="67" t="s">
        <v>223</v>
      </c>
      <c r="D101" s="67"/>
      <c r="E101" s="23">
        <v>1000</v>
      </c>
      <c r="H101" s="15"/>
    </row>
    <row r="102" spans="1:8" ht="21.6" customHeight="1" x14ac:dyDescent="0.25">
      <c r="A102" s="68"/>
      <c r="B102" s="68"/>
      <c r="C102" s="67" t="s">
        <v>224</v>
      </c>
      <c r="D102" s="67"/>
      <c r="E102" s="23">
        <v>0</v>
      </c>
      <c r="H102" s="15"/>
    </row>
    <row r="103" spans="1:8" ht="21.6" customHeight="1" x14ac:dyDescent="0.25">
      <c r="A103" s="68"/>
      <c r="B103" s="68"/>
      <c r="C103" s="67" t="s">
        <v>225</v>
      </c>
      <c r="D103" s="67"/>
      <c r="E103" s="23">
        <v>788</v>
      </c>
      <c r="H103" s="15"/>
    </row>
    <row r="104" spans="1:8" ht="21.6" customHeight="1" x14ac:dyDescent="0.25">
      <c r="A104" s="68"/>
      <c r="B104" s="68"/>
      <c r="C104" s="67" t="s">
        <v>226</v>
      </c>
      <c r="D104" s="67"/>
      <c r="E104" s="23">
        <v>318</v>
      </c>
      <c r="H104" s="15"/>
    </row>
    <row r="105" spans="1:8" ht="21.6" customHeight="1" x14ac:dyDescent="0.25">
      <c r="A105" s="68"/>
      <c r="B105" s="68"/>
      <c r="C105" s="67" t="s">
        <v>227</v>
      </c>
      <c r="D105" s="67"/>
      <c r="E105" s="23">
        <v>600</v>
      </c>
      <c r="H105" s="15"/>
    </row>
    <row r="106" spans="1:8" ht="21.6" customHeight="1" x14ac:dyDescent="0.25">
      <c r="A106" s="68"/>
      <c r="B106" s="68"/>
      <c r="C106" s="67" t="s">
        <v>228</v>
      </c>
      <c r="D106" s="67"/>
      <c r="E106" s="23">
        <v>264</v>
      </c>
      <c r="H106" s="15"/>
    </row>
    <row r="107" spans="1:8" ht="21.6" customHeight="1" x14ac:dyDescent="0.25">
      <c r="A107" s="68"/>
      <c r="B107" s="68"/>
      <c r="C107" s="67" t="s">
        <v>229</v>
      </c>
      <c r="D107" s="67"/>
      <c r="E107" s="23">
        <v>60</v>
      </c>
      <c r="H107" s="15"/>
    </row>
    <row r="108" spans="1:8" ht="21.6" customHeight="1" x14ac:dyDescent="0.25">
      <c r="A108" s="68"/>
      <c r="B108" s="68"/>
      <c r="C108" s="67" t="s">
        <v>230</v>
      </c>
      <c r="D108" s="67"/>
      <c r="E108" s="23">
        <v>900</v>
      </c>
      <c r="H108" s="15"/>
    </row>
    <row r="109" spans="1:8" ht="21.6" customHeight="1" x14ac:dyDescent="0.25">
      <c r="A109" s="68"/>
      <c r="B109" s="68"/>
      <c r="C109" s="67" t="s">
        <v>231</v>
      </c>
      <c r="D109" s="67"/>
      <c r="E109" s="23">
        <v>204</v>
      </c>
      <c r="H109" s="15"/>
    </row>
    <row r="110" spans="1:8" ht="21.6" customHeight="1" x14ac:dyDescent="0.25">
      <c r="A110" s="68"/>
      <c r="B110" s="68"/>
      <c r="C110" s="67" t="s">
        <v>232</v>
      </c>
      <c r="D110" s="67"/>
      <c r="E110" s="23">
        <v>207.5</v>
      </c>
      <c r="H110" s="15"/>
    </row>
    <row r="111" spans="1:8" ht="21.6" customHeight="1" x14ac:dyDescent="0.25">
      <c r="A111" s="68"/>
      <c r="B111" s="68"/>
      <c r="C111" s="94" t="s">
        <v>233</v>
      </c>
      <c r="D111" s="94"/>
      <c r="E111" s="23">
        <v>139.28</v>
      </c>
      <c r="H111" s="15"/>
    </row>
    <row r="112" spans="1:8" ht="21.6" customHeight="1" x14ac:dyDescent="0.25">
      <c r="A112" s="68" t="s">
        <v>152</v>
      </c>
      <c r="B112" s="68"/>
      <c r="C112" s="73"/>
      <c r="D112" s="73"/>
      <c r="E112" s="23">
        <f>C96</f>
        <v>2028.5</v>
      </c>
      <c r="H112" s="15"/>
    </row>
    <row r="113" spans="1:8" ht="21.6" customHeight="1" x14ac:dyDescent="0.25">
      <c r="A113" s="70"/>
      <c r="B113" s="70"/>
      <c r="C113" s="75" t="s">
        <v>153</v>
      </c>
      <c r="D113" s="75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2" t="s">
        <v>234</v>
      </c>
      <c r="B115" s="72"/>
      <c r="C115" s="72"/>
      <c r="D115" s="72"/>
      <c r="E115" s="72"/>
      <c r="H115" s="15"/>
    </row>
    <row r="116" spans="1:8" ht="21.6" customHeight="1" x14ac:dyDescent="0.25">
      <c r="A116" s="72" t="s">
        <v>151</v>
      </c>
      <c r="B116" s="72"/>
      <c r="C116" s="72" t="s">
        <v>30</v>
      </c>
      <c r="D116" s="72"/>
      <c r="E116" s="28" t="s">
        <v>31</v>
      </c>
      <c r="H116" s="15"/>
    </row>
    <row r="117" spans="1:8" ht="21.6" customHeight="1" x14ac:dyDescent="0.25">
      <c r="A117" s="68" t="s">
        <v>235</v>
      </c>
      <c r="B117" s="68"/>
      <c r="C117" s="69"/>
      <c r="D117" s="69"/>
      <c r="E117" s="6">
        <f>E113</f>
        <v>699.83999999999924</v>
      </c>
    </row>
    <row r="118" spans="1:8" ht="21.6" customHeight="1" x14ac:dyDescent="0.25">
      <c r="A118" s="68" t="s">
        <v>131</v>
      </c>
      <c r="B118" s="68"/>
      <c r="C118" s="67" t="s">
        <v>236</v>
      </c>
      <c r="D118" s="67"/>
      <c r="E118" s="23">
        <v>72</v>
      </c>
    </row>
    <row r="119" spans="1:8" ht="21.6" customHeight="1" x14ac:dyDescent="0.25">
      <c r="A119" s="68"/>
      <c r="B119" s="68"/>
      <c r="C119" s="67" t="s">
        <v>237</v>
      </c>
      <c r="D119" s="67"/>
      <c r="E119" s="23">
        <v>55.3</v>
      </c>
    </row>
    <row r="120" spans="1:8" ht="21.6" customHeight="1" x14ac:dyDescent="0.25">
      <c r="A120" s="68"/>
      <c r="B120" s="68"/>
      <c r="C120" s="67" t="s">
        <v>238</v>
      </c>
      <c r="D120" s="67"/>
      <c r="E120" s="23">
        <v>0</v>
      </c>
    </row>
    <row r="121" spans="1:8" ht="21.6" customHeight="1" x14ac:dyDescent="0.25">
      <c r="A121" s="68"/>
      <c r="B121" s="68"/>
      <c r="C121" s="67" t="s">
        <v>239</v>
      </c>
      <c r="D121" s="67"/>
      <c r="E121" s="23">
        <v>500</v>
      </c>
    </row>
    <row r="122" spans="1:8" ht="21.6" customHeight="1" x14ac:dyDescent="0.25">
      <c r="A122" s="68"/>
      <c r="B122" s="68"/>
      <c r="C122" s="67" t="s">
        <v>240</v>
      </c>
      <c r="D122" s="67"/>
      <c r="E122" s="23">
        <v>85</v>
      </c>
    </row>
    <row r="123" spans="1:8" ht="21.6" customHeight="1" x14ac:dyDescent="0.25">
      <c r="A123" s="68"/>
      <c r="B123" s="68"/>
      <c r="C123" s="67" t="s">
        <v>241</v>
      </c>
      <c r="D123" s="67"/>
      <c r="E123" s="23">
        <v>630</v>
      </c>
    </row>
    <row r="124" spans="1:8" ht="21.6" customHeight="1" x14ac:dyDescent="0.25">
      <c r="A124" s="68"/>
      <c r="B124" s="68"/>
      <c r="C124" s="94" t="s">
        <v>242</v>
      </c>
      <c r="D124" s="94"/>
      <c r="E124" s="23">
        <v>464.47</v>
      </c>
    </row>
    <row r="125" spans="1:8" ht="21.6" customHeight="1" x14ac:dyDescent="0.25">
      <c r="A125" s="68" t="s">
        <v>152</v>
      </c>
      <c r="B125" s="68"/>
      <c r="C125" s="73"/>
      <c r="D125" s="73"/>
      <c r="E125" s="23">
        <f>C96</f>
        <v>2028.5</v>
      </c>
    </row>
    <row r="126" spans="1:8" ht="21.6" customHeight="1" x14ac:dyDescent="0.25">
      <c r="A126" s="70"/>
      <c r="B126" s="70"/>
      <c r="C126" s="71" t="s">
        <v>163</v>
      </c>
      <c r="D126" s="71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2" t="s">
        <v>243</v>
      </c>
      <c r="B129" s="72"/>
      <c r="C129" s="72"/>
      <c r="D129" s="72"/>
      <c r="E129" s="72"/>
      <c r="G129" s="37" t="s">
        <v>244</v>
      </c>
      <c r="H129" s="23">
        <v>330.3</v>
      </c>
    </row>
    <row r="130" spans="1:33" ht="21.6" customHeight="1" x14ac:dyDescent="0.25">
      <c r="A130" s="72" t="s">
        <v>151</v>
      </c>
      <c r="B130" s="72"/>
      <c r="C130" s="72" t="s">
        <v>30</v>
      </c>
      <c r="D130" s="72"/>
      <c r="E130" s="28" t="s">
        <v>31</v>
      </c>
      <c r="G130" s="38" t="s">
        <v>245</v>
      </c>
      <c r="H130" s="92">
        <f>330-H129</f>
        <v>-0.30000000000001137</v>
      </c>
    </row>
    <row r="131" spans="1:33" ht="43.15" customHeight="1" x14ac:dyDescent="0.25">
      <c r="A131" s="68" t="s">
        <v>246</v>
      </c>
      <c r="B131" s="68"/>
      <c r="C131" s="73"/>
      <c r="D131" s="73"/>
      <c r="E131" s="6">
        <f>E126</f>
        <v>625.06999999999925</v>
      </c>
      <c r="G131" s="39" t="s">
        <v>247</v>
      </c>
      <c r="H131" s="92"/>
    </row>
    <row r="132" spans="1:33" ht="21.6" customHeight="1" x14ac:dyDescent="0.25">
      <c r="A132" s="68" t="s">
        <v>131</v>
      </c>
      <c r="B132" s="68"/>
      <c r="C132" s="67" t="s">
        <v>248</v>
      </c>
      <c r="D132" s="67"/>
      <c r="E132" s="23">
        <v>130.84</v>
      </c>
      <c r="H132"/>
    </row>
    <row r="133" spans="1:33" ht="21.6" customHeight="1" x14ac:dyDescent="0.25">
      <c r="A133" s="68"/>
      <c r="B133" s="68"/>
      <c r="C133" s="67" t="s">
        <v>249</v>
      </c>
      <c r="D133" s="67"/>
      <c r="E133" s="23">
        <v>1150</v>
      </c>
    </row>
    <row r="134" spans="1:33" ht="21.6" customHeight="1" x14ac:dyDescent="0.25">
      <c r="A134" s="68"/>
      <c r="B134" s="68"/>
      <c r="C134" s="67" t="s">
        <v>250</v>
      </c>
      <c r="D134" s="67"/>
      <c r="E134" s="23">
        <v>500</v>
      </c>
    </row>
    <row r="135" spans="1:33" ht="21.6" customHeight="1" x14ac:dyDescent="0.25">
      <c r="A135" s="68"/>
      <c r="B135" s="68"/>
      <c r="C135" s="67" t="s">
        <v>251</v>
      </c>
      <c r="D135" s="67"/>
      <c r="E135" s="23">
        <v>30</v>
      </c>
    </row>
    <row r="136" spans="1:33" ht="21.6" customHeight="1" x14ac:dyDescent="0.25">
      <c r="A136" s="68"/>
      <c r="B136" s="68"/>
      <c r="C136" s="67" t="s">
        <v>252</v>
      </c>
      <c r="D136" s="67"/>
      <c r="E136" s="23">
        <v>60</v>
      </c>
    </row>
    <row r="137" spans="1:33" ht="86.45" customHeight="1" x14ac:dyDescent="0.25">
      <c r="A137" s="68"/>
      <c r="B137" s="68"/>
      <c r="C137" s="74" t="s">
        <v>253</v>
      </c>
      <c r="D137" s="74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8"/>
      <c r="B138" s="68"/>
      <c r="C138" s="74" t="s">
        <v>229</v>
      </c>
      <c r="D138" s="74"/>
      <c r="E138" s="23">
        <v>600</v>
      </c>
    </row>
    <row r="139" spans="1:33" ht="21.6" customHeight="1" x14ac:dyDescent="0.25">
      <c r="A139" s="68"/>
      <c r="B139" s="68"/>
      <c r="C139" s="93" t="s">
        <v>254</v>
      </c>
      <c r="D139" s="93"/>
      <c r="E139" s="23">
        <v>9.5</v>
      </c>
    </row>
    <row r="140" spans="1:33" ht="21.6" customHeight="1" x14ac:dyDescent="0.25">
      <c r="A140" s="68" t="s">
        <v>152</v>
      </c>
      <c r="B140" s="68"/>
      <c r="C140" s="73"/>
      <c r="D140" s="73"/>
      <c r="E140" s="23">
        <f>C96</f>
        <v>2028.5</v>
      </c>
    </row>
    <row r="141" spans="1:33" ht="21.6" customHeight="1" x14ac:dyDescent="0.25">
      <c r="A141" s="70"/>
      <c r="B141" s="70"/>
      <c r="C141" s="71" t="s">
        <v>163</v>
      </c>
      <c r="D141" s="71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129" priority="4" operator="equal">
      <formula>0</formula>
    </cfRule>
  </conditionalFormatting>
  <conditionalFormatting sqref="C40">
    <cfRule type="cellIs" dxfId="128" priority="3" operator="equal">
      <formula>0</formula>
    </cfRule>
  </conditionalFormatting>
  <conditionalFormatting sqref="C47:C50 C53:C58 C60:C62 C64:C67 C69:C70 C72:C76 C78:C81 C83:C88 C96 E101:E112 E118:E125 H129 E132:E140">
    <cfRule type="cellIs" dxfId="127" priority="2" operator="equal">
      <formula>0</formula>
    </cfRule>
  </conditionalFormatting>
  <conditionalFormatting sqref="D35">
    <cfRule type="cellIs" dxfId="12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opLeftCell="A122" zoomScaleNormal="100" workbookViewId="0">
      <selection activeCell="E136" sqref="E13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8" t="s">
        <v>255</v>
      </c>
      <c r="B1" s="88"/>
      <c r="C1" s="88"/>
      <c r="D1" s="88"/>
      <c r="E1" s="88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1331.8999999999992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7" t="s">
        <v>22</v>
      </c>
      <c r="B4" s="97"/>
      <c r="C4" s="6">
        <f>SUM(C3)</f>
        <v>1331.8999999999992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1" t="s">
        <v>24</v>
      </c>
      <c r="B5" s="71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2" t="s">
        <v>256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67" t="s">
        <v>201</v>
      </c>
      <c r="D10" s="67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67" t="s">
        <v>260</v>
      </c>
      <c r="D11" s="67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67" t="s">
        <v>262</v>
      </c>
      <c r="D12" s="67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74" t="s">
        <v>35</v>
      </c>
      <c r="D13" s="74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74" t="s">
        <v>35</v>
      </c>
      <c r="D14" s="74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67" t="s">
        <v>35</v>
      </c>
      <c r="D15" s="67"/>
      <c r="E15" s="6">
        <v>2405</v>
      </c>
    </row>
    <row r="16" spans="1:29" ht="21.6" customHeight="1" x14ac:dyDescent="0.25">
      <c r="A16" s="79"/>
      <c r="B16" s="79"/>
      <c r="C16" s="71" t="s">
        <v>37</v>
      </c>
      <c r="D16" s="71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2" t="s">
        <v>266</v>
      </c>
      <c r="B18" s="82"/>
      <c r="C18" s="82"/>
      <c r="D18" s="82"/>
      <c r="E18" s="8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83" t="s">
        <v>30</v>
      </c>
      <c r="D19" s="83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67" t="s">
        <v>201</v>
      </c>
      <c r="D20" s="67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74" t="s">
        <v>35</v>
      </c>
      <c r="D21" s="74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67" t="s">
        <v>35</v>
      </c>
      <c r="D22" s="67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67" t="s">
        <v>272</v>
      </c>
      <c r="D23" s="67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74" t="s">
        <v>275</v>
      </c>
      <c r="D24" s="74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506</v>
      </c>
      <c r="B25" s="14" t="s">
        <v>143</v>
      </c>
      <c r="C25" s="74" t="s">
        <v>507</v>
      </c>
      <c r="D25" s="74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512</v>
      </c>
      <c r="B26" s="63" t="s">
        <v>514</v>
      </c>
      <c r="C26" s="110" t="s">
        <v>513</v>
      </c>
      <c r="D26" s="109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0" customHeight="1" x14ac:dyDescent="0.25">
      <c r="A27" s="13" t="s">
        <v>512</v>
      </c>
      <c r="B27" s="63" t="s">
        <v>515</v>
      </c>
      <c r="C27" s="99" t="s">
        <v>543</v>
      </c>
      <c r="D27" s="109"/>
      <c r="E27" s="6">
        <v>53.1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516</v>
      </c>
      <c r="B28" s="63" t="s">
        <v>145</v>
      </c>
      <c r="C28" s="99" t="s">
        <v>517</v>
      </c>
      <c r="D28" s="100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516</v>
      </c>
      <c r="B29" s="63" t="s">
        <v>15</v>
      </c>
      <c r="C29" s="99" t="s">
        <v>518</v>
      </c>
      <c r="D29" s="100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523</v>
      </c>
      <c r="B30" s="63" t="s">
        <v>145</v>
      </c>
      <c r="C30" s="99" t="s">
        <v>524</v>
      </c>
      <c r="D30" s="100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537</v>
      </c>
      <c r="B31" s="63" t="s">
        <v>145</v>
      </c>
      <c r="C31" s="99" t="s">
        <v>538</v>
      </c>
      <c r="D31" s="100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79"/>
      <c r="B32" s="79"/>
      <c r="C32" s="71" t="s">
        <v>37</v>
      </c>
      <c r="D32" s="71"/>
      <c r="E32" s="6">
        <f>SUM(E20:E31)</f>
        <v>5443.1399999999994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2" t="s">
        <v>276</v>
      </c>
      <c r="B34" s="82"/>
      <c r="C34" s="82"/>
      <c r="D34" s="82"/>
      <c r="E34" s="8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83" t="s">
        <v>30</v>
      </c>
      <c r="D35" s="83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67" t="s">
        <v>201</v>
      </c>
      <c r="D36" s="67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67" t="s">
        <v>35</v>
      </c>
      <c r="D37" s="67"/>
      <c r="E37" s="6">
        <v>68</v>
      </c>
    </row>
    <row r="38" spans="1:26" ht="21.6" customHeight="1" x14ac:dyDescent="0.25">
      <c r="A38" s="13"/>
      <c r="B38" s="14" t="s">
        <v>519</v>
      </c>
      <c r="C38" s="111" t="s">
        <v>520</v>
      </c>
      <c r="D38" s="112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67" t="s">
        <v>35</v>
      </c>
      <c r="D39" s="67"/>
      <c r="E39" s="6">
        <v>2405</v>
      </c>
    </row>
    <row r="40" spans="1:26" ht="99.95" customHeight="1" x14ac:dyDescent="0.25">
      <c r="A40" s="13"/>
      <c r="B40" s="63" t="s">
        <v>143</v>
      </c>
      <c r="C40" s="99" t="s">
        <v>540</v>
      </c>
      <c r="D40" s="112"/>
      <c r="E40" s="6">
        <v>66.400000000000006</v>
      </c>
    </row>
    <row r="41" spans="1:26" ht="21.6" customHeight="1" x14ac:dyDescent="0.25">
      <c r="A41" s="13" t="s">
        <v>279</v>
      </c>
      <c r="B41" s="63" t="s">
        <v>547</v>
      </c>
      <c r="C41" s="99" t="s">
        <v>548</v>
      </c>
      <c r="D41" s="100"/>
      <c r="E41" s="6">
        <v>200</v>
      </c>
    </row>
    <row r="42" spans="1:26" ht="21.6" customHeight="1" x14ac:dyDescent="0.25">
      <c r="A42" s="79"/>
      <c r="B42" s="79"/>
      <c r="C42" s="145" t="s">
        <v>37</v>
      </c>
      <c r="D42" s="146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77" t="s">
        <v>280</v>
      </c>
      <c r="B47" s="77"/>
      <c r="C47" s="77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76" t="s">
        <v>71</v>
      </c>
      <c r="B49" s="76"/>
      <c r="C49" s="76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76" t="s">
        <v>281</v>
      </c>
      <c r="B54" s="76"/>
      <c r="C54" s="76"/>
    </row>
    <row r="55" spans="1:3" ht="21.6" customHeight="1" x14ac:dyDescent="0.25">
      <c r="A55" s="76"/>
      <c r="B55" s="76"/>
      <c r="C55" s="76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76" t="s">
        <v>92</v>
      </c>
      <c r="B62" s="76"/>
      <c r="C62" s="76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76" t="s">
        <v>102</v>
      </c>
      <c r="B66" s="76"/>
      <c r="C66" s="76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76" t="s">
        <v>112</v>
      </c>
      <c r="B71" s="76"/>
      <c r="C71" s="76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76" t="s">
        <v>116</v>
      </c>
      <c r="B74" s="76"/>
      <c r="C74" s="76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76" t="s">
        <v>125</v>
      </c>
      <c r="B80" s="76"/>
      <c r="C80" s="76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76" t="s">
        <v>131</v>
      </c>
      <c r="B85" s="76"/>
      <c r="C85" s="76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76" t="s">
        <v>142</v>
      </c>
      <c r="B92" s="76"/>
      <c r="C92" s="76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72" t="s">
        <v>284</v>
      </c>
      <c r="B102" s="72"/>
      <c r="C102" s="72"/>
      <c r="D102" s="72"/>
      <c r="E102" s="72"/>
      <c r="G102" s="37" t="s">
        <v>244</v>
      </c>
      <c r="H102" s="23">
        <v>651.70000000000005</v>
      </c>
    </row>
    <row r="103" spans="1:8" ht="21.6" customHeight="1" x14ac:dyDescent="0.25">
      <c r="A103" s="72" t="s">
        <v>151</v>
      </c>
      <c r="B103" s="72"/>
      <c r="C103" s="72" t="s">
        <v>30</v>
      </c>
      <c r="D103" s="72"/>
      <c r="E103" s="28" t="s">
        <v>31</v>
      </c>
      <c r="G103" s="38" t="s">
        <v>245</v>
      </c>
      <c r="H103" s="92">
        <f>C86-H102</f>
        <v>-451.70000000000005</v>
      </c>
    </row>
    <row r="104" spans="1:8" ht="43.15" customHeight="1" x14ac:dyDescent="0.25">
      <c r="A104" s="68" t="s">
        <v>285</v>
      </c>
      <c r="B104" s="68"/>
      <c r="C104" s="67"/>
      <c r="D104" s="67"/>
      <c r="E104" s="6">
        <f>'July 2024 - September 2024'!E141</f>
        <v>502.71000000000004</v>
      </c>
      <c r="G104" s="39" t="s">
        <v>247</v>
      </c>
      <c r="H104" s="92"/>
    </row>
    <row r="105" spans="1:8" ht="99.95" customHeight="1" x14ac:dyDescent="0.25">
      <c r="A105" s="103" t="s">
        <v>131</v>
      </c>
      <c r="B105" s="104"/>
      <c r="C105" s="74" t="s">
        <v>286</v>
      </c>
      <c r="D105" s="74"/>
      <c r="E105" s="23">
        <v>651.70000000000005</v>
      </c>
      <c r="H105"/>
    </row>
    <row r="106" spans="1:8" ht="21.6" customHeight="1" x14ac:dyDescent="0.25">
      <c r="A106" s="105"/>
      <c r="B106" s="106"/>
      <c r="C106" s="67" t="s">
        <v>287</v>
      </c>
      <c r="D106" s="67"/>
      <c r="E106" s="23">
        <v>200</v>
      </c>
    </row>
    <row r="107" spans="1:8" ht="21.6" customHeight="1" x14ac:dyDescent="0.25">
      <c r="A107" s="105"/>
      <c r="B107" s="106"/>
      <c r="C107" s="67" t="s">
        <v>238</v>
      </c>
      <c r="D107" s="67"/>
      <c r="E107" s="23">
        <v>0</v>
      </c>
    </row>
    <row r="108" spans="1:8" ht="21.6" customHeight="1" x14ac:dyDescent="0.25">
      <c r="A108" s="105"/>
      <c r="B108" s="106"/>
      <c r="C108" s="67" t="s">
        <v>288</v>
      </c>
      <c r="D108" s="67"/>
      <c r="E108" s="23">
        <v>58</v>
      </c>
    </row>
    <row r="109" spans="1:8" ht="21.6" customHeight="1" x14ac:dyDescent="0.25">
      <c r="A109" s="105"/>
      <c r="B109" s="106"/>
      <c r="C109" s="67" t="s">
        <v>289</v>
      </c>
      <c r="D109" s="67"/>
      <c r="E109" s="23">
        <v>600</v>
      </c>
    </row>
    <row r="110" spans="1:8" ht="21.6" customHeight="1" x14ac:dyDescent="0.25">
      <c r="A110" s="107"/>
      <c r="B110" s="108"/>
      <c r="C110" s="94" t="s">
        <v>290</v>
      </c>
      <c r="D110" s="94"/>
      <c r="E110" s="23">
        <v>291.85000000000002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C99</f>
        <v>1369</v>
      </c>
    </row>
    <row r="112" spans="1:8" ht="21.6" customHeight="1" x14ac:dyDescent="0.25">
      <c r="A112" s="68"/>
      <c r="B112" s="68"/>
      <c r="C112" s="75" t="s">
        <v>153</v>
      </c>
      <c r="D112" s="75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72" t="s">
        <v>291</v>
      </c>
      <c r="B114" s="72"/>
      <c r="C114" s="72"/>
      <c r="D114" s="72"/>
      <c r="E114" s="72"/>
      <c r="G114" s="37" t="s">
        <v>244</v>
      </c>
      <c r="H114" s="23">
        <v>1025.5</v>
      </c>
    </row>
    <row r="115" spans="1:8" ht="21.6" customHeight="1" x14ac:dyDescent="0.25">
      <c r="A115" s="72" t="s">
        <v>151</v>
      </c>
      <c r="B115" s="72"/>
      <c r="C115" s="72" t="s">
        <v>30</v>
      </c>
      <c r="D115" s="72"/>
      <c r="E115" s="28" t="s">
        <v>31</v>
      </c>
      <c r="G115" s="38" t="s">
        <v>245</v>
      </c>
      <c r="H115" s="92">
        <f>300-H114</f>
        <v>-725.5</v>
      </c>
    </row>
    <row r="116" spans="1:8" ht="43.15" customHeight="1" x14ac:dyDescent="0.25">
      <c r="A116" s="68" t="s">
        <v>292</v>
      </c>
      <c r="B116" s="68"/>
      <c r="C116" s="67"/>
      <c r="D116" s="67"/>
      <c r="E116" s="6">
        <f>E112</f>
        <v>125.15999999999985</v>
      </c>
      <c r="G116" s="39" t="s">
        <v>247</v>
      </c>
      <c r="H116" s="92"/>
    </row>
    <row r="117" spans="1:8" ht="43.15" customHeight="1" x14ac:dyDescent="0.25">
      <c r="A117" s="103" t="s">
        <v>131</v>
      </c>
      <c r="B117" s="104"/>
      <c r="C117" s="74" t="s">
        <v>509</v>
      </c>
      <c r="D117" s="74"/>
      <c r="E117" s="23">
        <v>0</v>
      </c>
      <c r="H117"/>
    </row>
    <row r="118" spans="1:8" ht="21.6" customHeight="1" x14ac:dyDescent="0.25">
      <c r="A118" s="105"/>
      <c r="B118" s="106"/>
      <c r="C118" s="67" t="s">
        <v>293</v>
      </c>
      <c r="D118" s="67"/>
      <c r="E118" s="23">
        <v>300</v>
      </c>
    </row>
    <row r="119" spans="1:8" ht="290.10000000000002" customHeight="1" x14ac:dyDescent="0.25">
      <c r="A119" s="105"/>
      <c r="B119" s="106"/>
      <c r="C119" s="98" t="s">
        <v>542</v>
      </c>
      <c r="D119" s="74"/>
      <c r="E119" s="23">
        <v>3315.9</v>
      </c>
      <c r="G119" s="31"/>
    </row>
    <row r="120" spans="1:8" ht="24.95" customHeight="1" x14ac:dyDescent="0.25">
      <c r="A120" s="105"/>
      <c r="B120" s="106"/>
      <c r="C120" s="99" t="s">
        <v>508</v>
      </c>
      <c r="D120" s="100"/>
      <c r="E120" s="23">
        <v>200</v>
      </c>
      <c r="G120" s="31"/>
    </row>
    <row r="121" spans="1:8" ht="24.95" customHeight="1" x14ac:dyDescent="0.25">
      <c r="A121" s="107"/>
      <c r="B121" s="108"/>
      <c r="C121" s="101" t="s">
        <v>536</v>
      </c>
      <c r="D121" s="102"/>
      <c r="E121" s="23">
        <v>12.9</v>
      </c>
      <c r="G121" s="31"/>
    </row>
    <row r="122" spans="1:8" ht="21.6" customHeight="1" x14ac:dyDescent="0.25">
      <c r="A122" s="68" t="s">
        <v>152</v>
      </c>
      <c r="B122" s="68"/>
      <c r="C122" s="67"/>
      <c r="D122" s="67"/>
      <c r="E122" s="23">
        <f>C99</f>
        <v>1369</v>
      </c>
    </row>
    <row r="123" spans="1:8" ht="21.6" customHeight="1" x14ac:dyDescent="0.25">
      <c r="A123" s="68"/>
      <c r="B123" s="68"/>
      <c r="C123" s="71" t="s">
        <v>163</v>
      </c>
      <c r="D123" s="71"/>
      <c r="E123" s="6">
        <f>(E32+E116)-SUM(E117:E122)</f>
        <v>370.49999999999909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72" t="s">
        <v>294</v>
      </c>
      <c r="B126" s="72"/>
      <c r="C126" s="72"/>
      <c r="D126" s="72"/>
      <c r="E126" s="72"/>
    </row>
    <row r="127" spans="1:8" ht="21.6" customHeight="1" x14ac:dyDescent="0.25">
      <c r="A127" s="72" t="s">
        <v>151</v>
      </c>
      <c r="B127" s="72"/>
      <c r="C127" s="72" t="s">
        <v>30</v>
      </c>
      <c r="D127" s="72"/>
      <c r="E127" s="28" t="s">
        <v>31</v>
      </c>
    </row>
    <row r="128" spans="1:8" ht="43.15" customHeight="1" x14ac:dyDescent="0.25">
      <c r="A128" s="68" t="s">
        <v>295</v>
      </c>
      <c r="B128" s="68"/>
      <c r="C128" s="67"/>
      <c r="D128" s="67"/>
      <c r="E128" s="6">
        <f>E123</f>
        <v>370.49999999999909</v>
      </c>
      <c r="H128"/>
    </row>
    <row r="129" spans="1:8" ht="21.6" customHeight="1" x14ac:dyDescent="0.25">
      <c r="A129" s="137" t="s">
        <v>131</v>
      </c>
      <c r="B129" s="138"/>
      <c r="C129" s="98" t="s">
        <v>156</v>
      </c>
      <c r="D129" s="74"/>
      <c r="E129" s="23">
        <v>0</v>
      </c>
      <c r="H129"/>
    </row>
    <row r="130" spans="1:8" ht="39.950000000000003" customHeight="1" x14ac:dyDescent="0.25">
      <c r="A130" s="139"/>
      <c r="B130" s="140"/>
      <c r="C130" s="99" t="s">
        <v>539</v>
      </c>
      <c r="D130" s="109"/>
      <c r="E130" s="23">
        <v>351</v>
      </c>
      <c r="H130"/>
    </row>
    <row r="131" spans="1:8" ht="21.6" customHeight="1" x14ac:dyDescent="0.25">
      <c r="A131" s="139"/>
      <c r="B131" s="140"/>
      <c r="C131" s="110" t="s">
        <v>250</v>
      </c>
      <c r="D131" s="109"/>
      <c r="E131" s="23">
        <v>500</v>
      </c>
      <c r="H131"/>
    </row>
    <row r="132" spans="1:8" ht="50.1" customHeight="1" x14ac:dyDescent="0.25">
      <c r="A132" s="139"/>
      <c r="B132" s="140"/>
      <c r="C132" s="98" t="s">
        <v>541</v>
      </c>
      <c r="D132" s="74"/>
      <c r="E132" s="23">
        <v>230</v>
      </c>
      <c r="H132"/>
    </row>
    <row r="133" spans="1:8" ht="86.45" customHeight="1" x14ac:dyDescent="0.25">
      <c r="A133" s="139"/>
      <c r="B133" s="140"/>
      <c r="C133" s="74" t="s">
        <v>546</v>
      </c>
      <c r="D133" s="74"/>
      <c r="E133" s="23">
        <v>228</v>
      </c>
    </row>
    <row r="134" spans="1:8" ht="39.950000000000003" customHeight="1" x14ac:dyDescent="0.25">
      <c r="A134" s="141"/>
      <c r="B134" s="142"/>
      <c r="C134" s="110" t="s">
        <v>544</v>
      </c>
      <c r="D134" s="109"/>
      <c r="E134" s="23">
        <v>0</v>
      </c>
    </row>
    <row r="135" spans="1:8" ht="21.6" customHeight="1" x14ac:dyDescent="0.25">
      <c r="A135" s="68" t="s">
        <v>152</v>
      </c>
      <c r="B135" s="68"/>
      <c r="C135" s="67"/>
      <c r="D135" s="67"/>
      <c r="E135" s="23">
        <f>C99</f>
        <v>1369</v>
      </c>
    </row>
    <row r="136" spans="1:8" ht="21.6" customHeight="1" x14ac:dyDescent="0.25">
      <c r="A136" s="68"/>
      <c r="B136" s="68"/>
      <c r="C136" s="71" t="s">
        <v>163</v>
      </c>
      <c r="D136" s="71"/>
      <c r="E136" s="6">
        <f>(E42+E128)-SUM(E129:E135)</f>
        <v>1331.8999999999992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8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A47:C47"/>
    <mergeCell ref="A49:C49"/>
    <mergeCell ref="A54:C55"/>
    <mergeCell ref="A62:C62"/>
    <mergeCell ref="A66:C66"/>
    <mergeCell ref="A71:C71"/>
    <mergeCell ref="A74:C74"/>
    <mergeCell ref="A80:C80"/>
    <mergeCell ref="A85:C85"/>
    <mergeCell ref="A92:C92"/>
    <mergeCell ref="A102:E102"/>
    <mergeCell ref="A103:B103"/>
    <mergeCell ref="C103:D103"/>
    <mergeCell ref="H103:H104"/>
    <mergeCell ref="A104:B104"/>
    <mergeCell ref="C104:D104"/>
    <mergeCell ref="A105:B110"/>
    <mergeCell ref="C105:D105"/>
    <mergeCell ref="C106:D106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114:E114"/>
    <mergeCell ref="A115:B115"/>
    <mergeCell ref="C115:D115"/>
    <mergeCell ref="H115:H116"/>
    <mergeCell ref="A116:B116"/>
    <mergeCell ref="C116:D116"/>
    <mergeCell ref="A128:B128"/>
    <mergeCell ref="C128:D128"/>
    <mergeCell ref="C129:D129"/>
    <mergeCell ref="C132:D132"/>
    <mergeCell ref="A127:B127"/>
    <mergeCell ref="C127:D127"/>
    <mergeCell ref="A129:B134"/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C117:D117"/>
    <mergeCell ref="C118:D118"/>
    <mergeCell ref="C119:D119"/>
    <mergeCell ref="A122:B122"/>
    <mergeCell ref="C122:D122"/>
    <mergeCell ref="C120:D120"/>
    <mergeCell ref="C121:D121"/>
    <mergeCell ref="A117:B121"/>
  </mergeCells>
  <conditionalFormatting sqref="C44:C45 H102 H114">
    <cfRule type="cellIs" dxfId="125" priority="2" operator="equal">
      <formula>0</formula>
    </cfRule>
  </conditionalFormatting>
  <conditionalFormatting sqref="C50:C53 C56:C61 C63:C65 C67:C70 C72:C73 C75:C79 C81:C84 C86:C91 C99 E105:E111 E117:E122 E129:E135">
    <cfRule type="cellIs" dxfId="124" priority="5" operator="equal">
      <formula>0</formula>
    </cfRule>
    <cfRule type="cellIs" dxfId="123" priority="6" operator="equal">
      <formula>0</formula>
    </cfRule>
  </conditionalFormatting>
  <conditionalFormatting sqref="D45">
    <cfRule type="cellIs" dxfId="12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abSelected="1" topLeftCell="A106" zoomScaleNormal="100" workbookViewId="0">
      <selection activeCell="I114" sqref="I11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8" t="s">
        <v>296</v>
      </c>
      <c r="B1" s="88"/>
      <c r="C1" s="88"/>
      <c r="D1" s="88"/>
      <c r="E1" s="88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5991.9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7" t="s">
        <v>22</v>
      </c>
      <c r="B4" s="97"/>
      <c r="C4" s="6">
        <f>SUM(C3)</f>
        <v>5991.9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1" t="s">
        <v>24</v>
      </c>
      <c r="B5" s="71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2" t="s">
        <v>297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67" t="s">
        <v>201</v>
      </c>
      <c r="D12" s="67"/>
      <c r="E12" s="6">
        <v>0</v>
      </c>
    </row>
    <row r="13" spans="1:37" ht="21.6" customHeight="1" x14ac:dyDescent="0.25">
      <c r="A13" s="79"/>
      <c r="B13" s="79"/>
      <c r="C13" s="71" t="s">
        <v>37</v>
      </c>
      <c r="D13" s="71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2" t="s">
        <v>301</v>
      </c>
      <c r="B15" s="82"/>
      <c r="C15" s="82"/>
      <c r="D15" s="82"/>
      <c r="E15" s="82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74" t="s">
        <v>35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67" t="s">
        <v>201</v>
      </c>
      <c r="D19" s="67"/>
      <c r="E19" s="6">
        <v>0</v>
      </c>
    </row>
    <row r="20" spans="1:28" ht="21.6" customHeight="1" x14ac:dyDescent="0.25">
      <c r="A20" s="79"/>
      <c r="B20" s="79"/>
      <c r="C20" s="71" t="s">
        <v>37</v>
      </c>
      <c r="D20" s="71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2" t="s">
        <v>305</v>
      </c>
      <c r="B22" s="82"/>
      <c r="C22" s="82"/>
      <c r="D22" s="82"/>
      <c r="E22" s="82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83" t="s">
        <v>30</v>
      </c>
      <c r="D23" s="83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67" t="s">
        <v>35</v>
      </c>
      <c r="D24" s="67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67" t="s">
        <v>201</v>
      </c>
      <c r="D25" s="67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79"/>
      <c r="B26" s="79"/>
      <c r="C26" s="71" t="s">
        <v>37</v>
      </c>
      <c r="D26" s="71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7" t="s">
        <v>308</v>
      </c>
      <c r="B31" s="77"/>
      <c r="C31" s="77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76" t="s">
        <v>71</v>
      </c>
      <c r="B33" s="76"/>
      <c r="C33" s="76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76" t="s">
        <v>281</v>
      </c>
      <c r="B38" s="76"/>
      <c r="C38" s="76"/>
    </row>
    <row r="39" spans="1:38" s="15" customFormat="1" ht="21.6" customHeight="1" x14ac:dyDescent="0.25">
      <c r="A39" s="76"/>
      <c r="B39" s="76"/>
      <c r="C39" s="76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76" t="s">
        <v>92</v>
      </c>
      <c r="B46" s="76"/>
      <c r="C46" s="76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76" t="s">
        <v>102</v>
      </c>
      <c r="B50" s="76"/>
      <c r="C50" s="76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76" t="s">
        <v>112</v>
      </c>
      <c r="B55" s="76"/>
      <c r="C55" s="76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76" t="s">
        <v>116</v>
      </c>
      <c r="B58" s="76"/>
      <c r="C58" s="76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76" t="s">
        <v>125</v>
      </c>
      <c r="B64" s="76"/>
      <c r="C64" s="76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76" t="s">
        <v>131</v>
      </c>
      <c r="B69" s="76"/>
      <c r="C69" s="76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525</v>
      </c>
      <c r="B73" s="42" t="s">
        <v>526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76" t="s">
        <v>142</v>
      </c>
      <c r="B76" s="76"/>
      <c r="C76" s="76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2" t="s">
        <v>310</v>
      </c>
      <c r="B86" s="72"/>
      <c r="C86" s="72"/>
      <c r="D86" s="72"/>
      <c r="E86" s="72"/>
      <c r="F86" s="72"/>
      <c r="G86" s="72"/>
      <c r="J86"/>
    </row>
    <row r="87" spans="1:37" ht="21.6" customHeight="1" x14ac:dyDescent="0.25">
      <c r="A87" s="72" t="s">
        <v>151</v>
      </c>
      <c r="B87" s="72"/>
      <c r="C87" s="72" t="s">
        <v>30</v>
      </c>
      <c r="D87" s="72"/>
      <c r="E87" s="72" t="s">
        <v>31</v>
      </c>
      <c r="F87" s="72"/>
      <c r="G87" s="72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37" t="s">
        <v>131</v>
      </c>
      <c r="B88" s="138"/>
      <c r="C88" s="67" t="s">
        <v>530</v>
      </c>
      <c r="D88" s="67"/>
      <c r="E88" s="116">
        <v>0</v>
      </c>
      <c r="F88" s="116"/>
      <c r="G88" s="116"/>
      <c r="J88"/>
    </row>
    <row r="89" spans="1:37" ht="43.15" customHeight="1" x14ac:dyDescent="0.25">
      <c r="A89" s="139"/>
      <c r="B89" s="140"/>
      <c r="C89" s="98" t="s">
        <v>511</v>
      </c>
      <c r="D89" s="74"/>
      <c r="E89" s="116">
        <v>0</v>
      </c>
      <c r="F89" s="116"/>
      <c r="G89" s="116"/>
      <c r="J89"/>
    </row>
    <row r="90" spans="1:37" ht="21.6" customHeight="1" x14ac:dyDescent="0.25">
      <c r="A90" s="139"/>
      <c r="B90" s="140"/>
      <c r="C90" s="74" t="s">
        <v>311</v>
      </c>
      <c r="D90" s="74"/>
      <c r="E90" s="116">
        <v>0</v>
      </c>
      <c r="F90" s="116"/>
      <c r="G90" s="116"/>
      <c r="J90"/>
    </row>
    <row r="91" spans="1:37" ht="21.6" customHeight="1" x14ac:dyDescent="0.25">
      <c r="A91" s="139"/>
      <c r="B91" s="140"/>
      <c r="C91" s="110" t="s">
        <v>239</v>
      </c>
      <c r="D91" s="109"/>
      <c r="E91" s="113">
        <v>500</v>
      </c>
      <c r="F91" s="114"/>
      <c r="G91" s="115"/>
      <c r="J91"/>
    </row>
    <row r="92" spans="1:37" ht="39.950000000000003" customHeight="1" x14ac:dyDescent="0.25">
      <c r="A92" s="141"/>
      <c r="B92" s="142"/>
      <c r="C92" s="110" t="s">
        <v>545</v>
      </c>
      <c r="D92" s="109"/>
      <c r="E92" s="144">
        <v>0</v>
      </c>
      <c r="F92" s="144"/>
      <c r="G92" s="144"/>
      <c r="H92" s="31"/>
      <c r="J92"/>
    </row>
    <row r="93" spans="1:37" ht="21.6" customHeight="1" x14ac:dyDescent="0.25">
      <c r="A93" s="68" t="s">
        <v>152</v>
      </c>
      <c r="B93" s="68"/>
      <c r="C93" s="67"/>
      <c r="D93" s="67"/>
      <c r="E93" s="116">
        <f>C83</f>
        <v>347</v>
      </c>
      <c r="F93" s="116"/>
      <c r="G93" s="116"/>
      <c r="J93"/>
    </row>
    <row r="94" spans="1:37" ht="21.6" customHeight="1" x14ac:dyDescent="0.25">
      <c r="A94" s="68"/>
      <c r="B94" s="68"/>
      <c r="C94" s="75" t="s">
        <v>153</v>
      </c>
      <c r="D94" s="75"/>
      <c r="E94" s="78">
        <f>('October 2024 - December 2024'!E136+E13)-SUM(E88:E93)</f>
        <v>2957.8999999999992</v>
      </c>
      <c r="F94" s="78"/>
      <c r="G94" s="78"/>
      <c r="J94"/>
    </row>
    <row r="95" spans="1:37" ht="13.5" customHeight="1" x14ac:dyDescent="0.25">
      <c r="J95"/>
    </row>
    <row r="96" spans="1:37" ht="21.6" customHeight="1" x14ac:dyDescent="0.25">
      <c r="A96" s="72" t="s">
        <v>312</v>
      </c>
      <c r="B96" s="72"/>
      <c r="C96" s="72"/>
      <c r="D96" s="72"/>
      <c r="E96" s="72"/>
      <c r="F96" s="72"/>
      <c r="G96" s="72"/>
      <c r="J96"/>
    </row>
    <row r="97" spans="1:37" ht="21.6" customHeight="1" x14ac:dyDescent="0.25">
      <c r="A97" s="72" t="s">
        <v>151</v>
      </c>
      <c r="B97" s="72"/>
      <c r="C97" s="72" t="s">
        <v>30</v>
      </c>
      <c r="D97" s="72"/>
      <c r="E97" s="72" t="s">
        <v>31</v>
      </c>
      <c r="F97" s="72"/>
      <c r="G97" s="72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68" t="s">
        <v>313</v>
      </c>
      <c r="B98" s="68"/>
      <c r="C98" s="67"/>
      <c r="D98" s="67"/>
      <c r="E98" s="78">
        <f>E94</f>
        <v>2957.8999999999992</v>
      </c>
      <c r="F98" s="78"/>
      <c r="G98" s="78"/>
      <c r="J98"/>
    </row>
    <row r="99" spans="1:37" ht="43.15" customHeight="1" x14ac:dyDescent="0.25">
      <c r="A99" s="137" t="s">
        <v>131</v>
      </c>
      <c r="B99" s="138"/>
      <c r="C99" s="74" t="s">
        <v>314</v>
      </c>
      <c r="D99" s="74"/>
      <c r="E99" s="116">
        <v>150</v>
      </c>
      <c r="F99" s="116"/>
      <c r="G99" s="116"/>
      <c r="J99"/>
    </row>
    <row r="100" spans="1:37" ht="64.900000000000006" customHeight="1" x14ac:dyDescent="0.25">
      <c r="A100" s="139"/>
      <c r="B100" s="140"/>
      <c r="C100" s="74" t="s">
        <v>510</v>
      </c>
      <c r="D100" s="74"/>
      <c r="E100" s="116">
        <v>0</v>
      </c>
      <c r="F100" s="116"/>
      <c r="G100" s="116"/>
      <c r="J100"/>
    </row>
    <row r="101" spans="1:37" ht="21.6" customHeight="1" x14ac:dyDescent="0.25">
      <c r="A101" s="139"/>
      <c r="B101" s="140"/>
      <c r="C101" s="110" t="s">
        <v>527</v>
      </c>
      <c r="D101" s="109"/>
      <c r="E101" s="113">
        <v>500</v>
      </c>
      <c r="F101" s="114"/>
      <c r="G101" s="115"/>
      <c r="J101"/>
    </row>
    <row r="102" spans="1:37" ht="39.950000000000003" customHeight="1" x14ac:dyDescent="0.25">
      <c r="A102" s="141"/>
      <c r="B102" s="142"/>
      <c r="C102" s="110" t="s">
        <v>549</v>
      </c>
      <c r="D102" s="109"/>
      <c r="E102" s="144">
        <v>0</v>
      </c>
      <c r="F102" s="144"/>
      <c r="G102" s="144"/>
      <c r="H102" s="31"/>
      <c r="J102"/>
    </row>
    <row r="103" spans="1:37" ht="21.6" customHeight="1" x14ac:dyDescent="0.25">
      <c r="A103" s="68" t="s">
        <v>152</v>
      </c>
      <c r="B103" s="68"/>
      <c r="C103" s="117"/>
      <c r="D103" s="117"/>
      <c r="E103" s="116">
        <f>C83</f>
        <v>347</v>
      </c>
      <c r="F103" s="116"/>
      <c r="G103" s="116"/>
      <c r="J103"/>
    </row>
    <row r="104" spans="1:37" ht="21.6" customHeight="1" x14ac:dyDescent="0.25">
      <c r="A104" s="68"/>
      <c r="B104" s="68"/>
      <c r="C104" s="71" t="s">
        <v>163</v>
      </c>
      <c r="D104" s="71"/>
      <c r="E104" s="78">
        <f>(E20+E98)-SUM(E99:E103)</f>
        <v>4433.8999999999996</v>
      </c>
      <c r="F104" s="78"/>
      <c r="G104" s="78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72" t="s">
        <v>315</v>
      </c>
      <c r="B107" s="72"/>
      <c r="C107" s="72"/>
      <c r="D107" s="72"/>
      <c r="E107" s="72"/>
      <c r="F107" s="72"/>
      <c r="G107" s="72"/>
      <c r="J107"/>
    </row>
    <row r="108" spans="1:37" ht="21.6" customHeight="1" x14ac:dyDescent="0.25">
      <c r="A108" s="72" t="s">
        <v>151</v>
      </c>
      <c r="B108" s="72"/>
      <c r="C108" s="72" t="s">
        <v>30</v>
      </c>
      <c r="D108" s="72"/>
      <c r="E108" s="72" t="s">
        <v>31</v>
      </c>
      <c r="F108" s="72"/>
      <c r="G108" s="72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68" t="s">
        <v>316</v>
      </c>
      <c r="B109" s="68"/>
      <c r="C109" s="67"/>
      <c r="D109" s="67"/>
      <c r="E109" s="78">
        <f>E104</f>
        <v>4433.8999999999996</v>
      </c>
      <c r="F109" s="78"/>
      <c r="G109" s="78"/>
      <c r="J109"/>
    </row>
    <row r="110" spans="1:37" ht="21.6" customHeight="1" x14ac:dyDescent="0.25">
      <c r="A110" s="137" t="s">
        <v>131</v>
      </c>
      <c r="B110" s="138"/>
      <c r="C110" s="67" t="s">
        <v>530</v>
      </c>
      <c r="D110" s="67"/>
      <c r="E110" s="116">
        <v>500</v>
      </c>
      <c r="F110" s="116"/>
      <c r="G110" s="116"/>
      <c r="J110"/>
    </row>
    <row r="111" spans="1:37" ht="21.6" customHeight="1" x14ac:dyDescent="0.25">
      <c r="A111" s="139"/>
      <c r="B111" s="140"/>
      <c r="C111" s="74" t="s">
        <v>317</v>
      </c>
      <c r="D111" s="74"/>
      <c r="E111" s="116">
        <v>0</v>
      </c>
      <c r="F111" s="116"/>
      <c r="G111" s="116"/>
      <c r="J111"/>
    </row>
    <row r="112" spans="1:37" ht="39.950000000000003" customHeight="1" x14ac:dyDescent="0.25">
      <c r="A112" s="141"/>
      <c r="B112" s="142"/>
      <c r="C112" s="110" t="s">
        <v>550</v>
      </c>
      <c r="D112" s="109"/>
      <c r="E112" s="144">
        <v>0</v>
      </c>
      <c r="F112" s="144"/>
      <c r="G112" s="144"/>
      <c r="H112" s="31"/>
      <c r="J112"/>
    </row>
    <row r="113" spans="1:7" ht="21.6" customHeight="1" x14ac:dyDescent="0.25">
      <c r="A113" s="68" t="s">
        <v>152</v>
      </c>
      <c r="B113" s="68"/>
      <c r="C113" s="67"/>
      <c r="D113" s="67"/>
      <c r="E113" s="116">
        <f>C83</f>
        <v>347</v>
      </c>
      <c r="F113" s="116"/>
      <c r="G113" s="116"/>
    </row>
    <row r="114" spans="1:7" ht="21.6" customHeight="1" x14ac:dyDescent="0.25">
      <c r="A114" s="68"/>
      <c r="B114" s="68"/>
      <c r="C114" s="71" t="s">
        <v>163</v>
      </c>
      <c r="D114" s="71"/>
      <c r="E114" s="78">
        <f>(E26+E109)-SUM(E110:E113)</f>
        <v>5991.9</v>
      </c>
      <c r="F114" s="78"/>
      <c r="G114" s="78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C88:D88"/>
    <mergeCell ref="E88:G88"/>
    <mergeCell ref="C89:D89"/>
    <mergeCell ref="E89:G89"/>
    <mergeCell ref="A98:B98"/>
    <mergeCell ref="C98:D98"/>
    <mergeCell ref="E98:G98"/>
    <mergeCell ref="A93:B93"/>
    <mergeCell ref="C93:D93"/>
    <mergeCell ref="E93:G93"/>
    <mergeCell ref="A94:B94"/>
    <mergeCell ref="C94:D94"/>
    <mergeCell ref="E94:G94"/>
    <mergeCell ref="A103:B103"/>
    <mergeCell ref="C103:D103"/>
    <mergeCell ref="E103:G103"/>
    <mergeCell ref="A104:B104"/>
    <mergeCell ref="C104:D104"/>
    <mergeCell ref="E104:G104"/>
    <mergeCell ref="A107:G107"/>
    <mergeCell ref="A108:B108"/>
    <mergeCell ref="C108:D108"/>
    <mergeCell ref="E108:G108"/>
    <mergeCell ref="A109:B109"/>
    <mergeCell ref="C109:D109"/>
    <mergeCell ref="E109:G109"/>
    <mergeCell ref="C110:D110"/>
    <mergeCell ref="E110:G110"/>
    <mergeCell ref="C111:D111"/>
    <mergeCell ref="E111:G111"/>
    <mergeCell ref="A113:B113"/>
    <mergeCell ref="C113:D113"/>
    <mergeCell ref="E113:G113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90:D90"/>
    <mergeCell ref="E90:G90"/>
  </mergeCells>
  <conditionalFormatting sqref="C34:C37 C40:C45 C47:C49 C51:C54 C56:C57 C59:C63 C65:C68 C83 E88:E91 E110:E111 E93 E113">
    <cfRule type="cellIs" dxfId="121" priority="10" operator="equal">
      <formula>0</formula>
    </cfRule>
  </conditionalFormatting>
  <conditionalFormatting sqref="C70:C75">
    <cfRule type="cellIs" dxfId="120" priority="7" operator="equal">
      <formula>0</formula>
    </cfRule>
  </conditionalFormatting>
  <conditionalFormatting sqref="C73">
    <cfRule type="cellIs" dxfId="119" priority="8" operator="equal">
      <formula>0</formula>
    </cfRule>
  </conditionalFormatting>
  <conditionalFormatting sqref="D35">
    <cfRule type="cellIs" dxfId="118" priority="11" operator="equal">
      <formula>0</formula>
    </cfRule>
  </conditionalFormatting>
  <conditionalFormatting sqref="E99:E101 E103">
    <cfRule type="cellIs" dxfId="117" priority="12" operator="equal">
      <formula>0</formula>
    </cfRule>
  </conditionalFormatting>
  <conditionalFormatting sqref="E92">
    <cfRule type="cellIs" dxfId="116" priority="5" operator="equal">
      <formula>0</formula>
    </cfRule>
    <cfRule type="cellIs" dxfId="115" priority="6" operator="equal">
      <formula>0</formula>
    </cfRule>
  </conditionalFormatting>
  <conditionalFormatting sqref="E102">
    <cfRule type="cellIs" dxfId="114" priority="3" operator="equal">
      <formula>0</formula>
    </cfRule>
    <cfRule type="cellIs" dxfId="113" priority="4" operator="equal">
      <formula>0</formula>
    </cfRule>
  </conditionalFormatting>
  <conditionalFormatting sqref="E112">
    <cfRule type="cellIs" dxfId="112" priority="1" operator="equal">
      <formula>0</formula>
    </cfRule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67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8" t="s">
        <v>318</v>
      </c>
      <c r="B1" s="88"/>
      <c r="C1" s="88"/>
      <c r="D1" s="88"/>
      <c r="E1" s="88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10719.9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7" t="s">
        <v>22</v>
      </c>
      <c r="B4" s="97"/>
      <c r="C4" s="6">
        <f>SUM(C3)</f>
        <v>10719.9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71" t="s">
        <v>24</v>
      </c>
      <c r="B5" s="71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2" t="s">
        <v>319</v>
      </c>
      <c r="B8" s="82"/>
      <c r="C8" s="82"/>
      <c r="D8" s="82"/>
      <c r="E8" s="82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67" t="s">
        <v>35</v>
      </c>
      <c r="D10" s="67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74" t="s">
        <v>35</v>
      </c>
      <c r="D11" s="74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67" t="s">
        <v>201</v>
      </c>
      <c r="D12" s="67"/>
      <c r="E12" s="6">
        <v>0</v>
      </c>
    </row>
    <row r="13" spans="1:25" ht="21.6" customHeight="1" x14ac:dyDescent="0.25">
      <c r="A13" s="79"/>
      <c r="B13" s="79"/>
      <c r="C13" s="71" t="s">
        <v>37</v>
      </c>
      <c r="D13" s="71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2" t="s">
        <v>323</v>
      </c>
      <c r="B15" s="82"/>
      <c r="C15" s="82"/>
      <c r="D15" s="82"/>
      <c r="E15" s="82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83" t="s">
        <v>30</v>
      </c>
      <c r="D16" s="83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67" t="s">
        <v>35</v>
      </c>
      <c r="D17" s="67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74" t="s">
        <v>35</v>
      </c>
      <c r="D18" s="74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74" t="s">
        <v>35</v>
      </c>
      <c r="D19" s="74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67" t="s">
        <v>201</v>
      </c>
      <c r="D20" s="67"/>
      <c r="E20" s="6">
        <v>0</v>
      </c>
    </row>
    <row r="21" spans="1:25" ht="21.6" customHeight="1" x14ac:dyDescent="0.25">
      <c r="A21" s="79"/>
      <c r="B21" s="79"/>
      <c r="C21" s="71" t="s">
        <v>37</v>
      </c>
      <c r="D21" s="71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2" t="s">
        <v>328</v>
      </c>
      <c r="B23" s="82"/>
      <c r="C23" s="82"/>
      <c r="D23" s="82"/>
      <c r="E23" s="82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83" t="s">
        <v>30</v>
      </c>
      <c r="D24" s="83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67" t="s">
        <v>35</v>
      </c>
      <c r="D25" s="67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67" t="s">
        <v>201</v>
      </c>
      <c r="D26" s="67"/>
      <c r="E26" s="6">
        <v>0</v>
      </c>
    </row>
    <row r="27" spans="1:25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7" t="s">
        <v>331</v>
      </c>
      <c r="B32" s="77"/>
      <c r="C32" s="77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6" t="s">
        <v>71</v>
      </c>
      <c r="B34" s="76"/>
      <c r="C34" s="76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6" t="s">
        <v>281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6" t="s">
        <v>92</v>
      </c>
      <c r="B47" s="76"/>
      <c r="C47" s="76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76" t="s">
        <v>102</v>
      </c>
      <c r="B51" s="76"/>
      <c r="C51" s="76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76" t="s">
        <v>112</v>
      </c>
      <c r="B56" s="76"/>
      <c r="C56" s="76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76" t="s">
        <v>116</v>
      </c>
      <c r="B59" s="76"/>
      <c r="C59" s="76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72" t="s">
        <v>332</v>
      </c>
      <c r="B87" s="72"/>
      <c r="C87" s="72"/>
      <c r="D87" s="72"/>
      <c r="E87" s="72"/>
      <c r="H87"/>
    </row>
    <row r="88" spans="1:8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  <c r="H88"/>
    </row>
    <row r="89" spans="1:8" ht="21.6" customHeight="1" x14ac:dyDescent="0.25">
      <c r="A89" s="137" t="s">
        <v>131</v>
      </c>
      <c r="B89" s="138"/>
      <c r="C89" s="118" t="s">
        <v>530</v>
      </c>
      <c r="D89" s="67"/>
      <c r="E89" s="23">
        <v>500</v>
      </c>
      <c r="H89"/>
    </row>
    <row r="90" spans="1:8" ht="21.6" customHeight="1" x14ac:dyDescent="0.25">
      <c r="A90" s="139"/>
      <c r="B90" s="140"/>
      <c r="C90" s="67" t="s">
        <v>317</v>
      </c>
      <c r="D90" s="67"/>
      <c r="E90" s="23">
        <v>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('January 2025 - March 2025'!E114+E13)-SUM(E89:E92)</f>
        <v>7617.9</v>
      </c>
      <c r="H93"/>
    </row>
    <row r="94" spans="1:8" ht="13.5" customHeight="1" x14ac:dyDescent="0.25">
      <c r="H94"/>
    </row>
    <row r="95" spans="1:8" ht="21.6" customHeight="1" x14ac:dyDescent="0.25">
      <c r="A95" s="72" t="s">
        <v>333</v>
      </c>
      <c r="B95" s="72"/>
      <c r="C95" s="72"/>
      <c r="D95" s="72"/>
      <c r="E95" s="72"/>
      <c r="H95"/>
    </row>
    <row r="96" spans="1:8" ht="21.6" customHeight="1" x14ac:dyDescent="0.25">
      <c r="A96" s="72" t="s">
        <v>151</v>
      </c>
      <c r="B96" s="72"/>
      <c r="C96" s="72" t="s">
        <v>30</v>
      </c>
      <c r="D96" s="72"/>
      <c r="E96" s="28" t="s">
        <v>31</v>
      </c>
      <c r="H96"/>
    </row>
    <row r="97" spans="1:8" ht="21.6" customHeight="1" x14ac:dyDescent="0.25">
      <c r="A97" s="68" t="s">
        <v>334</v>
      </c>
      <c r="B97" s="68"/>
      <c r="C97" s="67"/>
      <c r="D97" s="67"/>
      <c r="E97" s="6">
        <f>E93</f>
        <v>7617.9</v>
      </c>
      <c r="H97"/>
    </row>
    <row r="98" spans="1:8" ht="21.6" customHeight="1" x14ac:dyDescent="0.25">
      <c r="A98" s="137" t="s">
        <v>131</v>
      </c>
      <c r="B98" s="138"/>
      <c r="C98" s="118" t="s">
        <v>530</v>
      </c>
      <c r="D98" s="67"/>
      <c r="E98" s="23">
        <v>500</v>
      </c>
      <c r="H98"/>
    </row>
    <row r="99" spans="1:8" ht="43.15" customHeight="1" x14ac:dyDescent="0.25">
      <c r="A99" s="139"/>
      <c r="B99" s="140"/>
      <c r="C99" s="74" t="s">
        <v>335</v>
      </c>
      <c r="D99" s="74"/>
      <c r="E99" s="23">
        <v>150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67"/>
      <c r="D101" s="67"/>
      <c r="E101" s="23">
        <f>C84</f>
        <v>347</v>
      </c>
      <c r="H101"/>
    </row>
    <row r="102" spans="1:8" ht="21.6" customHeight="1" x14ac:dyDescent="0.25">
      <c r="A102" s="68"/>
      <c r="B102" s="68"/>
      <c r="C102" s="71" t="s">
        <v>163</v>
      </c>
      <c r="D102" s="71"/>
      <c r="E102" s="6">
        <f>(E21+E97)-SUM(E98:E101)</f>
        <v>9161.9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72" t="s">
        <v>336</v>
      </c>
      <c r="B105" s="72"/>
      <c r="C105" s="72"/>
      <c r="D105" s="72"/>
      <c r="E105" s="72"/>
      <c r="H105"/>
    </row>
    <row r="106" spans="1:8" ht="21.6" customHeight="1" x14ac:dyDescent="0.25">
      <c r="A106" s="72" t="s">
        <v>151</v>
      </c>
      <c r="B106" s="72"/>
      <c r="C106" s="72" t="s">
        <v>30</v>
      </c>
      <c r="D106" s="72"/>
      <c r="E106" s="28" t="s">
        <v>31</v>
      </c>
      <c r="H106"/>
    </row>
    <row r="107" spans="1:8" ht="21.6" customHeight="1" x14ac:dyDescent="0.25">
      <c r="A107" s="68" t="s">
        <v>337</v>
      </c>
      <c r="B107" s="68"/>
      <c r="C107" s="67"/>
      <c r="D107" s="67"/>
      <c r="E107" s="6">
        <f>E102</f>
        <v>9161.9</v>
      </c>
      <c r="H107"/>
    </row>
    <row r="108" spans="1:8" ht="21.6" customHeight="1" x14ac:dyDescent="0.25">
      <c r="A108" s="137" t="s">
        <v>131</v>
      </c>
      <c r="B108" s="138"/>
      <c r="C108" s="118" t="s">
        <v>530</v>
      </c>
      <c r="D108" s="67"/>
      <c r="E108" s="23">
        <v>500</v>
      </c>
      <c r="H108"/>
    </row>
    <row r="109" spans="1:8" ht="21.6" customHeight="1" x14ac:dyDescent="0.25">
      <c r="A109" s="139"/>
      <c r="B109" s="140"/>
      <c r="C109" s="67" t="s">
        <v>317</v>
      </c>
      <c r="D109" s="67"/>
      <c r="E109" s="23">
        <v>0</v>
      </c>
      <c r="H109"/>
    </row>
    <row r="110" spans="1:8" ht="39.950000000000003" customHeight="1" x14ac:dyDescent="0.25">
      <c r="A110" s="141"/>
      <c r="B110" s="142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  <c r="H111"/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10719.9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 E89:E90 E98:E99 E108:E109 E92 E101 E111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91">
    <cfRule type="cellIs" dxfId="104" priority="5" operator="equal">
      <formula>0</formula>
    </cfRule>
    <cfRule type="cellIs" dxfId="103" priority="6" operator="equal">
      <formula>0</formula>
    </cfRule>
  </conditionalFormatting>
  <conditionalFormatting sqref="E100">
    <cfRule type="cellIs" dxfId="102" priority="3" operator="equal">
      <formula>0</formula>
    </cfRule>
    <cfRule type="cellIs" dxfId="101" priority="4" operator="equal">
      <formula>0</formula>
    </cfRule>
  </conditionalFormatting>
  <conditionalFormatting sqref="E110">
    <cfRule type="cellIs" dxfId="100" priority="1" operator="equal">
      <formula>0</formula>
    </cfRule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2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8" t="s">
        <v>338</v>
      </c>
      <c r="B1" s="88"/>
      <c r="C1" s="88"/>
      <c r="D1" s="88"/>
      <c r="E1" s="88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15297.9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7" t="s">
        <v>22</v>
      </c>
      <c r="B4" s="97"/>
      <c r="C4" s="6">
        <f>SUM(C3)</f>
        <v>15297.9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1" t="s">
        <v>24</v>
      </c>
      <c r="B5" s="71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2" t="s">
        <v>339</v>
      </c>
      <c r="B8" s="82"/>
      <c r="C8" s="82"/>
      <c r="D8" s="82"/>
      <c r="E8" s="82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340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341</v>
      </c>
      <c r="B11" s="14" t="s">
        <v>263</v>
      </c>
      <c r="C11" s="74" t="s">
        <v>35</v>
      </c>
      <c r="D11" s="74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342</v>
      </c>
      <c r="B12" s="14" t="s">
        <v>263</v>
      </c>
      <c r="C12" s="74" t="s">
        <v>35</v>
      </c>
      <c r="D12" s="74"/>
      <c r="E12" s="6">
        <v>68</v>
      </c>
    </row>
    <row r="13" spans="1:49" ht="21.6" customHeight="1" x14ac:dyDescent="0.25">
      <c r="A13" s="13" t="s">
        <v>343</v>
      </c>
      <c r="B13" s="14" t="s">
        <v>57</v>
      </c>
      <c r="C13" s="67" t="s">
        <v>201</v>
      </c>
      <c r="D13" s="67"/>
      <c r="E13" s="6">
        <v>0</v>
      </c>
    </row>
    <row r="14" spans="1:49" ht="21.6" customHeight="1" x14ac:dyDescent="0.25">
      <c r="A14" s="79"/>
      <c r="B14" s="79"/>
      <c r="C14" s="71" t="s">
        <v>37</v>
      </c>
      <c r="D14" s="71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2" t="s">
        <v>344</v>
      </c>
      <c r="B16" s="82"/>
      <c r="C16" s="82"/>
      <c r="D16" s="82"/>
      <c r="E16" s="8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345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346</v>
      </c>
      <c r="B19" s="14" t="s">
        <v>263</v>
      </c>
      <c r="C19" s="74" t="s">
        <v>35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347</v>
      </c>
      <c r="B20" s="14" t="s">
        <v>57</v>
      </c>
      <c r="C20" s="67" t="s">
        <v>201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37</v>
      </c>
      <c r="D21" s="71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2" t="s">
        <v>348</v>
      </c>
      <c r="B23" s="82"/>
      <c r="C23" s="82"/>
      <c r="D23" s="82"/>
      <c r="E23" s="82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3" t="s">
        <v>30</v>
      </c>
      <c r="D24" s="83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349</v>
      </c>
      <c r="B25" s="14" t="s">
        <v>34</v>
      </c>
      <c r="C25" s="67" t="s">
        <v>35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350</v>
      </c>
      <c r="B26" s="14" t="s">
        <v>57</v>
      </c>
      <c r="C26" s="67" t="s">
        <v>201</v>
      </c>
      <c r="D26" s="67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7" t="s">
        <v>351</v>
      </c>
      <c r="B32" s="77"/>
      <c r="C32" s="77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6" t="s">
        <v>71</v>
      </c>
      <c r="B34" s="76"/>
      <c r="C34" s="76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6" t="s">
        <v>281</v>
      </c>
      <c r="B39" s="76"/>
      <c r="C39" s="76"/>
    </row>
    <row r="40" spans="1:4" ht="21.6" customHeight="1" x14ac:dyDescent="0.25">
      <c r="A40" s="76"/>
      <c r="B40" s="76"/>
      <c r="C40" s="76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6" t="s">
        <v>92</v>
      </c>
      <c r="B47" s="76"/>
      <c r="C47" s="76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19" t="s">
        <v>352</v>
      </c>
      <c r="B87" s="119"/>
      <c r="C87" s="119"/>
      <c r="D87" s="119"/>
      <c r="E87" s="119"/>
      <c r="H87"/>
    </row>
    <row r="88" spans="1:8" ht="21.6" customHeight="1" x14ac:dyDescent="0.25">
      <c r="A88" s="119" t="s">
        <v>151</v>
      </c>
      <c r="B88" s="119"/>
      <c r="C88" s="119" t="s">
        <v>30</v>
      </c>
      <c r="D88" s="119"/>
      <c r="E88" s="50" t="s">
        <v>31</v>
      </c>
      <c r="H88"/>
    </row>
    <row r="89" spans="1:8" ht="43.15" customHeight="1" x14ac:dyDescent="0.25">
      <c r="A89" s="137" t="s">
        <v>131</v>
      </c>
      <c r="B89" s="138"/>
      <c r="C89" s="74" t="s">
        <v>353</v>
      </c>
      <c r="D89" s="74"/>
      <c r="E89" s="23">
        <v>150</v>
      </c>
      <c r="H89"/>
    </row>
    <row r="90" spans="1:8" ht="21.6" customHeight="1" x14ac:dyDescent="0.25">
      <c r="A90" s="139"/>
      <c r="B90" s="140"/>
      <c r="C90" s="118" t="s">
        <v>531</v>
      </c>
      <c r="D90" s="67"/>
      <c r="E90" s="23">
        <v>500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('April 2025 - June 2025'!E112+E14)-SUM(E89:E92)</f>
        <v>12263.9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19" t="s">
        <v>354</v>
      </c>
      <c r="B95" s="119"/>
      <c r="C95" s="119"/>
      <c r="D95" s="119"/>
      <c r="E95" s="119"/>
      <c r="H95"/>
    </row>
    <row r="96" spans="1:8" ht="21.6" customHeight="1" x14ac:dyDescent="0.25">
      <c r="A96" s="119" t="s">
        <v>151</v>
      </c>
      <c r="B96" s="119"/>
      <c r="C96" s="119" t="s">
        <v>30</v>
      </c>
      <c r="D96" s="119"/>
      <c r="E96" s="50" t="s">
        <v>31</v>
      </c>
      <c r="H96"/>
    </row>
    <row r="97" spans="1:8" ht="21.6" customHeight="1" x14ac:dyDescent="0.25">
      <c r="A97" s="68" t="s">
        <v>355</v>
      </c>
      <c r="B97" s="68"/>
      <c r="C97" s="67"/>
      <c r="D97" s="67"/>
      <c r="E97" s="6">
        <f>E93</f>
        <v>12263.9</v>
      </c>
      <c r="H97"/>
    </row>
    <row r="98" spans="1:8" ht="43.15" customHeight="1" x14ac:dyDescent="0.25">
      <c r="A98" s="137" t="s">
        <v>131</v>
      </c>
      <c r="B98" s="138"/>
      <c r="C98" s="74" t="s">
        <v>356</v>
      </c>
      <c r="D98" s="74"/>
      <c r="E98" s="23">
        <v>150</v>
      </c>
      <c r="H98"/>
    </row>
    <row r="99" spans="1:8" ht="21.6" customHeight="1" x14ac:dyDescent="0.25">
      <c r="A99" s="139"/>
      <c r="B99" s="140"/>
      <c r="C99" s="118" t="s">
        <v>531</v>
      </c>
      <c r="D99" s="67"/>
      <c r="E99" s="23">
        <v>500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67"/>
      <c r="D101" s="67"/>
      <c r="E101" s="23">
        <f>C84</f>
        <v>347</v>
      </c>
      <c r="H101"/>
    </row>
    <row r="102" spans="1:8" ht="21.6" customHeight="1" x14ac:dyDescent="0.25">
      <c r="A102" s="68"/>
      <c r="B102" s="68"/>
      <c r="C102" s="71" t="s">
        <v>163</v>
      </c>
      <c r="D102" s="71"/>
      <c r="E102" s="6">
        <f>(E21+E97)-SUM(E98:E101)</f>
        <v>13739.9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0" t="s">
        <v>357</v>
      </c>
      <c r="B105" s="120"/>
      <c r="C105" s="120"/>
      <c r="D105" s="120"/>
      <c r="E105" s="120"/>
      <c r="H105"/>
    </row>
    <row r="106" spans="1:8" ht="21.6" customHeight="1" x14ac:dyDescent="0.25">
      <c r="A106" s="119" t="s">
        <v>151</v>
      </c>
      <c r="B106" s="119"/>
      <c r="C106" s="119" t="s">
        <v>30</v>
      </c>
      <c r="D106" s="119"/>
      <c r="E106" s="50" t="s">
        <v>31</v>
      </c>
      <c r="H106"/>
    </row>
    <row r="107" spans="1:8" ht="21.6" customHeight="1" x14ac:dyDescent="0.25">
      <c r="A107" s="68" t="s">
        <v>358</v>
      </c>
      <c r="B107" s="68"/>
      <c r="C107" s="67"/>
      <c r="D107" s="67"/>
      <c r="E107" s="6">
        <f>E102</f>
        <v>13739.9</v>
      </c>
      <c r="H107"/>
    </row>
    <row r="108" spans="1:8" ht="21.6" customHeight="1" x14ac:dyDescent="0.25">
      <c r="A108" s="137" t="s">
        <v>131</v>
      </c>
      <c r="B108" s="138"/>
      <c r="C108" s="67" t="s">
        <v>359</v>
      </c>
      <c r="D108" s="67"/>
      <c r="E108" s="23">
        <v>0</v>
      </c>
      <c r="H108"/>
    </row>
    <row r="109" spans="1:8" ht="21.6" customHeight="1" x14ac:dyDescent="0.25">
      <c r="A109" s="139"/>
      <c r="B109" s="140"/>
      <c r="C109" s="118" t="s">
        <v>531</v>
      </c>
      <c r="D109" s="67"/>
      <c r="E109" s="23">
        <v>500</v>
      </c>
      <c r="H109"/>
    </row>
    <row r="110" spans="1:8" ht="39.950000000000003" customHeight="1" x14ac:dyDescent="0.25">
      <c r="A110" s="141"/>
      <c r="B110" s="142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15297.9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98:B100"/>
    <mergeCell ref="A108:B110"/>
    <mergeCell ref="A89:B91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 E89:E90 E98:E99 E108:E109 E92 E101 E111">
    <cfRule type="cellIs" dxfId="94" priority="17" operator="equal">
      <formula>0</formula>
    </cfRule>
  </conditionalFormatting>
  <conditionalFormatting sqref="E91">
    <cfRule type="cellIs" dxfId="93" priority="5" operator="equal">
      <formula>0</formula>
    </cfRule>
    <cfRule type="cellIs" dxfId="92" priority="6" operator="equal">
      <formula>0</formula>
    </cfRule>
  </conditionalFormatting>
  <conditionalFormatting sqref="E100">
    <cfRule type="cellIs" dxfId="91" priority="3" operator="equal">
      <formula>0</formula>
    </cfRule>
    <cfRule type="cellIs" dxfId="90" priority="4" operator="equal">
      <formula>0</formula>
    </cfRule>
  </conditionalFormatting>
  <conditionalFormatting sqref="E110">
    <cfRule type="cellIs" dxfId="89" priority="1" operator="equal">
      <formula>0</formula>
    </cfRule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8" t="s">
        <v>360</v>
      </c>
      <c r="B1" s="88"/>
      <c r="C1" s="88"/>
      <c r="D1" s="88"/>
      <c r="E1" s="88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20025.900000000001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7" t="s">
        <v>22</v>
      </c>
      <c r="B4" s="97"/>
      <c r="C4" s="6">
        <f>SUM(C3)</f>
        <v>20025.900000000001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1" t="s">
        <v>24</v>
      </c>
      <c r="B5" s="71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1" t="s">
        <v>361</v>
      </c>
      <c r="B8" s="121"/>
      <c r="C8" s="121"/>
      <c r="D8" s="121"/>
      <c r="E8" s="121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362</v>
      </c>
      <c r="B10" s="14" t="s">
        <v>34</v>
      </c>
      <c r="C10" s="67" t="s">
        <v>35</v>
      </c>
      <c r="D10" s="67"/>
      <c r="E10" s="6">
        <v>2405</v>
      </c>
    </row>
    <row r="11" spans="1:26" ht="21.6" customHeight="1" x14ac:dyDescent="0.25">
      <c r="A11" s="13" t="s">
        <v>363</v>
      </c>
      <c r="B11" s="14" t="s">
        <v>263</v>
      </c>
      <c r="C11" s="74" t="s">
        <v>35</v>
      </c>
      <c r="D11" s="74"/>
      <c r="E11" s="6">
        <v>68</v>
      </c>
    </row>
    <row r="12" spans="1:26" ht="21.6" customHeight="1" x14ac:dyDescent="0.25">
      <c r="A12" s="13" t="s">
        <v>364</v>
      </c>
      <c r="B12" s="14" t="s">
        <v>263</v>
      </c>
      <c r="C12" s="74" t="s">
        <v>35</v>
      </c>
      <c r="D12" s="74"/>
      <c r="E12" s="6">
        <v>68</v>
      </c>
    </row>
    <row r="13" spans="1:26" ht="21.6" customHeight="1" x14ac:dyDescent="0.25">
      <c r="A13" s="13" t="s">
        <v>365</v>
      </c>
      <c r="B13" s="14" t="s">
        <v>57</v>
      </c>
      <c r="C13" s="67" t="s">
        <v>201</v>
      </c>
      <c r="D13" s="67"/>
      <c r="E13" s="6">
        <v>0</v>
      </c>
    </row>
    <row r="14" spans="1:26" ht="21.6" customHeight="1" x14ac:dyDescent="0.25">
      <c r="A14" s="79"/>
      <c r="B14" s="79"/>
      <c r="C14" s="71" t="s">
        <v>37</v>
      </c>
      <c r="D14" s="71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1" t="s">
        <v>366</v>
      </c>
      <c r="B16" s="121"/>
      <c r="C16" s="121"/>
      <c r="D16" s="121"/>
      <c r="E16" s="121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367</v>
      </c>
      <c r="B18" s="14" t="s">
        <v>34</v>
      </c>
      <c r="C18" s="67" t="s">
        <v>35</v>
      </c>
      <c r="D18" s="67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368</v>
      </c>
      <c r="B19" s="14" t="s">
        <v>263</v>
      </c>
      <c r="C19" s="74" t="s">
        <v>35</v>
      </c>
      <c r="D19" s="74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369</v>
      </c>
      <c r="B20" s="14" t="s">
        <v>57</v>
      </c>
      <c r="C20" s="67" t="s">
        <v>201</v>
      </c>
      <c r="D20" s="67"/>
      <c r="E20" s="6">
        <v>0</v>
      </c>
    </row>
    <row r="21" spans="1:26" ht="21.6" customHeight="1" x14ac:dyDescent="0.25">
      <c r="A21" s="79"/>
      <c r="B21" s="79"/>
      <c r="C21" s="71" t="s">
        <v>37</v>
      </c>
      <c r="D21" s="71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1" t="s">
        <v>370</v>
      </c>
      <c r="B23" s="121"/>
      <c r="C23" s="121"/>
      <c r="D23" s="121"/>
      <c r="E23" s="121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3" t="s">
        <v>30</v>
      </c>
      <c r="D24" s="83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371</v>
      </c>
      <c r="B25" s="14" t="s">
        <v>34</v>
      </c>
      <c r="C25" s="67" t="s">
        <v>35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372</v>
      </c>
      <c r="B26" s="14" t="s">
        <v>57</v>
      </c>
      <c r="C26" s="67" t="s">
        <v>201</v>
      </c>
      <c r="D26" s="67"/>
      <c r="E26" s="6">
        <v>0</v>
      </c>
    </row>
    <row r="27" spans="1:26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7" t="s">
        <v>373</v>
      </c>
      <c r="B32" s="77"/>
      <c r="C32" s="77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76" t="s">
        <v>71</v>
      </c>
      <c r="B34" s="76"/>
      <c r="C34" s="76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76" t="s">
        <v>281</v>
      </c>
      <c r="B39" s="76"/>
      <c r="C39" s="76"/>
    </row>
    <row r="40" spans="1:5" ht="21.6" customHeight="1" x14ac:dyDescent="0.25">
      <c r="A40" s="76"/>
      <c r="B40" s="76"/>
      <c r="C40" s="76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76" t="s">
        <v>92</v>
      </c>
      <c r="B47" s="76"/>
      <c r="C47" s="76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374</v>
      </c>
      <c r="B87" s="120"/>
      <c r="C87" s="120"/>
      <c r="D87" s="120"/>
      <c r="E87" s="120"/>
      <c r="H87"/>
    </row>
    <row r="88" spans="1:8" ht="21.6" customHeight="1" x14ac:dyDescent="0.25">
      <c r="A88" s="119" t="s">
        <v>151</v>
      </c>
      <c r="B88" s="119"/>
      <c r="C88" s="119" t="s">
        <v>30</v>
      </c>
      <c r="D88" s="119"/>
      <c r="E88" s="50" t="s">
        <v>31</v>
      </c>
      <c r="H88"/>
    </row>
    <row r="89" spans="1:8" ht="43.15" customHeight="1" x14ac:dyDescent="0.25">
      <c r="A89" s="137" t="s">
        <v>131</v>
      </c>
      <c r="B89" s="138"/>
      <c r="C89" s="74" t="s">
        <v>353</v>
      </c>
      <c r="D89" s="74"/>
      <c r="E89" s="23">
        <v>150</v>
      </c>
      <c r="H89"/>
    </row>
    <row r="90" spans="1:8" ht="21.6" customHeight="1" x14ac:dyDescent="0.25">
      <c r="A90" s="139"/>
      <c r="B90" s="140"/>
      <c r="C90" s="118" t="s">
        <v>532</v>
      </c>
      <c r="D90" s="67"/>
      <c r="E90" s="23">
        <v>500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('July 2025 - September 2025'!E112+E14)-SUM(E89:E92)</f>
        <v>16841.900000000001</v>
      </c>
      <c r="H93"/>
    </row>
    <row r="94" spans="1:8" ht="21.6" customHeight="1" x14ac:dyDescent="0.25">
      <c r="H94"/>
    </row>
    <row r="95" spans="1:8" ht="21.6" customHeight="1" x14ac:dyDescent="0.25">
      <c r="A95" s="120" t="s">
        <v>375</v>
      </c>
      <c r="B95" s="120"/>
      <c r="C95" s="120"/>
      <c r="D95" s="120"/>
      <c r="E95" s="120"/>
      <c r="H95"/>
    </row>
    <row r="96" spans="1:8" ht="21.6" customHeight="1" x14ac:dyDescent="0.25">
      <c r="A96" s="119" t="s">
        <v>151</v>
      </c>
      <c r="B96" s="119"/>
      <c r="C96" s="119" t="s">
        <v>30</v>
      </c>
      <c r="D96" s="119"/>
      <c r="E96" s="50" t="s">
        <v>31</v>
      </c>
      <c r="H96"/>
    </row>
    <row r="97" spans="1:8" ht="21.6" customHeight="1" x14ac:dyDescent="0.25">
      <c r="A97" s="68" t="s">
        <v>376</v>
      </c>
      <c r="B97" s="68"/>
      <c r="C97" s="67"/>
      <c r="D97" s="67"/>
      <c r="E97" s="6">
        <f>E93</f>
        <v>16841.900000000001</v>
      </c>
      <c r="H97"/>
    </row>
    <row r="98" spans="1:8" ht="21.6" customHeight="1" x14ac:dyDescent="0.25">
      <c r="A98" s="137" t="s">
        <v>131</v>
      </c>
      <c r="B98" s="138"/>
      <c r="C98" s="74" t="s">
        <v>359</v>
      </c>
      <c r="D98" s="74"/>
      <c r="E98" s="23">
        <v>0</v>
      </c>
      <c r="H98"/>
    </row>
    <row r="99" spans="1:8" ht="21.6" customHeight="1" x14ac:dyDescent="0.25">
      <c r="A99" s="139"/>
      <c r="B99" s="140"/>
      <c r="C99" s="67" t="s">
        <v>531</v>
      </c>
      <c r="D99" s="67"/>
      <c r="E99" s="23">
        <v>500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73"/>
      <c r="D101" s="73"/>
      <c r="E101" s="23">
        <f>C84</f>
        <v>347</v>
      </c>
      <c r="H101"/>
    </row>
    <row r="102" spans="1:8" ht="21.6" customHeight="1" x14ac:dyDescent="0.25">
      <c r="A102" s="68"/>
      <c r="B102" s="68"/>
      <c r="C102" s="71" t="s">
        <v>163</v>
      </c>
      <c r="D102" s="71"/>
      <c r="E102" s="6">
        <f>(E21+E97)-SUM(E98:E101)</f>
        <v>18467.900000000001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0" t="s">
        <v>378</v>
      </c>
      <c r="B105" s="120"/>
      <c r="C105" s="120"/>
      <c r="D105" s="120"/>
      <c r="E105" s="120"/>
      <c r="H105"/>
    </row>
    <row r="106" spans="1:8" ht="21.6" customHeight="1" x14ac:dyDescent="0.25">
      <c r="A106" s="119" t="s">
        <v>151</v>
      </c>
      <c r="B106" s="119"/>
      <c r="C106" s="119" t="s">
        <v>30</v>
      </c>
      <c r="D106" s="119"/>
      <c r="E106" s="50" t="s">
        <v>31</v>
      </c>
      <c r="H106"/>
    </row>
    <row r="107" spans="1:8" ht="21.6" customHeight="1" x14ac:dyDescent="0.25">
      <c r="A107" s="68" t="s">
        <v>379</v>
      </c>
      <c r="B107" s="68"/>
      <c r="C107" s="67"/>
      <c r="D107" s="67"/>
      <c r="E107" s="6">
        <f>E102</f>
        <v>18467.900000000001</v>
      </c>
      <c r="H107"/>
    </row>
    <row r="108" spans="1:8" ht="21.6" customHeight="1" x14ac:dyDescent="0.25">
      <c r="A108" s="137" t="s">
        <v>131</v>
      </c>
      <c r="B108" s="138"/>
      <c r="C108" s="74" t="s">
        <v>359</v>
      </c>
      <c r="D108" s="74"/>
      <c r="E108" s="23">
        <v>0</v>
      </c>
      <c r="H108"/>
    </row>
    <row r="109" spans="1:8" ht="21.6" customHeight="1" x14ac:dyDescent="0.25">
      <c r="A109" s="139"/>
      <c r="B109" s="140"/>
      <c r="C109" s="67" t="s">
        <v>531</v>
      </c>
      <c r="D109" s="67"/>
      <c r="E109" s="23">
        <v>500</v>
      </c>
      <c r="H109"/>
    </row>
    <row r="110" spans="1:8" ht="39.950000000000003" customHeight="1" x14ac:dyDescent="0.25">
      <c r="A110" s="141"/>
      <c r="B110" s="142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20025.900000000001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89:B91"/>
    <mergeCell ref="A98:B100"/>
    <mergeCell ref="A108:B110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 E89:E90 E98:E99 E108:E109 E92 E101 E111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91">
    <cfRule type="cellIs" dxfId="81" priority="5" operator="equal">
      <formula>0</formula>
    </cfRule>
    <cfRule type="cellIs" dxfId="80" priority="6" operator="equal">
      <formula>0</formula>
    </cfRule>
  </conditionalFormatting>
  <conditionalFormatting sqref="E100">
    <cfRule type="cellIs" dxfId="79" priority="3" operator="equal">
      <formula>0</formula>
    </cfRule>
    <cfRule type="cellIs" dxfId="78" priority="4" operator="equal">
      <formula>0</formula>
    </cfRule>
  </conditionalFormatting>
  <conditionalFormatting sqref="E110">
    <cfRule type="cellIs" dxfId="77" priority="1" operator="equal">
      <formula>0</formula>
    </cfRule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88" t="s">
        <v>380</v>
      </c>
      <c r="B1" s="88"/>
      <c r="C1" s="88"/>
      <c r="D1" s="88"/>
      <c r="E1" s="88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24753.9</v>
      </c>
      <c r="D3" s="12"/>
      <c r="E3" s="12"/>
      <c r="F3" s="15"/>
    </row>
    <row r="4" spans="1:6" ht="21.6" customHeight="1" x14ac:dyDescent="0.25">
      <c r="A4" s="71" t="s">
        <v>22</v>
      </c>
      <c r="B4" s="71"/>
      <c r="C4" s="6">
        <f>SUM(C3)</f>
        <v>24753.9</v>
      </c>
      <c r="D4" s="12"/>
      <c r="E4" s="12"/>
      <c r="F4" s="15"/>
    </row>
    <row r="5" spans="1:6" ht="21.6" customHeight="1" x14ac:dyDescent="0.25">
      <c r="A5" s="71" t="s">
        <v>24</v>
      </c>
      <c r="B5" s="71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2" t="s">
        <v>381</v>
      </c>
      <c r="B8" s="82"/>
      <c r="C8" s="82"/>
      <c r="D8" s="82"/>
      <c r="E8" s="82"/>
      <c r="F8" s="15"/>
    </row>
    <row r="9" spans="1:6" ht="21.6" customHeight="1" x14ac:dyDescent="0.25">
      <c r="A9" s="1" t="s">
        <v>4</v>
      </c>
      <c r="B9" s="1" t="s">
        <v>29</v>
      </c>
      <c r="C9" s="83" t="s">
        <v>30</v>
      </c>
      <c r="D9" s="83"/>
      <c r="E9" s="5" t="s">
        <v>31</v>
      </c>
      <c r="F9" s="15"/>
    </row>
    <row r="10" spans="1:6" ht="21.6" customHeight="1" x14ac:dyDescent="0.25">
      <c r="A10" s="13" t="s">
        <v>382</v>
      </c>
      <c r="B10" s="14" t="s">
        <v>34</v>
      </c>
      <c r="C10" s="67" t="s">
        <v>35</v>
      </c>
      <c r="D10" s="67"/>
      <c r="E10" s="6">
        <v>2405</v>
      </c>
      <c r="F10" s="15"/>
    </row>
    <row r="11" spans="1:6" ht="21.6" customHeight="1" x14ac:dyDescent="0.25">
      <c r="A11" s="13" t="s">
        <v>383</v>
      </c>
      <c r="B11" s="14" t="s">
        <v>263</v>
      </c>
      <c r="C11" s="74" t="s">
        <v>35</v>
      </c>
      <c r="D11" s="74"/>
      <c r="E11" s="6">
        <v>68</v>
      </c>
    </row>
    <row r="12" spans="1:6" ht="21.6" customHeight="1" x14ac:dyDescent="0.25">
      <c r="A12" s="13" t="s">
        <v>384</v>
      </c>
      <c r="B12" s="14" t="s">
        <v>263</v>
      </c>
      <c r="C12" s="74" t="s">
        <v>35</v>
      </c>
      <c r="D12" s="74"/>
      <c r="E12" s="6">
        <v>68</v>
      </c>
    </row>
    <row r="13" spans="1:6" ht="21.6" customHeight="1" x14ac:dyDescent="0.25">
      <c r="A13" s="13" t="s">
        <v>385</v>
      </c>
      <c r="B13" s="14" t="s">
        <v>57</v>
      </c>
      <c r="C13" s="67" t="s">
        <v>201</v>
      </c>
      <c r="D13" s="67"/>
      <c r="E13" s="6">
        <v>0</v>
      </c>
    </row>
    <row r="14" spans="1:6" ht="21.6" customHeight="1" x14ac:dyDescent="0.25">
      <c r="A14" s="79"/>
      <c r="B14" s="79"/>
      <c r="C14" s="71" t="s">
        <v>37</v>
      </c>
      <c r="D14" s="71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2" t="s">
        <v>386</v>
      </c>
      <c r="B16" s="82"/>
      <c r="C16" s="82"/>
      <c r="D16" s="82"/>
      <c r="E16" s="82"/>
      <c r="F16" s="15"/>
    </row>
    <row r="17" spans="1:6" ht="21.6" customHeight="1" x14ac:dyDescent="0.25">
      <c r="A17" s="1" t="s">
        <v>4</v>
      </c>
      <c r="B17" s="1" t="s">
        <v>29</v>
      </c>
      <c r="C17" s="83" t="s">
        <v>30</v>
      </c>
      <c r="D17" s="83"/>
      <c r="E17" s="5" t="s">
        <v>31</v>
      </c>
      <c r="F17" s="15"/>
    </row>
    <row r="18" spans="1:6" ht="21.6" customHeight="1" x14ac:dyDescent="0.25">
      <c r="A18" s="13" t="s">
        <v>387</v>
      </c>
      <c r="B18" s="14" t="s">
        <v>34</v>
      </c>
      <c r="C18" s="67" t="s">
        <v>35</v>
      </c>
      <c r="D18" s="67"/>
      <c r="E18" s="6">
        <v>2405</v>
      </c>
      <c r="F18" s="15"/>
    </row>
    <row r="19" spans="1:6" ht="21.6" customHeight="1" x14ac:dyDescent="0.25">
      <c r="A19" s="13" t="s">
        <v>388</v>
      </c>
      <c r="B19" s="14" t="s">
        <v>263</v>
      </c>
      <c r="C19" s="74" t="s">
        <v>35</v>
      </c>
      <c r="D19" s="74"/>
      <c r="E19" s="6">
        <v>68</v>
      </c>
      <c r="F19" s="15"/>
    </row>
    <row r="20" spans="1:6" ht="21.6" customHeight="1" x14ac:dyDescent="0.25">
      <c r="A20" s="13" t="s">
        <v>389</v>
      </c>
      <c r="B20" s="14" t="s">
        <v>57</v>
      </c>
      <c r="C20" s="67" t="s">
        <v>201</v>
      </c>
      <c r="D20" s="67"/>
      <c r="E20" s="6">
        <v>0</v>
      </c>
    </row>
    <row r="21" spans="1:6" ht="21.6" customHeight="1" x14ac:dyDescent="0.25">
      <c r="A21" s="79"/>
      <c r="B21" s="79"/>
      <c r="C21" s="71" t="s">
        <v>37</v>
      </c>
      <c r="D21" s="71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1" t="s">
        <v>390</v>
      </c>
      <c r="B23" s="121"/>
      <c r="C23" s="121"/>
      <c r="D23" s="121"/>
      <c r="E23" s="121"/>
      <c r="F23" s="15"/>
    </row>
    <row r="24" spans="1:6" ht="21.6" customHeight="1" x14ac:dyDescent="0.25">
      <c r="A24" s="41" t="s">
        <v>4</v>
      </c>
      <c r="B24" s="1" t="s">
        <v>29</v>
      </c>
      <c r="C24" s="83" t="s">
        <v>30</v>
      </c>
      <c r="D24" s="83"/>
      <c r="E24" s="5" t="s">
        <v>31</v>
      </c>
      <c r="F24" s="15"/>
    </row>
    <row r="25" spans="1:6" ht="21.6" customHeight="1" x14ac:dyDescent="0.25">
      <c r="A25" s="13" t="s">
        <v>391</v>
      </c>
      <c r="B25" s="14" t="s">
        <v>34</v>
      </c>
      <c r="C25" s="67" t="s">
        <v>35</v>
      </c>
      <c r="D25" s="67"/>
      <c r="E25" s="6">
        <v>2405</v>
      </c>
    </row>
    <row r="26" spans="1:6" ht="21.6" customHeight="1" x14ac:dyDescent="0.25">
      <c r="A26" s="13" t="s">
        <v>392</v>
      </c>
      <c r="B26" s="14" t="s">
        <v>57</v>
      </c>
      <c r="C26" s="67" t="s">
        <v>201</v>
      </c>
      <c r="D26" s="67"/>
      <c r="E26" s="6">
        <v>0</v>
      </c>
    </row>
    <row r="27" spans="1:6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7" t="s">
        <v>393</v>
      </c>
      <c r="B32" s="77"/>
      <c r="C32" s="77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76" t="s">
        <v>71</v>
      </c>
      <c r="B34" s="76"/>
      <c r="C34" s="76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76" t="s">
        <v>281</v>
      </c>
      <c r="B39" s="76"/>
      <c r="C39" s="76"/>
    </row>
    <row r="40" spans="1:6" ht="21.6" customHeight="1" x14ac:dyDescent="0.25">
      <c r="A40" s="76"/>
      <c r="B40" s="76"/>
      <c r="C40" s="76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76" t="s">
        <v>92</v>
      </c>
      <c r="B47" s="76"/>
      <c r="C47" s="76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76" t="s">
        <v>125</v>
      </c>
      <c r="B65" s="76"/>
      <c r="C65" s="76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76" t="s">
        <v>131</v>
      </c>
      <c r="B70" s="76"/>
      <c r="C70" s="76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525</v>
      </c>
      <c r="B74" s="42" t="s">
        <v>526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76" t="s">
        <v>142</v>
      </c>
      <c r="B77" s="76"/>
      <c r="C77" s="76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23" t="s">
        <v>394</v>
      </c>
      <c r="B87" s="123"/>
      <c r="C87" s="123"/>
      <c r="D87" s="123"/>
      <c r="E87" s="123"/>
    </row>
    <row r="88" spans="1:42" ht="21.6" customHeight="1" x14ac:dyDescent="0.25">
      <c r="A88" s="72" t="s">
        <v>151</v>
      </c>
      <c r="B88" s="72"/>
      <c r="C88" s="72" t="s">
        <v>30</v>
      </c>
      <c r="D88" s="72"/>
      <c r="E88" s="28" t="s">
        <v>31</v>
      </c>
    </row>
    <row r="89" spans="1:42" ht="43.15" customHeight="1" x14ac:dyDescent="0.25">
      <c r="A89" s="137" t="s">
        <v>131</v>
      </c>
      <c r="B89" s="138"/>
      <c r="C89" s="74" t="s">
        <v>395</v>
      </c>
      <c r="D89" s="74"/>
      <c r="E89" s="23">
        <v>150</v>
      </c>
    </row>
    <row r="90" spans="1:42" ht="21.6" customHeight="1" x14ac:dyDescent="0.25">
      <c r="A90" s="139"/>
      <c r="B90" s="140"/>
      <c r="C90" s="67" t="s">
        <v>531</v>
      </c>
      <c r="D90" s="67"/>
      <c r="E90" s="23">
        <v>500</v>
      </c>
    </row>
    <row r="91" spans="1:42" ht="39.950000000000003" customHeight="1" x14ac:dyDescent="0.25">
      <c r="A91" s="141"/>
      <c r="B91" s="142"/>
      <c r="C91" s="110" t="s">
        <v>550</v>
      </c>
      <c r="D91" s="109"/>
      <c r="E91" s="14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68" t="s">
        <v>152</v>
      </c>
      <c r="B92" s="68"/>
      <c r="C92" s="67"/>
      <c r="D92" s="67"/>
      <c r="E92" s="23">
        <f>C84</f>
        <v>347</v>
      </c>
    </row>
    <row r="93" spans="1:42" ht="21.6" customHeight="1" x14ac:dyDescent="0.25">
      <c r="A93" s="68"/>
      <c r="B93" s="68"/>
      <c r="C93" s="124" t="s">
        <v>153</v>
      </c>
      <c r="D93" s="124"/>
      <c r="E93" s="6">
        <f>('October 2025 - December 2025'!E112+E14)-SUM(E89:E92)</f>
        <v>21569.9</v>
      </c>
    </row>
    <row r="94" spans="1:42" ht="21.6" customHeight="1" x14ac:dyDescent="0.25"/>
    <row r="95" spans="1:42" ht="21.6" customHeight="1" x14ac:dyDescent="0.25">
      <c r="A95" s="72" t="s">
        <v>396</v>
      </c>
      <c r="B95" s="72"/>
      <c r="C95" s="72"/>
      <c r="D95" s="72"/>
      <c r="E95" s="72"/>
    </row>
    <row r="96" spans="1:42" ht="21.6" customHeight="1" x14ac:dyDescent="0.25">
      <c r="A96" s="72" t="s">
        <v>151</v>
      </c>
      <c r="B96" s="72"/>
      <c r="C96" s="72" t="s">
        <v>30</v>
      </c>
      <c r="D96" s="72"/>
      <c r="E96" s="28" t="s">
        <v>31</v>
      </c>
    </row>
    <row r="97" spans="1:42" ht="21.6" customHeight="1" x14ac:dyDescent="0.25">
      <c r="A97" s="68" t="s">
        <v>397</v>
      </c>
      <c r="B97" s="68"/>
      <c r="C97" s="67"/>
      <c r="D97" s="67"/>
      <c r="E97" s="6">
        <f>E93</f>
        <v>21569.9</v>
      </c>
    </row>
    <row r="98" spans="1:42" ht="21.6" customHeight="1" x14ac:dyDescent="0.25">
      <c r="A98" s="137" t="s">
        <v>131</v>
      </c>
      <c r="B98" s="138"/>
      <c r="C98" s="67" t="s">
        <v>359</v>
      </c>
      <c r="D98" s="67"/>
      <c r="E98" s="23">
        <v>0</v>
      </c>
    </row>
    <row r="99" spans="1:42" ht="21.6" customHeight="1" x14ac:dyDescent="0.25">
      <c r="A99" s="139"/>
      <c r="B99" s="140"/>
      <c r="C99" s="67" t="s">
        <v>531</v>
      </c>
      <c r="D99" s="67"/>
      <c r="E99" s="23">
        <v>500</v>
      </c>
    </row>
    <row r="100" spans="1:42" ht="39.950000000000003" customHeight="1" x14ac:dyDescent="0.25">
      <c r="A100" s="141"/>
      <c r="B100" s="142"/>
      <c r="C100" s="110" t="s">
        <v>550</v>
      </c>
      <c r="D100" s="109"/>
      <c r="E100" s="14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68" t="s">
        <v>152</v>
      </c>
      <c r="B101" s="68"/>
      <c r="C101" s="67"/>
      <c r="D101" s="67"/>
      <c r="E101" s="23">
        <f>C84</f>
        <v>347</v>
      </c>
    </row>
    <row r="102" spans="1:42" ht="21.6" customHeight="1" x14ac:dyDescent="0.25">
      <c r="A102" s="70"/>
      <c r="B102" s="70"/>
      <c r="C102" s="122" t="s">
        <v>163</v>
      </c>
      <c r="D102" s="122"/>
      <c r="E102" s="6">
        <f>(E21+E97)-SUM(E98:E101)</f>
        <v>23195.9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23" t="s">
        <v>398</v>
      </c>
      <c r="B105" s="123"/>
      <c r="C105" s="123"/>
      <c r="D105" s="123"/>
      <c r="E105" s="123"/>
    </row>
    <row r="106" spans="1:42" ht="21.6" customHeight="1" x14ac:dyDescent="0.25">
      <c r="A106" s="72" t="s">
        <v>151</v>
      </c>
      <c r="B106" s="72"/>
      <c r="C106" s="72" t="s">
        <v>30</v>
      </c>
      <c r="D106" s="72"/>
      <c r="E106" s="28" t="s">
        <v>31</v>
      </c>
    </row>
    <row r="107" spans="1:42" ht="21.6" customHeight="1" x14ac:dyDescent="0.25">
      <c r="A107" s="68" t="s">
        <v>399</v>
      </c>
      <c r="B107" s="68"/>
      <c r="C107" s="67"/>
      <c r="D107" s="67"/>
      <c r="E107" s="6">
        <f>E102</f>
        <v>23195.9</v>
      </c>
    </row>
    <row r="108" spans="1:42" ht="21.6" customHeight="1" x14ac:dyDescent="0.25">
      <c r="A108" s="137" t="s">
        <v>131</v>
      </c>
      <c r="B108" s="138"/>
      <c r="C108" s="74" t="s">
        <v>359</v>
      </c>
      <c r="D108" s="74"/>
      <c r="E108" s="23">
        <v>0</v>
      </c>
    </row>
    <row r="109" spans="1:42" ht="21.6" customHeight="1" x14ac:dyDescent="0.25">
      <c r="A109" s="139"/>
      <c r="B109" s="140"/>
      <c r="C109" s="67" t="s">
        <v>531</v>
      </c>
      <c r="D109" s="67"/>
      <c r="E109" s="23">
        <v>500</v>
      </c>
    </row>
    <row r="110" spans="1:42" ht="39.950000000000003" customHeight="1" x14ac:dyDescent="0.25">
      <c r="A110" s="141"/>
      <c r="B110" s="142"/>
      <c r="C110" s="110" t="s">
        <v>550</v>
      </c>
      <c r="D110" s="109"/>
      <c r="E110" s="14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42" ht="21.6" customHeight="1" x14ac:dyDescent="0.25">
      <c r="A112" s="68"/>
      <c r="B112" s="68"/>
      <c r="C112" s="122" t="s">
        <v>163</v>
      </c>
      <c r="D112" s="122"/>
      <c r="E112" s="6">
        <f>(E27+E107)-SUM(E108:E111)</f>
        <v>24753.9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D35">
    <cfRule type="cellIs" dxfId="69" priority="17" operator="equal">
      <formula>0</formula>
    </cfRule>
  </conditionalFormatting>
  <conditionalFormatting sqref="C89 E96:E99 E107:E109 H115 E118:E121 E101 E111">
    <cfRule type="cellIs" dxfId="68" priority="14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100">
    <cfRule type="cellIs" dxfId="65" priority="3" operator="equal">
      <formula>0</formula>
    </cfRule>
    <cfRule type="cellIs" dxfId="64" priority="4" operator="equal">
      <formula>0</formula>
    </cfRule>
  </conditionalFormatting>
  <conditionalFormatting sqref="E110">
    <cfRule type="cellIs" dxfId="63" priority="1" operator="equal">
      <formula>0</formula>
    </cfRule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8" t="s">
        <v>400</v>
      </c>
      <c r="B1" s="88"/>
      <c r="C1" s="88"/>
      <c r="D1" s="88"/>
      <c r="E1" s="88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29898.9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7" t="s">
        <v>22</v>
      </c>
      <c r="B4" s="97"/>
      <c r="C4" s="6">
        <f>SUM(C3)</f>
        <v>29898.9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1" t="s">
        <v>24</v>
      </c>
      <c r="B5" s="71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5" t="s">
        <v>401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26" t="s">
        <v>30</v>
      </c>
      <c r="D9" s="126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402</v>
      </c>
      <c r="B10" s="14" t="s">
        <v>34</v>
      </c>
      <c r="C10" s="67" t="s">
        <v>35</v>
      </c>
      <c r="D10" s="67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403</v>
      </c>
      <c r="B11" s="14" t="s">
        <v>263</v>
      </c>
      <c r="C11" s="74" t="s">
        <v>35</v>
      </c>
      <c r="D11" s="74"/>
      <c r="E11" s="6">
        <v>68</v>
      </c>
    </row>
    <row r="12" spans="1:33" ht="21.6" customHeight="1" x14ac:dyDescent="0.25">
      <c r="A12" s="13" t="s">
        <v>404</v>
      </c>
      <c r="B12" s="14" t="s">
        <v>57</v>
      </c>
      <c r="C12" s="67" t="s">
        <v>201</v>
      </c>
      <c r="D12" s="67"/>
      <c r="E12" s="6">
        <v>0</v>
      </c>
    </row>
    <row r="13" spans="1:33" ht="21.6" customHeight="1" x14ac:dyDescent="0.25">
      <c r="A13" s="79"/>
      <c r="B13" s="79"/>
      <c r="C13" s="71" t="s">
        <v>37</v>
      </c>
      <c r="D13" s="71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5" t="s">
        <v>405</v>
      </c>
      <c r="B15" s="125"/>
      <c r="C15" s="125"/>
      <c r="D15" s="125"/>
      <c r="E15" s="1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26" t="s">
        <v>30</v>
      </c>
      <c r="D16" s="126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406</v>
      </c>
      <c r="B17" s="14" t="s">
        <v>34</v>
      </c>
      <c r="C17" s="67" t="s">
        <v>35</v>
      </c>
      <c r="D17" s="67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407</v>
      </c>
      <c r="B18" s="14" t="s">
        <v>263</v>
      </c>
      <c r="C18" s="74" t="s">
        <v>35</v>
      </c>
      <c r="D18" s="74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408</v>
      </c>
      <c r="B19" s="14" t="s">
        <v>263</v>
      </c>
      <c r="C19" s="74" t="s">
        <v>35</v>
      </c>
      <c r="D19" s="74"/>
      <c r="E19" s="6">
        <v>68</v>
      </c>
    </row>
    <row r="20" spans="1:33" ht="21.6" customHeight="1" x14ac:dyDescent="0.25">
      <c r="A20" s="13" t="s">
        <v>409</v>
      </c>
      <c r="B20" s="14" t="s">
        <v>57</v>
      </c>
      <c r="C20" s="67" t="s">
        <v>201</v>
      </c>
      <c r="D20" s="67"/>
      <c r="E20" s="6">
        <v>0</v>
      </c>
    </row>
    <row r="21" spans="1:33" ht="21.6" customHeight="1" x14ac:dyDescent="0.25">
      <c r="A21" s="79"/>
      <c r="B21" s="79"/>
      <c r="C21" s="71" t="s">
        <v>37</v>
      </c>
      <c r="D21" s="71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5" t="s">
        <v>410</v>
      </c>
      <c r="B23" s="125"/>
      <c r="C23" s="125"/>
      <c r="D23" s="125"/>
      <c r="E23" s="12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26" t="s">
        <v>30</v>
      </c>
      <c r="D24" s="126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411</v>
      </c>
      <c r="B25" s="14" t="s">
        <v>34</v>
      </c>
      <c r="C25" s="67" t="s">
        <v>35</v>
      </c>
      <c r="D25" s="67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412</v>
      </c>
      <c r="B26" s="14" t="s">
        <v>57</v>
      </c>
      <c r="C26" s="67" t="s">
        <v>201</v>
      </c>
      <c r="D26" s="67"/>
      <c r="E26" s="6">
        <v>0</v>
      </c>
    </row>
    <row r="27" spans="1:33" ht="21.6" customHeight="1" x14ac:dyDescent="0.25">
      <c r="A27" s="79"/>
      <c r="B27" s="79"/>
      <c r="C27" s="71" t="s">
        <v>37</v>
      </c>
      <c r="D27" s="71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7" t="s">
        <v>413</v>
      </c>
      <c r="B32" s="77"/>
      <c r="C32" s="77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76" t="s">
        <v>71</v>
      </c>
      <c r="B34" s="76"/>
      <c r="C34" s="76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76" t="s">
        <v>281</v>
      </c>
      <c r="B39" s="76"/>
      <c r="C39" s="76"/>
    </row>
    <row r="40" spans="1:7" ht="21.6" customHeight="1" x14ac:dyDescent="0.25">
      <c r="A40" s="76"/>
      <c r="B40" s="76"/>
      <c r="C40" s="76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76" t="s">
        <v>92</v>
      </c>
      <c r="B47" s="76"/>
      <c r="C47" s="76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6" t="s">
        <v>102</v>
      </c>
      <c r="B51" s="76"/>
      <c r="C51" s="76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6" t="s">
        <v>112</v>
      </c>
      <c r="B56" s="76"/>
      <c r="C56" s="76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6" t="s">
        <v>116</v>
      </c>
      <c r="B59" s="76"/>
      <c r="C59" s="76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6" t="s">
        <v>125</v>
      </c>
      <c r="B65" s="76"/>
      <c r="C65" s="76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76" t="s">
        <v>131</v>
      </c>
      <c r="B70" s="76"/>
      <c r="C70" s="76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76" t="s">
        <v>142</v>
      </c>
      <c r="B77" s="76"/>
      <c r="C77" s="76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0" t="s">
        <v>414</v>
      </c>
      <c r="B87" s="120"/>
      <c r="C87" s="120"/>
      <c r="D87" s="120"/>
      <c r="E87" s="120"/>
      <c r="H87"/>
    </row>
    <row r="88" spans="1:8" ht="21.6" customHeight="1" x14ac:dyDescent="0.25">
      <c r="A88" s="119" t="s">
        <v>151</v>
      </c>
      <c r="B88" s="119"/>
      <c r="C88" s="119" t="s">
        <v>30</v>
      </c>
      <c r="D88" s="119"/>
      <c r="E88" s="50" t="s">
        <v>31</v>
      </c>
      <c r="H88"/>
    </row>
    <row r="89" spans="1:8" ht="43.15" customHeight="1" x14ac:dyDescent="0.25">
      <c r="A89" s="137" t="s">
        <v>131</v>
      </c>
      <c r="B89" s="138"/>
      <c r="C89" s="74" t="s">
        <v>314</v>
      </c>
      <c r="D89" s="74"/>
      <c r="E89" s="23">
        <v>150</v>
      </c>
      <c r="H89"/>
    </row>
    <row r="90" spans="1:8" ht="21.6" customHeight="1" x14ac:dyDescent="0.25">
      <c r="A90" s="139"/>
      <c r="B90" s="140"/>
      <c r="C90" s="118" t="s">
        <v>531</v>
      </c>
      <c r="D90" s="67"/>
      <c r="E90" s="23">
        <v>500</v>
      </c>
      <c r="H90"/>
    </row>
    <row r="91" spans="1:8" ht="39.950000000000003" customHeight="1" x14ac:dyDescent="0.25">
      <c r="A91" s="141"/>
      <c r="B91" s="142"/>
      <c r="C91" s="110" t="s">
        <v>550</v>
      </c>
      <c r="D91" s="109"/>
      <c r="E91" s="143">
        <v>0</v>
      </c>
    </row>
    <row r="92" spans="1:8" ht="21.6" customHeight="1" x14ac:dyDescent="0.25">
      <c r="A92" s="68" t="s">
        <v>152</v>
      </c>
      <c r="B92" s="68"/>
      <c r="C92" s="67"/>
      <c r="D92" s="67"/>
      <c r="E92" s="23">
        <f>C84</f>
        <v>347</v>
      </c>
      <c r="H92"/>
    </row>
    <row r="93" spans="1:8" ht="21.6" customHeight="1" x14ac:dyDescent="0.25">
      <c r="A93" s="68"/>
      <c r="B93" s="68"/>
      <c r="C93" s="75" t="s">
        <v>153</v>
      </c>
      <c r="D93" s="75"/>
      <c r="E93" s="6">
        <f>('January 2026 - March 2026'!E112+E13)-SUM(E89:E92)</f>
        <v>26229.9</v>
      </c>
      <c r="H93"/>
    </row>
    <row r="94" spans="1:8" ht="21.6" customHeight="1" x14ac:dyDescent="0.25">
      <c r="H94"/>
    </row>
    <row r="95" spans="1:8" ht="21.6" customHeight="1" x14ac:dyDescent="0.25">
      <c r="A95" s="120" t="s">
        <v>415</v>
      </c>
      <c r="B95" s="120"/>
      <c r="C95" s="120"/>
      <c r="D95" s="120"/>
      <c r="E95" s="120"/>
      <c r="H95"/>
    </row>
    <row r="96" spans="1:8" ht="21.6" customHeight="1" x14ac:dyDescent="0.25">
      <c r="A96" s="119" t="s">
        <v>151</v>
      </c>
      <c r="B96" s="119"/>
      <c r="C96" s="119" t="s">
        <v>30</v>
      </c>
      <c r="D96" s="119"/>
      <c r="E96" s="50" t="s">
        <v>31</v>
      </c>
      <c r="H96"/>
    </row>
    <row r="97" spans="1:8" ht="21.6" customHeight="1" x14ac:dyDescent="0.25">
      <c r="A97" s="68" t="s">
        <v>416</v>
      </c>
      <c r="B97" s="68"/>
      <c r="C97" s="67"/>
      <c r="D97" s="67"/>
      <c r="E97" s="6">
        <f>E93</f>
        <v>26229.9</v>
      </c>
      <c r="H97"/>
    </row>
    <row r="98" spans="1:8" ht="90" customHeight="1" x14ac:dyDescent="0.25">
      <c r="A98" s="137" t="s">
        <v>131</v>
      </c>
      <c r="B98" s="138"/>
      <c r="C98" s="74" t="s">
        <v>417</v>
      </c>
      <c r="D98" s="74"/>
      <c r="E98" s="23">
        <v>150</v>
      </c>
      <c r="H98"/>
    </row>
    <row r="99" spans="1:8" ht="21.6" customHeight="1" x14ac:dyDescent="0.25">
      <c r="A99" s="139"/>
      <c r="B99" s="140"/>
      <c r="C99" s="118" t="s">
        <v>534</v>
      </c>
      <c r="D99" s="67"/>
      <c r="E99" s="23">
        <v>433</v>
      </c>
      <c r="H99"/>
    </row>
    <row r="100" spans="1:8" ht="39.950000000000003" customHeight="1" x14ac:dyDescent="0.25">
      <c r="A100" s="141"/>
      <c r="B100" s="142"/>
      <c r="C100" s="110" t="s">
        <v>550</v>
      </c>
      <c r="D100" s="109"/>
      <c r="E100" s="143">
        <v>0</v>
      </c>
    </row>
    <row r="101" spans="1:8" ht="21.6" customHeight="1" x14ac:dyDescent="0.25">
      <c r="A101" s="68" t="s">
        <v>152</v>
      </c>
      <c r="B101" s="68"/>
      <c r="C101" s="67"/>
      <c r="D101" s="67"/>
      <c r="E101" s="23">
        <f>C84</f>
        <v>347</v>
      </c>
      <c r="H101"/>
    </row>
    <row r="102" spans="1:8" ht="21.6" customHeight="1" x14ac:dyDescent="0.25">
      <c r="A102" s="70"/>
      <c r="B102" s="70"/>
      <c r="C102" s="71" t="s">
        <v>163</v>
      </c>
      <c r="D102" s="71"/>
      <c r="E102" s="6">
        <f>(E21+E97)-SUM(E98:E101)</f>
        <v>27840.9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0" t="s">
        <v>418</v>
      </c>
      <c r="B105" s="120"/>
      <c r="C105" s="120"/>
      <c r="D105" s="120"/>
      <c r="E105" s="120"/>
      <c r="H105"/>
    </row>
    <row r="106" spans="1:8" ht="21.6" customHeight="1" x14ac:dyDescent="0.25">
      <c r="A106" s="119" t="s">
        <v>151</v>
      </c>
      <c r="B106" s="119"/>
      <c r="C106" s="119" t="s">
        <v>30</v>
      </c>
      <c r="D106" s="119"/>
      <c r="E106" s="50" t="s">
        <v>31</v>
      </c>
      <c r="H106"/>
    </row>
    <row r="107" spans="1:8" ht="21.6" customHeight="1" x14ac:dyDescent="0.25">
      <c r="A107" s="68" t="s">
        <v>419</v>
      </c>
      <c r="B107" s="68"/>
      <c r="C107" s="67"/>
      <c r="D107" s="67"/>
      <c r="E107" s="6">
        <f>E102</f>
        <v>27840.9</v>
      </c>
      <c r="H107"/>
    </row>
    <row r="108" spans="1:8" ht="21.6" customHeight="1" x14ac:dyDescent="0.25">
      <c r="A108" s="137" t="s">
        <v>131</v>
      </c>
      <c r="B108" s="138"/>
      <c r="C108" s="67" t="s">
        <v>359</v>
      </c>
      <c r="D108" s="67"/>
      <c r="E108" s="23">
        <v>0</v>
      </c>
      <c r="H108"/>
    </row>
    <row r="109" spans="1:8" ht="21.6" customHeight="1" x14ac:dyDescent="0.25">
      <c r="A109" s="139"/>
      <c r="B109" s="140"/>
      <c r="C109" s="118" t="s">
        <v>528</v>
      </c>
      <c r="D109" s="67"/>
      <c r="E109" s="23">
        <v>0</v>
      </c>
    </row>
    <row r="110" spans="1:8" ht="39.950000000000003" customHeight="1" x14ac:dyDescent="0.25">
      <c r="A110" s="141"/>
      <c r="B110" s="142"/>
      <c r="C110" s="110" t="s">
        <v>550</v>
      </c>
      <c r="D110" s="109"/>
      <c r="E110" s="143">
        <v>0</v>
      </c>
    </row>
    <row r="111" spans="1:8" ht="21.6" customHeight="1" x14ac:dyDescent="0.25">
      <c r="A111" s="68" t="s">
        <v>152</v>
      </c>
      <c r="B111" s="68"/>
      <c r="C111" s="67"/>
      <c r="D111" s="67"/>
      <c r="E111" s="23">
        <f>C84</f>
        <v>347</v>
      </c>
    </row>
    <row r="112" spans="1:8" ht="21.6" customHeight="1" x14ac:dyDescent="0.25">
      <c r="A112" s="68"/>
      <c r="B112" s="68"/>
      <c r="C112" s="71" t="s">
        <v>163</v>
      </c>
      <c r="D112" s="71"/>
      <c r="E112" s="6">
        <f>(E27+E107)-SUM(E108:E111)</f>
        <v>29898.9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91:D91"/>
    <mergeCell ref="C100:D100"/>
    <mergeCell ref="C110:D110"/>
    <mergeCell ref="A108:B110"/>
    <mergeCell ref="A98:B100"/>
    <mergeCell ref="A89:B91"/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  <mergeCell ref="C101:D101"/>
    <mergeCell ref="A102:B102"/>
    <mergeCell ref="C102:D102"/>
    <mergeCell ref="A105:E105"/>
    <mergeCell ref="A107:B107"/>
    <mergeCell ref="C107:D107"/>
    <mergeCell ref="C108:D108"/>
    <mergeCell ref="C109:D109"/>
    <mergeCell ref="A111:B111"/>
    <mergeCell ref="C111:D111"/>
    <mergeCell ref="A112:B112"/>
    <mergeCell ref="C112:D112"/>
    <mergeCell ref="A106:B106"/>
    <mergeCell ref="C106:D106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 E89:E90 E98:E99 E108:E109 E92 E101 E111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91">
    <cfRule type="cellIs" dxfId="54" priority="5" operator="equal">
      <formula>0</formula>
    </cfRule>
    <cfRule type="cellIs" dxfId="53" priority="6" operator="equal">
      <formula>0</formula>
    </cfRule>
  </conditionalFormatting>
  <conditionalFormatting sqref="E100">
    <cfRule type="cellIs" dxfId="52" priority="3" operator="equal">
      <formula>0</formula>
    </cfRule>
    <cfRule type="cellIs" dxfId="51" priority="4" operator="equal">
      <formula>0</formula>
    </cfRule>
  </conditionalFormatting>
  <conditionalFormatting sqref="E110">
    <cfRule type="cellIs" dxfId="50" priority="1" operator="equal">
      <formula>0</formula>
    </cfRule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2024-12-17T14:39:26Z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