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BD98AF4-78AC-4ED1-B127-84AEFC08A04C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66" i="2" l="1"/>
  <c r="C7" i="5"/>
  <c r="C7" i="4"/>
  <c r="C7" i="3"/>
  <c r="C7" i="2"/>
  <c r="C42" i="6"/>
  <c r="C42" i="5"/>
  <c r="C42" i="4"/>
  <c r="C42" i="3"/>
  <c r="C46" i="2"/>
  <c r="E21" i="2"/>
  <c r="E15" i="2"/>
  <c r="C75" i="6"/>
  <c r="C76" i="1"/>
  <c r="C9" i="1" s="1"/>
  <c r="E21" i="1"/>
  <c r="C68" i="6"/>
  <c r="C62" i="6"/>
  <c r="C57" i="6"/>
  <c r="C54" i="6"/>
  <c r="C51" i="6"/>
  <c r="C46" i="6"/>
  <c r="C34" i="6"/>
  <c r="E23" i="6"/>
  <c r="E18" i="6"/>
  <c r="E13" i="6"/>
  <c r="C75" i="2"/>
  <c r="C68" i="5"/>
  <c r="C62" i="5"/>
  <c r="C57" i="5"/>
  <c r="C54" i="5"/>
  <c r="C51" i="5"/>
  <c r="C46" i="5"/>
  <c r="C34" i="5"/>
  <c r="E23" i="5"/>
  <c r="E18" i="5"/>
  <c r="E13" i="5"/>
  <c r="C68" i="4"/>
  <c r="C62" i="4"/>
  <c r="C57" i="4"/>
  <c r="C54" i="4"/>
  <c r="C51" i="4"/>
  <c r="C46" i="4"/>
  <c r="C34" i="4"/>
  <c r="E23" i="4"/>
  <c r="E18" i="4"/>
  <c r="E13" i="4"/>
  <c r="E27" i="2"/>
  <c r="C68" i="3"/>
  <c r="C62" i="3"/>
  <c r="C57" i="3"/>
  <c r="C54" i="3"/>
  <c r="C51" i="3"/>
  <c r="C46" i="3"/>
  <c r="C34" i="3"/>
  <c r="E23" i="3"/>
  <c r="E18" i="3"/>
  <c r="E13" i="3"/>
  <c r="E91" i="1"/>
  <c r="E96" i="1" s="1"/>
  <c r="E27" i="1"/>
  <c r="E87" i="1"/>
  <c r="C5" i="2"/>
  <c r="C5" i="3" s="1"/>
  <c r="C5" i="4" s="1"/>
  <c r="C5" i="5" s="1"/>
  <c r="C5" i="6" s="1"/>
  <c r="C72" i="2"/>
  <c r="C61" i="2"/>
  <c r="C58" i="2"/>
  <c r="C55" i="2"/>
  <c r="C50" i="2"/>
  <c r="C38" i="2"/>
  <c r="C8" i="1"/>
  <c r="C69" i="1"/>
  <c r="C64" i="1"/>
  <c r="C59" i="1"/>
  <c r="C53" i="1"/>
  <c r="C56" i="1"/>
  <c r="E15" i="1"/>
  <c r="C48" i="1"/>
  <c r="C37" i="1"/>
  <c r="C44" i="1"/>
  <c r="C75" i="3" l="1"/>
  <c r="C79" i="2"/>
  <c r="C69" i="4"/>
  <c r="C76" i="4" s="1"/>
  <c r="E97" i="4" s="1"/>
  <c r="C69" i="6"/>
  <c r="C76" i="6" s="1"/>
  <c r="E97" i="6" s="1"/>
  <c r="C69" i="5"/>
  <c r="C76" i="5" s="1"/>
  <c r="E82" i="5" s="1"/>
  <c r="C71" i="4"/>
  <c r="C75" i="4" s="1"/>
  <c r="C69" i="3"/>
  <c r="C76" i="3" s="1"/>
  <c r="E97" i="3" s="1"/>
  <c r="C73" i="2"/>
  <c r="C80" i="2" s="1"/>
  <c r="E87" i="2" s="1"/>
  <c r="C70" i="1"/>
  <c r="C77" i="1" s="1"/>
  <c r="E101" i="1" s="1"/>
  <c r="E89" i="4" l="1"/>
  <c r="E82" i="4"/>
  <c r="E82" i="6"/>
  <c r="E89" i="6"/>
  <c r="E97" i="5"/>
  <c r="E89" i="5"/>
  <c r="C71" i="5"/>
  <c r="C75" i="5" s="1"/>
  <c r="E82" i="3"/>
  <c r="E89" i="3"/>
  <c r="E82" i="1"/>
  <c r="E90" i="1"/>
  <c r="E95" i="2"/>
  <c r="E104" i="2"/>
  <c r="C7" i="6" l="1"/>
  <c r="E102" i="1"/>
  <c r="C3" i="2" l="1"/>
  <c r="C6" i="2" l="1"/>
  <c r="E88" i="2" l="1"/>
  <c r="E92" i="2" s="1"/>
  <c r="E96" i="2" s="1"/>
  <c r="E101" i="2" l="1"/>
  <c r="E105" i="2" s="1"/>
  <c r="C3" i="3" l="1"/>
  <c r="C6" i="3" s="1"/>
  <c r="E83" i="3" s="1"/>
  <c r="E87" i="3" s="1"/>
  <c r="E90" i="3" s="1"/>
  <c r="E95" i="3" s="1"/>
  <c r="E98" i="3" s="1"/>
  <c r="C3" i="4" l="1"/>
  <c r="C6" i="4" s="1"/>
  <c r="E83" i="4" s="1"/>
  <c r="E87" i="4" s="1"/>
  <c r="E90" i="4" s="1"/>
  <c r="E95" i="4" s="1"/>
  <c r="E98" i="4" s="1"/>
  <c r="C3" i="5" l="1"/>
  <c r="C6" i="5" s="1"/>
  <c r="E83" i="5" s="1"/>
  <c r="E87" i="5" s="1"/>
  <c r="E90" i="5" s="1"/>
  <c r="E95" i="5" s="1"/>
  <c r="E98" i="5" s="1"/>
  <c r="C3" i="6" s="1"/>
  <c r="C6" i="6" s="1"/>
  <c r="E83" i="6" s="1"/>
  <c r="E87" i="6" s="1"/>
  <c r="E90" i="6" s="1"/>
  <c r="E95" i="6" s="1"/>
  <c r="E98" i="6" s="1"/>
</calcChain>
</file>

<file path=xl/sharedStrings.xml><?xml version="1.0" encoding="utf-8"?>
<sst xmlns="http://schemas.openxmlformats.org/spreadsheetml/2006/main" count="750" uniqueCount="184">
  <si>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</si>
  <si>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</si>
  <si>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</si>
  <si>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</si>
  <si>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</si>
  <si>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</si>
  <si>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</si>
  <si>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</si>
  <si>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</si>
  <si>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</si>
  <si>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</si>
  <si>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</si>
  <si>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</si>
  <si>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</si>
  <si>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</si>
  <si>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</si>
  <si>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</si>
  <si>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</si>
  <si>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</si>
  <si>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</si>
  <si>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</si>
  <si>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</si>
  <si>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</si>
  <si>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</si>
  <si>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</si>
  <si>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</si>
  <si>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</si>
  <si>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</si>
  <si>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</si>
  <si>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</si>
  <si>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</si>
  <si>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</si>
  <si>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</si>
  <si>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</si>
  <si>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</si>
  <si>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</si>
  <si>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</si>
  <si>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</si>
  <si>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</si>
  <si>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</si>
  <si>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</si>
  <si>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</si>
  <si>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</si>
  <si>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</si>
  <si>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</si>
  <si>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</si>
  <si>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</si>
  <si>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</si>
  <si>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</si>
  <si>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</si>
  <si>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</si>
  <si>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</si>
  <si>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</si>
  <si>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</si>
  <si>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</si>
  <si>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</si>
  <si>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</si>
  <si>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</si>
  <si>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</si>
  <si>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</si>
  <si>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</si>
  <si>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</si>
  <si>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</si>
  <si>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</si>
  <si>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</si>
  <si>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</si>
  <si>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</si>
  <si>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</si>
  <si>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</si>
  <si>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</si>
  <si>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</si>
  <si>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</si>
  <si>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</si>
  <si>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</si>
  <si>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</si>
  <si>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</si>
  <si>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</si>
  <si>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</si>
  <si>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</si>
  <si>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</si>
  <si>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</si>
  <si>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</si>
  <si>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</si>
  <si>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</si>
  <si>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</si>
  <si>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</si>
  <si>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</si>
  <si>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</si>
  <si>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</si>
  <si>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</si>
  <si>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</si>
  <si>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</si>
  <si>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</si>
  <si>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</si>
  <si>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</si>
  <si>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</si>
  <si>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</si>
  <si>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</si>
  <si>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</si>
  <si>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</si>
  <si>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</si>
  <si>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</si>
  <si>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</si>
  <si>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</si>
  <si>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</si>
  <si>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</si>
  <si>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</si>
  <si>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</si>
  <si>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</si>
  <si>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</si>
  <si>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</si>
  <si>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</si>
  <si>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</si>
  <si>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</si>
  <si>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</si>
  <si>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</si>
  <si>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</si>
  <si>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</si>
  <si>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</si>
  <si>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</si>
  <si>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</si>
  <si>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</si>
  <si>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</si>
  <si>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</si>
  <si>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</si>
  <si>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</si>
  <si>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</si>
  <si>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</si>
  <si>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</si>
  <si>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</si>
  <si>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</si>
  <si>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</si>
  <si>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</si>
  <si>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</si>
  <si>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</si>
  <si>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</si>
  <si>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</si>
  <si>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</si>
  <si>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</si>
  <si>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</si>
  <si>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</si>
  <si>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</si>
  <si>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</si>
  <si>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</si>
  <si>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</si>
  <si>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</si>
  <si>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</si>
  <si>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</si>
  <si>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</si>
  <si>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</si>
  <si>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</si>
  <si>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Payback $9.97 to the Banruptcy Office Department</t>
  </si>
  <si>
    <t>2. Payback $500 to Ng Wing Lam</t>
  </si>
  <si>
    <t>Music</t>
  </si>
  <si>
    <t>SmartTone Broadband</t>
  </si>
  <si>
    <t>3. Music</t>
  </si>
  <si>
    <t>Banruptcy Department / Bank</t>
  </si>
  <si>
    <t>31st July 2024</t>
  </si>
  <si>
    <t>Deduct 5% MPF</t>
  </si>
  <si>
    <t>31st August 2024</t>
  </si>
  <si>
    <t>1. Payback $9939 to Mom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</si>
  <si>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</si>
  <si>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</si>
  <si>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</si>
  <si>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</si>
  <si>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Government Installment</t>
  </si>
  <si>
    <t>Defer Government to August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</si>
  <si>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</si>
  <si>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</si>
  <si>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</si>
  <si>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</si>
  <si>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</si>
  <si>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</si>
  <si>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</si>
  <si>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</si>
  <si>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</si>
  <si>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</si>
  <si>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</si>
  <si>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</si>
  <si>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$400 for Hair Cut plus Color treatment</t>
  </si>
  <si>
    <t>2. Payback $30000 to Government</t>
  </si>
  <si>
    <t>3. Payback $3500 to Ng Wing Lam</t>
  </si>
  <si>
    <t>1. Payback $30000 to Government</t>
  </si>
  <si>
    <r>
      <t xml:space="preserve">1. Payback $9588.51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</si>
</sst>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left" vertical="center"/>
    </xf>
    <xf numFmtId="166" fontId="23" fillId="0" borderId="2" xfId="0" applyNumberFormat="1" applyFont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166" fontId="23" fillId="0" borderId="27" xfId="0" applyNumberFormat="1" applyFont="1" applyBorder="1" applyAlignment="1">
      <alignment horizontal="left" vertical="center"/>
    </xf>
    <xf numFmtId="0" fontId="11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0" fontId="23" fillId="5" borderId="8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18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6" fontId="11" fillId="0" borderId="2" xfId="0" applyNumberFormat="1" applyFont="1" applyBorder="1" applyAlignment="1">
      <alignment horizontal="left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/>
    </xf>
    <xf numFmtId="0" fontId="23" fillId="5" borderId="20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/>
    </xf>
    <xf numFmtId="0" fontId="23" fillId="5" borderId="24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166" fontId="23" fillId="0" borderId="25" xfId="0" applyNumberFormat="1" applyFont="1" applyBorder="1" applyAlignment="1">
      <alignment horizontal="left" vertical="center"/>
    </xf>
    <xf numFmtId="166" fontId="11" fillId="0" borderId="26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5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 wrapText="1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166" fontId="11" fillId="0" borderId="27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5"/>
  <sheetViews>
    <sheetView topLeftCell="A64" zoomScaleNormal="100" workbookViewId="0">
      <selection activeCell="C43" sqref="C43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66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51.17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150</v>
      </c>
      <c r="C9" s="57">
        <f>(-C76+SUM(E89,E98))</f>
        <v>-339588.51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35" t="s">
        <v>59</v>
      </c>
      <c r="B12" s="117"/>
      <c r="C12" s="117"/>
      <c r="D12" s="117"/>
      <c r="E12" s="10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36" t="s">
        <v>3</v>
      </c>
      <c r="D13" s="94"/>
      <c r="E13" s="17" t="s">
        <v>4</v>
      </c>
    </row>
    <row r="14" spans="1:25" ht="13.5" customHeight="1">
      <c r="A14" s="2" t="s">
        <v>67</v>
      </c>
      <c r="B14" s="2" t="s">
        <v>5</v>
      </c>
      <c r="C14" s="134" t="s">
        <v>6</v>
      </c>
      <c r="D14" s="115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35" t="s">
        <v>60</v>
      </c>
      <c r="B17" s="117"/>
      <c r="C17" s="117"/>
      <c r="D17" s="117"/>
      <c r="E17" s="10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37" t="s">
        <v>3</v>
      </c>
      <c r="D18" s="138"/>
      <c r="E18" s="73" t="s">
        <v>4</v>
      </c>
    </row>
    <row r="19" spans="1:25" ht="13.15" customHeight="1">
      <c r="A19" s="32" t="s">
        <v>68</v>
      </c>
      <c r="B19" s="32" t="s">
        <v>5</v>
      </c>
      <c r="C19" s="139" t="s">
        <v>6</v>
      </c>
      <c r="D19" s="140"/>
      <c r="E19" s="67">
        <v>2405</v>
      </c>
    </row>
    <row r="20" spans="1:25" ht="13.15" customHeight="1">
      <c r="A20" s="32" t="s">
        <v>149</v>
      </c>
      <c r="B20" s="32" t="s">
        <v>5</v>
      </c>
      <c r="C20" s="141" t="s">
        <v>92</v>
      </c>
      <c r="D20" s="142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35" t="s">
        <v>61</v>
      </c>
      <c r="B23" s="117"/>
      <c r="C23" s="117"/>
      <c r="D23" s="117"/>
      <c r="E23" s="10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36" t="s">
        <v>3</v>
      </c>
      <c r="D24" s="94"/>
      <c r="E24" s="17" t="s">
        <v>4</v>
      </c>
    </row>
    <row r="25" spans="1:25" ht="13.15" customHeight="1">
      <c r="A25" s="26" t="s">
        <v>69</v>
      </c>
      <c r="B25" s="26" t="s">
        <v>5</v>
      </c>
      <c r="C25" s="134" t="s">
        <v>6</v>
      </c>
      <c r="D25" s="94"/>
      <c r="E25" s="27">
        <v>2405</v>
      </c>
    </row>
    <row r="26" spans="1:25" ht="13.15" customHeight="1">
      <c r="A26" s="32" t="s">
        <v>147</v>
      </c>
      <c r="B26" s="32" t="s">
        <v>146</v>
      </c>
      <c r="C26" s="149" t="s">
        <v>148</v>
      </c>
      <c r="D26" s="149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48" t="s">
        <v>65</v>
      </c>
      <c r="B31" s="104"/>
      <c r="C31" s="94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96" t="s">
        <v>8</v>
      </c>
      <c r="B33" s="104"/>
      <c r="C33" s="94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43" t="s">
        <v>162</v>
      </c>
      <c r="B38" s="144"/>
      <c r="C38" s="145"/>
    </row>
    <row r="39" spans="1:3" ht="13.5" customHeight="1">
      <c r="A39" s="146"/>
      <c r="B39" s="102"/>
      <c r="C39" s="147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96" t="s">
        <v>17</v>
      </c>
      <c r="B45" s="104"/>
      <c r="C45" s="94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6" t="s">
        <v>51</v>
      </c>
      <c r="B49" s="97"/>
      <c r="C49" s="98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96" t="s">
        <v>22</v>
      </c>
      <c r="B54" s="97"/>
      <c r="C54" s="98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50" t="s">
        <v>55</v>
      </c>
      <c r="B57" s="151"/>
      <c r="C57" s="138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01" t="s">
        <v>35</v>
      </c>
      <c r="B60" s="102"/>
      <c r="C60" s="103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118" t="s">
        <v>31</v>
      </c>
      <c r="B65" s="152"/>
      <c r="C65" s="120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113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118" t="s">
        <v>44</v>
      </c>
      <c r="B71" s="119"/>
      <c r="C71" s="120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30">
      <c r="A75" s="81" t="s">
        <v>156</v>
      </c>
      <c r="B75" s="55"/>
      <c r="C75" s="49">
        <v>326149.51</v>
      </c>
    </row>
    <row r="76" spans="1:8" ht="13.5" customHeight="1">
      <c r="A76" s="28"/>
      <c r="B76" s="56" t="s">
        <v>45</v>
      </c>
      <c r="C76" s="49">
        <f>SUM(C72:C75)</f>
        <v>341088.51</v>
      </c>
    </row>
    <row r="77" spans="1:8" ht="13.5" customHeight="1">
      <c r="A77" s="32"/>
      <c r="B77" s="40" t="s">
        <v>27</v>
      </c>
      <c r="C77" s="41">
        <f>C70</f>
        <v>1503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93" t="s">
        <v>62</v>
      </c>
      <c r="B80" s="127"/>
      <c r="C80" s="127"/>
      <c r="D80" s="127"/>
      <c r="E80" s="128"/>
    </row>
    <row r="81" spans="1:5" ht="13.5" customHeight="1">
      <c r="A81" s="105" t="s">
        <v>38</v>
      </c>
      <c r="B81" s="106"/>
      <c r="C81" s="105" t="s">
        <v>37</v>
      </c>
      <c r="D81" s="106"/>
      <c r="E81" s="43" t="s">
        <v>4</v>
      </c>
    </row>
    <row r="82" spans="1:5" ht="13.5" customHeight="1">
      <c r="A82" s="129" t="s">
        <v>40</v>
      </c>
      <c r="B82" s="130"/>
      <c r="C82" s="99"/>
      <c r="D82" s="100"/>
      <c r="E82" s="44">
        <f>C77</f>
        <v>1503</v>
      </c>
    </row>
    <row r="83" spans="1:5" ht="13.5" customHeight="1">
      <c r="C83" s="153" t="s">
        <v>41</v>
      </c>
      <c r="D83" s="154"/>
      <c r="E83" s="37">
        <v>0</v>
      </c>
    </row>
    <row r="84" spans="1:5" ht="13.5" customHeight="1"/>
    <row r="85" spans="1:5" ht="13.5" customHeight="1">
      <c r="A85" s="93" t="s">
        <v>63</v>
      </c>
      <c r="B85" s="104"/>
      <c r="C85" s="104"/>
      <c r="D85" s="104"/>
      <c r="E85" s="94"/>
    </row>
    <row r="86" spans="1:5" ht="13.5" customHeight="1">
      <c r="A86" s="93" t="s">
        <v>38</v>
      </c>
      <c r="B86" s="94"/>
      <c r="C86" s="93" t="s">
        <v>37</v>
      </c>
      <c r="D86" s="94"/>
      <c r="E86" s="23" t="s">
        <v>4</v>
      </c>
    </row>
    <row r="87" spans="1:5" ht="13.5" customHeight="1">
      <c r="A87" s="114" t="s">
        <v>77</v>
      </c>
      <c r="B87" s="123"/>
      <c r="C87" s="121"/>
      <c r="D87" s="122"/>
      <c r="E87" s="37">
        <f>E83</f>
        <v>0</v>
      </c>
    </row>
    <row r="88" spans="1:5" ht="13.5" customHeight="1">
      <c r="A88" s="107" t="s">
        <v>82</v>
      </c>
      <c r="B88" s="108"/>
      <c r="C88" s="91" t="s">
        <v>83</v>
      </c>
      <c r="D88" s="126"/>
      <c r="E88" s="52">
        <v>0</v>
      </c>
    </row>
    <row r="89" spans="1:5" ht="13.5" customHeight="1">
      <c r="A89" s="111"/>
      <c r="B89" s="112"/>
      <c r="C89" s="91" t="s">
        <v>90</v>
      </c>
      <c r="D89" s="92"/>
      <c r="E89" s="52">
        <v>1000</v>
      </c>
    </row>
    <row r="90" spans="1:5" ht="13.5" customHeight="1">
      <c r="A90" s="114" t="s">
        <v>40</v>
      </c>
      <c r="B90" s="115"/>
      <c r="C90" s="124" t="s">
        <v>91</v>
      </c>
      <c r="D90" s="125"/>
      <c r="E90" s="66">
        <f>C77</f>
        <v>1503</v>
      </c>
    </row>
    <row r="91" spans="1:5" ht="13.5" customHeight="1">
      <c r="C91" s="113" t="s">
        <v>28</v>
      </c>
      <c r="D91" s="94"/>
      <c r="E91" s="37">
        <f>SUM(C3:C7)</f>
        <v>51.17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16" t="s">
        <v>64</v>
      </c>
      <c r="B94" s="117"/>
      <c r="C94" s="117"/>
      <c r="D94" s="117"/>
      <c r="E94" s="103"/>
    </row>
    <row r="95" spans="1:5" ht="13.5" customHeight="1">
      <c r="A95" s="93" t="s">
        <v>38</v>
      </c>
      <c r="B95" s="94"/>
      <c r="C95" s="93" t="s">
        <v>37</v>
      </c>
      <c r="D95" s="94"/>
      <c r="E95" s="23" t="s">
        <v>4</v>
      </c>
    </row>
    <row r="96" spans="1:5" ht="13.5" customHeight="1">
      <c r="A96" s="114" t="s">
        <v>78</v>
      </c>
      <c r="B96" s="115"/>
      <c r="C96" s="121"/>
      <c r="D96" s="94"/>
      <c r="E96" s="37">
        <f>E91</f>
        <v>51.17</v>
      </c>
    </row>
    <row r="97" spans="1:5" ht="13.5" customHeight="1">
      <c r="A97" s="107" t="s">
        <v>82</v>
      </c>
      <c r="B97" s="108"/>
      <c r="C97" s="91" t="s">
        <v>83</v>
      </c>
      <c r="D97" s="126"/>
      <c r="E97" s="52">
        <v>0</v>
      </c>
    </row>
    <row r="98" spans="1:5" ht="13.5" customHeight="1">
      <c r="A98" s="109"/>
      <c r="B98" s="110"/>
      <c r="C98" s="91" t="s">
        <v>152</v>
      </c>
      <c r="D98" s="95"/>
      <c r="E98" s="52">
        <v>500</v>
      </c>
    </row>
    <row r="99" spans="1:5" ht="13.5" customHeight="1">
      <c r="A99" s="109"/>
      <c r="B99" s="110"/>
      <c r="C99" s="91" t="s">
        <v>155</v>
      </c>
      <c r="D99" s="95"/>
      <c r="E99" s="52">
        <v>56</v>
      </c>
    </row>
    <row r="100" spans="1:5" ht="13.5" customHeight="1">
      <c r="A100" s="111"/>
      <c r="B100" s="112"/>
      <c r="C100" s="91" t="s">
        <v>151</v>
      </c>
      <c r="D100" s="92"/>
      <c r="E100" s="52">
        <v>9.9700000000000006</v>
      </c>
    </row>
    <row r="101" spans="1:5" ht="13.5" customHeight="1">
      <c r="A101" s="114" t="s">
        <v>40</v>
      </c>
      <c r="B101" s="123"/>
      <c r="C101" s="124"/>
      <c r="D101" s="125"/>
      <c r="E101" s="52">
        <f>C77</f>
        <v>1503</v>
      </c>
    </row>
    <row r="102" spans="1:5" ht="13.5" customHeight="1">
      <c r="C102" s="113" t="s">
        <v>29</v>
      </c>
      <c r="D102" s="94"/>
      <c r="E102" s="52">
        <f>(E27+E96)-SUM(E97:E101)</f>
        <v>437.19999999999982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2">
    <mergeCell ref="C83:D83"/>
    <mergeCell ref="A49:C49"/>
    <mergeCell ref="C99:D99"/>
    <mergeCell ref="C88:D88"/>
    <mergeCell ref="C25:D25"/>
    <mergeCell ref="A38:C39"/>
    <mergeCell ref="A31:C31"/>
    <mergeCell ref="A33:C33"/>
    <mergeCell ref="A45:C45"/>
    <mergeCell ref="C26:D26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102:D102"/>
    <mergeCell ref="A96:B96"/>
    <mergeCell ref="A94:E94"/>
    <mergeCell ref="A71:C71"/>
    <mergeCell ref="A90:B90"/>
    <mergeCell ref="C87:D87"/>
    <mergeCell ref="A101:B101"/>
    <mergeCell ref="C101:D101"/>
    <mergeCell ref="C86:D86"/>
    <mergeCell ref="A87:B87"/>
    <mergeCell ref="C97:D97"/>
    <mergeCell ref="A86:B86"/>
    <mergeCell ref="A81:B81"/>
    <mergeCell ref="A80:E80"/>
    <mergeCell ref="A82:B82"/>
    <mergeCell ref="A88:B89"/>
    <mergeCell ref="C89:D89"/>
    <mergeCell ref="C95:D95"/>
    <mergeCell ref="C98:D98"/>
    <mergeCell ref="A95:B95"/>
    <mergeCell ref="A54:C54"/>
    <mergeCell ref="C82:D82"/>
    <mergeCell ref="A60:C60"/>
    <mergeCell ref="A85:E85"/>
    <mergeCell ref="C81:D81"/>
    <mergeCell ref="A97:B100"/>
    <mergeCell ref="C100:D100"/>
    <mergeCell ref="C96:D96"/>
    <mergeCell ref="C90:D90"/>
    <mergeCell ref="C91:D91"/>
    <mergeCell ref="A57:C57"/>
    <mergeCell ref="A65:C65"/>
  </mergeCells>
  <phoneticPr fontId="20" type="noConversion"/>
  <conditionalFormatting sqref="C9">
    <cfRule type="cellIs" dxfId="70" priority="13" operator="lessThan">
      <formula>0</formula>
    </cfRule>
  </conditionalFormatting>
  <conditionalFormatting sqref="E83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7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1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6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2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8"/>
  <sheetViews>
    <sheetView topLeftCell="A55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93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2024'!E102</f>
        <v>437.19999999999982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463.39999999999981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2024 - June 2024'!C9)+SUM(E94,E103)</f>
        <v>-279588.51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35" t="s">
        <v>76</v>
      </c>
      <c r="B10" s="117"/>
      <c r="C10" s="117"/>
      <c r="D10" s="117"/>
      <c r="E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7" t="s">
        <v>3</v>
      </c>
      <c r="D11" s="138"/>
      <c r="E11" s="73" t="s">
        <v>4</v>
      </c>
    </row>
    <row r="12" spans="1:25" ht="13.5" customHeight="1">
      <c r="A12" s="30" t="s">
        <v>80</v>
      </c>
      <c r="B12" s="83" t="s">
        <v>5</v>
      </c>
      <c r="C12" s="139" t="s">
        <v>6</v>
      </c>
      <c r="D12" s="139"/>
      <c r="E12" s="34">
        <v>2405</v>
      </c>
    </row>
    <row r="13" spans="1:25" ht="13.5" customHeight="1">
      <c r="A13" s="82"/>
      <c r="B13" s="45" t="s">
        <v>165</v>
      </c>
      <c r="C13" s="158" t="s">
        <v>166</v>
      </c>
      <c r="D13" s="159"/>
      <c r="E13" s="34">
        <v>30000</v>
      </c>
    </row>
    <row r="14" spans="1:25" ht="13.5" customHeight="1">
      <c r="A14" s="33" t="s">
        <v>157</v>
      </c>
      <c r="B14" s="32" t="s">
        <v>25</v>
      </c>
      <c r="C14" s="158" t="s">
        <v>158</v>
      </c>
      <c r="D14" s="159"/>
      <c r="E14" s="34">
        <v>33250</v>
      </c>
    </row>
    <row r="15" spans="1:25" ht="13.5" customHeight="1">
      <c r="A15" s="45"/>
      <c r="B15" s="45"/>
      <c r="C15" s="46"/>
      <c r="D15" s="47" t="s">
        <v>7</v>
      </c>
      <c r="E15" s="48">
        <f>SUM(E12:E14)</f>
        <v>65655</v>
      </c>
    </row>
    <row r="16" spans="1:25" ht="13.5" customHeight="1">
      <c r="A16" s="11"/>
      <c r="B16" s="11"/>
    </row>
    <row r="17" spans="1:25" ht="13.5" customHeight="1">
      <c r="A17" s="135" t="s">
        <v>94</v>
      </c>
      <c r="B17" s="117"/>
      <c r="C17" s="117"/>
      <c r="D17" s="117"/>
      <c r="E17" s="10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15" t="s">
        <v>1</v>
      </c>
      <c r="B18" s="16" t="s">
        <v>2</v>
      </c>
      <c r="C18" s="137" t="s">
        <v>3</v>
      </c>
      <c r="D18" s="138"/>
      <c r="E18" s="17" t="s">
        <v>4</v>
      </c>
    </row>
    <row r="19" spans="1:25" ht="13.15" customHeight="1">
      <c r="A19" s="30" t="s">
        <v>95</v>
      </c>
      <c r="B19" s="83" t="s">
        <v>5</v>
      </c>
      <c r="C19" s="158" t="s">
        <v>6</v>
      </c>
      <c r="D19" s="159"/>
      <c r="E19" s="85">
        <v>2405</v>
      </c>
    </row>
    <row r="20" spans="1:25" ht="13.15" customHeight="1">
      <c r="A20" s="33" t="s">
        <v>159</v>
      </c>
      <c r="B20" s="84" t="s">
        <v>25</v>
      </c>
      <c r="C20" s="158" t="s">
        <v>158</v>
      </c>
      <c r="D20" s="159"/>
      <c r="E20" s="86">
        <v>33250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35655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35" t="s">
        <v>96</v>
      </c>
      <c r="B23" s="117"/>
      <c r="C23" s="117"/>
      <c r="D23" s="117"/>
      <c r="E23" s="10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71" t="s">
        <v>1</v>
      </c>
      <c r="B24" s="72" t="s">
        <v>2</v>
      </c>
      <c r="C24" s="137" t="s">
        <v>3</v>
      </c>
      <c r="D24" s="138"/>
      <c r="E24" s="73" t="s">
        <v>4</v>
      </c>
    </row>
    <row r="25" spans="1:25" ht="13.15" customHeight="1">
      <c r="A25" s="33" t="s">
        <v>97</v>
      </c>
      <c r="B25" s="32" t="s">
        <v>25</v>
      </c>
      <c r="C25" s="139" t="s">
        <v>158</v>
      </c>
      <c r="D25" s="140"/>
      <c r="E25" s="67">
        <v>33250</v>
      </c>
    </row>
    <row r="26" spans="1:25" ht="13.15" customHeight="1">
      <c r="A26" s="33"/>
      <c r="B26" s="32" t="s">
        <v>115</v>
      </c>
      <c r="C26" s="158"/>
      <c r="D26" s="159"/>
      <c r="E26" s="67">
        <v>204</v>
      </c>
    </row>
    <row r="27" spans="1:25" ht="13.15" customHeight="1">
      <c r="A27" s="45"/>
      <c r="B27" s="45"/>
      <c r="C27" s="46"/>
      <c r="D27" s="47" t="s">
        <v>7</v>
      </c>
      <c r="E27" s="48">
        <f>SUM(E25:E26)</f>
        <v>33454</v>
      </c>
    </row>
    <row r="28" spans="1:25" ht="13.5" customHeight="1">
      <c r="A28" s="11"/>
      <c r="B28" s="11"/>
      <c r="C28" s="1"/>
      <c r="D28" s="50"/>
      <c r="E28" s="51"/>
    </row>
    <row r="29" spans="1:25" ht="13.15" customHeight="1">
      <c r="A29" s="11"/>
      <c r="B29" s="11"/>
      <c r="C29" s="1"/>
      <c r="D29" s="50"/>
      <c r="E29" s="51"/>
    </row>
    <row r="30" spans="1:25" ht="13.5" customHeight="1">
      <c r="A30" s="11"/>
      <c r="B30" s="11"/>
      <c r="C30" s="1"/>
      <c r="D30" s="50"/>
      <c r="E30" s="51"/>
    </row>
    <row r="31" spans="1:25" ht="13.5" customHeight="1">
      <c r="A31" s="11"/>
      <c r="B31" s="11"/>
    </row>
    <row r="32" spans="1:25" ht="13.5" customHeight="1">
      <c r="A32" s="163" t="s">
        <v>98</v>
      </c>
      <c r="B32" s="104"/>
      <c r="C32" s="94"/>
    </row>
    <row r="33" spans="1:4" ht="13.5" customHeight="1">
      <c r="A33" s="20" t="s">
        <v>2</v>
      </c>
      <c r="B33" s="20" t="s">
        <v>3</v>
      </c>
      <c r="C33" s="21" t="s">
        <v>4</v>
      </c>
      <c r="D33" s="22"/>
    </row>
    <row r="34" spans="1:4" ht="13.5" customHeight="1">
      <c r="A34" s="96" t="s">
        <v>8</v>
      </c>
      <c r="B34" s="104"/>
      <c r="C34" s="94"/>
    </row>
    <row r="35" spans="1:4" ht="13.5" customHeight="1">
      <c r="A35" s="25" t="s">
        <v>30</v>
      </c>
      <c r="B35" s="2"/>
      <c r="C35" s="19">
        <v>204</v>
      </c>
    </row>
    <row r="36" spans="1:4" ht="13.5" customHeight="1">
      <c r="A36" s="30" t="s">
        <v>146</v>
      </c>
      <c r="B36" s="26"/>
      <c r="C36" s="27">
        <v>42</v>
      </c>
    </row>
    <row r="37" spans="1:4" ht="13.5" customHeight="1">
      <c r="A37" s="26" t="s">
        <v>9</v>
      </c>
      <c r="B37" s="26" t="s">
        <v>10</v>
      </c>
      <c r="C37" s="27">
        <v>197</v>
      </c>
    </row>
    <row r="38" spans="1:4" ht="13.5" customHeight="1">
      <c r="A38" s="28"/>
      <c r="B38" s="25" t="s">
        <v>32</v>
      </c>
      <c r="C38" s="29">
        <f>SUM(C35:C37)</f>
        <v>443</v>
      </c>
    </row>
    <row r="39" spans="1:4" ht="13.5" customHeight="1">
      <c r="A39" s="143" t="s">
        <v>162</v>
      </c>
      <c r="B39" s="144"/>
      <c r="C39" s="145"/>
    </row>
    <row r="40" spans="1:4" ht="13.5" customHeight="1">
      <c r="A40" s="146"/>
      <c r="B40" s="102"/>
      <c r="C40" s="147"/>
    </row>
    <row r="41" spans="1:4" ht="13.5" customHeight="1">
      <c r="A41" s="2" t="s">
        <v>12</v>
      </c>
      <c r="B41" s="2"/>
      <c r="C41" s="18">
        <v>0</v>
      </c>
    </row>
    <row r="42" spans="1:4" ht="13.5" customHeight="1">
      <c r="A42" s="2" t="s">
        <v>13</v>
      </c>
      <c r="B42" s="2"/>
      <c r="C42" s="10">
        <v>0</v>
      </c>
    </row>
    <row r="43" spans="1:4" ht="13.5" customHeight="1">
      <c r="A43" s="2" t="s">
        <v>14</v>
      </c>
      <c r="B43" s="2"/>
      <c r="C43" s="10">
        <v>0</v>
      </c>
    </row>
    <row r="44" spans="1:4" ht="13.5" customHeight="1">
      <c r="A44" s="2" t="s">
        <v>15</v>
      </c>
      <c r="B44" s="2"/>
      <c r="C44" s="10">
        <v>0</v>
      </c>
    </row>
    <row r="45" spans="1:4" ht="13.5" customHeight="1">
      <c r="A45" s="2" t="s">
        <v>164</v>
      </c>
      <c r="B45" s="2"/>
      <c r="C45" s="10">
        <v>0</v>
      </c>
    </row>
    <row r="46" spans="1:4" ht="13.5" customHeight="1">
      <c r="A46" s="2"/>
      <c r="B46" s="2" t="s">
        <v>16</v>
      </c>
      <c r="C46" s="10">
        <f>SUM(C41:C45)</f>
        <v>0</v>
      </c>
    </row>
    <row r="47" spans="1:4" ht="13.5" customHeight="1">
      <c r="A47" s="96" t="s">
        <v>17</v>
      </c>
      <c r="B47" s="104"/>
      <c r="C47" s="94"/>
    </row>
    <row r="48" spans="1:4" ht="13.5" customHeight="1">
      <c r="A48" s="2" t="s">
        <v>18</v>
      </c>
      <c r="B48" s="2" t="s">
        <v>19</v>
      </c>
      <c r="C48" s="19">
        <v>0</v>
      </c>
    </row>
    <row r="49" spans="1:3" ht="13.5" customHeight="1">
      <c r="A49" s="2" t="s">
        <v>20</v>
      </c>
      <c r="B49" s="2" t="s">
        <v>21</v>
      </c>
      <c r="C49" s="19">
        <v>0</v>
      </c>
    </row>
    <row r="50" spans="1:3" ht="13.5" customHeight="1">
      <c r="A50" s="2"/>
      <c r="B50" s="25" t="s">
        <v>33</v>
      </c>
      <c r="C50" s="19">
        <f>SUM(C48:C49)</f>
        <v>0</v>
      </c>
    </row>
    <row r="51" spans="1:3" ht="13.5" customHeight="1">
      <c r="A51" s="96" t="s">
        <v>51</v>
      </c>
      <c r="B51" s="97"/>
      <c r="C51" s="98"/>
    </row>
    <row r="52" spans="1:3" ht="13.5" customHeight="1">
      <c r="A52" s="2" t="s">
        <v>52</v>
      </c>
      <c r="B52" s="2" t="s">
        <v>54</v>
      </c>
      <c r="C52" s="18">
        <v>0</v>
      </c>
    </row>
    <row r="53" spans="1:3" ht="13.5" customHeight="1">
      <c r="A53" s="26"/>
      <c r="B53" s="30" t="s">
        <v>73</v>
      </c>
      <c r="C53" s="31">
        <v>0</v>
      </c>
    </row>
    <row r="54" spans="1:3" ht="13.5" customHeight="1">
      <c r="A54" s="26"/>
      <c r="B54" s="26" t="s">
        <v>88</v>
      </c>
      <c r="C54" s="31">
        <v>0</v>
      </c>
    </row>
    <row r="55" spans="1:3" ht="13.5" customHeight="1">
      <c r="A55" s="26"/>
      <c r="B55" s="30" t="s">
        <v>53</v>
      </c>
      <c r="C55" s="31">
        <f>SUM(C52:C54)</f>
        <v>0</v>
      </c>
    </row>
    <row r="56" spans="1:3" ht="13.5" customHeight="1">
      <c r="A56" s="96" t="s">
        <v>22</v>
      </c>
      <c r="B56" s="97"/>
      <c r="C56" s="98"/>
    </row>
    <row r="57" spans="1:3" ht="13.5" customHeight="1">
      <c r="A57" s="2" t="s">
        <v>23</v>
      </c>
      <c r="B57" s="2" t="s">
        <v>24</v>
      </c>
      <c r="C57" s="18">
        <v>0</v>
      </c>
    </row>
    <row r="58" spans="1:3" ht="13.5" customHeight="1">
      <c r="A58" s="26"/>
      <c r="B58" s="30" t="s">
        <v>34</v>
      </c>
      <c r="C58" s="31">
        <f>SUM(C57)</f>
        <v>0</v>
      </c>
    </row>
    <row r="59" spans="1:3" ht="13.5" customHeight="1">
      <c r="A59" s="150" t="s">
        <v>55</v>
      </c>
      <c r="B59" s="151"/>
      <c r="C59" s="138"/>
    </row>
    <row r="60" spans="1:3" ht="33" customHeight="1">
      <c r="A60" s="32" t="s">
        <v>56</v>
      </c>
      <c r="B60" s="33" t="s">
        <v>57</v>
      </c>
      <c r="C60" s="34">
        <v>0</v>
      </c>
    </row>
    <row r="61" spans="1:3" ht="19.899999999999999" customHeight="1">
      <c r="A61" s="32"/>
      <c r="B61" s="33" t="s">
        <v>58</v>
      </c>
      <c r="C61" s="34">
        <f>SUM(C60)</f>
        <v>0</v>
      </c>
    </row>
    <row r="62" spans="1:3" ht="13.5" customHeight="1">
      <c r="A62" s="101" t="s">
        <v>35</v>
      </c>
      <c r="B62" s="102"/>
      <c r="C62" s="103"/>
    </row>
    <row r="63" spans="1:3" ht="13.5" customHeight="1">
      <c r="A63" s="26" t="s">
        <v>70</v>
      </c>
      <c r="B63" s="26"/>
      <c r="C63" s="18">
        <v>0</v>
      </c>
    </row>
    <row r="64" spans="1:3" ht="15" customHeight="1">
      <c r="A64" s="28" t="s">
        <v>72</v>
      </c>
      <c r="B64" s="28" t="s">
        <v>71</v>
      </c>
      <c r="C64" s="18">
        <v>0</v>
      </c>
    </row>
    <row r="65" spans="1:8" ht="13.5" customHeight="1">
      <c r="A65" s="9" t="s">
        <v>25</v>
      </c>
      <c r="B65" s="9" t="s">
        <v>26</v>
      </c>
      <c r="C65" s="18">
        <v>3000</v>
      </c>
    </row>
    <row r="66" spans="1:8" ht="13.5" customHeight="1">
      <c r="A66" s="32"/>
      <c r="B66" s="33" t="s">
        <v>36</v>
      </c>
      <c r="C66" s="34">
        <f>C65</f>
        <v>3000</v>
      </c>
    </row>
    <row r="67" spans="1:8" ht="13.5" customHeight="1">
      <c r="A67" s="118" t="s">
        <v>31</v>
      </c>
      <c r="B67" s="152"/>
      <c r="C67" s="120"/>
    </row>
    <row r="68" spans="1:8" ht="13.5" customHeight="1">
      <c r="A68" s="58" t="s">
        <v>42</v>
      </c>
      <c r="B68" s="63" t="s">
        <v>49</v>
      </c>
      <c r="C68" s="60">
        <v>1500</v>
      </c>
    </row>
    <row r="69" spans="1:8" ht="13.5" customHeight="1">
      <c r="A69" s="68" t="s">
        <v>84</v>
      </c>
      <c r="B69" s="78" t="s">
        <v>153</v>
      </c>
      <c r="C69" s="69">
        <v>56</v>
      </c>
    </row>
    <row r="70" spans="1:8" ht="13.5" customHeight="1">
      <c r="A70" s="59" t="s">
        <v>74</v>
      </c>
      <c r="B70" s="87" t="s">
        <v>179</v>
      </c>
      <c r="C70" s="61">
        <v>400</v>
      </c>
    </row>
    <row r="71" spans="1:8" ht="13.5" customHeight="1">
      <c r="A71" s="30" t="s">
        <v>46</v>
      </c>
      <c r="B71" s="62" t="s">
        <v>114</v>
      </c>
      <c r="C71" s="31">
        <v>900</v>
      </c>
    </row>
    <row r="72" spans="1:8" ht="13.5" customHeight="1">
      <c r="A72" s="28"/>
      <c r="B72" s="38" t="s">
        <v>43</v>
      </c>
      <c r="C72" s="39">
        <f>SUM(C68:C71)</f>
        <v>2856</v>
      </c>
    </row>
    <row r="73" spans="1:8" ht="13.5" customHeight="1">
      <c r="A73" s="28"/>
      <c r="B73" s="54" t="s">
        <v>58</v>
      </c>
      <c r="C73" s="39">
        <f>C38+C46+C50+C55+C58+C61+C66+C72</f>
        <v>6299</v>
      </c>
    </row>
    <row r="74" spans="1:8" ht="13.5" customHeight="1">
      <c r="A74" s="118" t="s">
        <v>44</v>
      </c>
      <c r="B74" s="119"/>
      <c r="C74" s="120"/>
    </row>
    <row r="75" spans="1:8" ht="13.5" customHeight="1">
      <c r="A75" s="42" t="s">
        <v>47</v>
      </c>
      <c r="B75" s="38"/>
      <c r="C75" s="49">
        <f>'April 2024 - June 2024'!C72</f>
        <v>9939</v>
      </c>
    </row>
    <row r="76" spans="1:8" ht="13.5" customHeight="1">
      <c r="A76" s="70" t="s">
        <v>89</v>
      </c>
      <c r="B76" s="38"/>
      <c r="C76" s="49">
        <v>5000</v>
      </c>
    </row>
    <row r="77" spans="1:8" ht="30">
      <c r="A77" s="65" t="s">
        <v>79</v>
      </c>
      <c r="B77" s="55"/>
      <c r="C77" s="49">
        <v>0</v>
      </c>
    </row>
    <row r="78" spans="1:8" ht="30">
      <c r="A78" s="81" t="s">
        <v>156</v>
      </c>
      <c r="B78" s="55"/>
      <c r="C78" s="49">
        <v>326149.51</v>
      </c>
    </row>
    <row r="79" spans="1:8" ht="13.5" customHeight="1">
      <c r="A79" s="28"/>
      <c r="B79" s="56" t="s">
        <v>45</v>
      </c>
      <c r="C79" s="49">
        <f>SUM(C75:C78)</f>
        <v>341088.51</v>
      </c>
    </row>
    <row r="80" spans="1:8" ht="13.5" customHeight="1">
      <c r="A80" s="32"/>
      <c r="B80" s="40" t="s">
        <v>27</v>
      </c>
      <c r="C80" s="41">
        <f>C73</f>
        <v>6299</v>
      </c>
      <c r="H80" s="36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93" t="s">
        <v>99</v>
      </c>
      <c r="B83" s="104"/>
      <c r="C83" s="104"/>
      <c r="D83" s="104"/>
      <c r="E83" s="94"/>
    </row>
    <row r="84" spans="1:5" ht="13.5" customHeight="1">
      <c r="A84" s="105" t="s">
        <v>38</v>
      </c>
      <c r="B84" s="138"/>
      <c r="C84" s="105" t="s">
        <v>37</v>
      </c>
      <c r="D84" s="138"/>
      <c r="E84" s="43" t="s">
        <v>4</v>
      </c>
    </row>
    <row r="85" spans="1:5" ht="13.5" customHeight="1">
      <c r="A85" s="88" t="s">
        <v>82</v>
      </c>
      <c r="B85" s="88"/>
      <c r="C85" s="167" t="s">
        <v>160</v>
      </c>
      <c r="D85" s="168"/>
      <c r="E85" s="74">
        <v>9939</v>
      </c>
    </row>
    <row r="86" spans="1:5" ht="13.5" customHeight="1">
      <c r="A86" s="89"/>
      <c r="B86" s="89"/>
      <c r="C86" s="155" t="s">
        <v>181</v>
      </c>
      <c r="D86" s="157"/>
      <c r="E86" s="52">
        <v>3500</v>
      </c>
    </row>
    <row r="87" spans="1:5" ht="13.5" customHeight="1">
      <c r="A87" s="129" t="s">
        <v>40</v>
      </c>
      <c r="B87" s="130"/>
      <c r="C87" s="99"/>
      <c r="D87" s="100"/>
      <c r="E87" s="44">
        <f>C80</f>
        <v>6299</v>
      </c>
    </row>
    <row r="88" spans="1:5" ht="13.5" customHeight="1">
      <c r="C88" s="153" t="s">
        <v>41</v>
      </c>
      <c r="D88" s="104"/>
      <c r="E88" s="37">
        <f>(C6+E15)-SUM(E85:E87)</f>
        <v>46380.399999999994</v>
      </c>
    </row>
    <row r="89" spans="1:5" ht="13.5" customHeight="1"/>
    <row r="90" spans="1:5" ht="13.5" customHeight="1">
      <c r="A90" s="93" t="s">
        <v>100</v>
      </c>
      <c r="B90" s="104"/>
      <c r="C90" s="104"/>
      <c r="D90" s="104"/>
      <c r="E90" s="94"/>
    </row>
    <row r="91" spans="1:5" ht="13.5" customHeight="1">
      <c r="A91" s="93" t="s">
        <v>38</v>
      </c>
      <c r="B91" s="94"/>
      <c r="C91" s="93" t="s">
        <v>37</v>
      </c>
      <c r="D91" s="94"/>
      <c r="E91" s="23" t="s">
        <v>4</v>
      </c>
    </row>
    <row r="92" spans="1:5" ht="13.5" customHeight="1">
      <c r="A92" s="114" t="s">
        <v>81</v>
      </c>
      <c r="B92" s="115"/>
      <c r="C92" s="124"/>
      <c r="D92" s="162"/>
      <c r="E92" s="37">
        <f>E88</f>
        <v>46380.399999999994</v>
      </c>
    </row>
    <row r="93" spans="1:5" ht="13.5" customHeight="1">
      <c r="A93" s="114" t="s">
        <v>82</v>
      </c>
      <c r="B93" s="123"/>
      <c r="C93" s="160" t="s">
        <v>161</v>
      </c>
      <c r="D93" s="161"/>
      <c r="E93" s="74">
        <v>187</v>
      </c>
    </row>
    <row r="94" spans="1:5" ht="13.5" customHeight="1">
      <c r="A94" s="80"/>
      <c r="B94" s="90"/>
      <c r="C94" s="155" t="s">
        <v>180</v>
      </c>
      <c r="D94" s="156"/>
      <c r="E94" s="52">
        <v>30000</v>
      </c>
    </row>
    <row r="95" spans="1:5" ht="13.5" customHeight="1">
      <c r="A95" s="114" t="s">
        <v>40</v>
      </c>
      <c r="B95" s="115"/>
      <c r="C95" s="166"/>
      <c r="D95" s="103"/>
      <c r="E95" s="66">
        <f>C80</f>
        <v>6299</v>
      </c>
    </row>
    <row r="96" spans="1:5" ht="13.5" customHeight="1">
      <c r="C96" s="113" t="s">
        <v>28</v>
      </c>
      <c r="D96" s="94"/>
      <c r="E96" s="37">
        <f>(E21+E92)-SUM(E93:E95)</f>
        <v>45549.399999999994</v>
      </c>
    </row>
    <row r="97" spans="1:5" ht="13.5" customHeight="1">
      <c r="A97" s="24"/>
      <c r="B97" s="24"/>
      <c r="C97" s="24"/>
      <c r="D97" s="24"/>
      <c r="E97" s="24"/>
    </row>
    <row r="98" spans="1:5" ht="17.25" customHeight="1">
      <c r="A98" s="24"/>
      <c r="B98" s="24"/>
      <c r="C98" s="24"/>
      <c r="D98" s="24"/>
      <c r="E98" s="24"/>
    </row>
    <row r="99" spans="1:5" ht="13.5" customHeight="1">
      <c r="A99" s="116" t="s">
        <v>101</v>
      </c>
      <c r="B99" s="117"/>
      <c r="C99" s="117"/>
      <c r="D99" s="117"/>
      <c r="E99" s="103"/>
    </row>
    <row r="100" spans="1:5" ht="13.5" customHeight="1">
      <c r="A100" s="93" t="s">
        <v>38</v>
      </c>
      <c r="B100" s="94"/>
      <c r="C100" s="93" t="s">
        <v>37</v>
      </c>
      <c r="D100" s="94"/>
      <c r="E100" s="23" t="s">
        <v>4</v>
      </c>
    </row>
    <row r="101" spans="1:5" ht="13.5" customHeight="1">
      <c r="A101" s="114" t="s">
        <v>102</v>
      </c>
      <c r="B101" s="115"/>
      <c r="C101" s="121"/>
      <c r="D101" s="94"/>
      <c r="E101" s="37">
        <f>E96</f>
        <v>45549.399999999994</v>
      </c>
    </row>
    <row r="102" spans="1:5" ht="13.5" customHeight="1">
      <c r="A102" s="114" t="s">
        <v>82</v>
      </c>
      <c r="B102" s="123"/>
      <c r="C102" s="164" t="s">
        <v>163</v>
      </c>
      <c r="D102" s="165"/>
      <c r="E102" s="74">
        <v>88</v>
      </c>
    </row>
    <row r="103" spans="1:5" ht="13.5" customHeight="1">
      <c r="A103" s="80"/>
      <c r="B103" s="90"/>
      <c r="C103" s="155" t="s">
        <v>180</v>
      </c>
      <c r="D103" s="157"/>
      <c r="E103" s="52">
        <v>30000</v>
      </c>
    </row>
    <row r="104" spans="1:5" ht="13.5" customHeight="1">
      <c r="A104" s="114" t="s">
        <v>40</v>
      </c>
      <c r="B104" s="115"/>
      <c r="C104" s="166"/>
      <c r="D104" s="103"/>
      <c r="E104" s="66">
        <f>C80</f>
        <v>6299</v>
      </c>
    </row>
    <row r="105" spans="1:5" ht="13.5" customHeight="1">
      <c r="C105" s="113" t="s">
        <v>28</v>
      </c>
      <c r="D105" s="94"/>
      <c r="E105" s="52">
        <f>(E27+E101)-SUM(E102:E104)</f>
        <v>42616.399999999994</v>
      </c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</sheetData>
  <mergeCells count="54">
    <mergeCell ref="A39:C40"/>
    <mergeCell ref="A47:C47"/>
    <mergeCell ref="C84:D84"/>
    <mergeCell ref="C85:D85"/>
    <mergeCell ref="C86:D86"/>
    <mergeCell ref="A51:C51"/>
    <mergeCell ref="A56:C56"/>
    <mergeCell ref="A59:C59"/>
    <mergeCell ref="A62:C62"/>
    <mergeCell ref="A84:B84"/>
    <mergeCell ref="A67:C67"/>
    <mergeCell ref="A74:C74"/>
    <mergeCell ref="A83:E83"/>
    <mergeCell ref="C105:D105"/>
    <mergeCell ref="C102:D102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4:B104"/>
    <mergeCell ref="C104:D104"/>
    <mergeCell ref="A102:B102"/>
    <mergeCell ref="C19:D19"/>
    <mergeCell ref="A23:E23"/>
    <mergeCell ref="C24:D24"/>
    <mergeCell ref="C25:D25"/>
    <mergeCell ref="A32:C32"/>
    <mergeCell ref="C26:D26"/>
    <mergeCell ref="A1:E1"/>
    <mergeCell ref="A10:E10"/>
    <mergeCell ref="C11:D11"/>
    <mergeCell ref="C12:D12"/>
    <mergeCell ref="A17:E17"/>
    <mergeCell ref="C13:D13"/>
    <mergeCell ref="C94:D94"/>
    <mergeCell ref="C103:D103"/>
    <mergeCell ref="C87:D87"/>
    <mergeCell ref="A87:B87"/>
    <mergeCell ref="C14:D14"/>
    <mergeCell ref="C20:D20"/>
    <mergeCell ref="C93:D93"/>
    <mergeCell ref="C88:D88"/>
    <mergeCell ref="A90:E90"/>
    <mergeCell ref="A91:B91"/>
    <mergeCell ref="C91:D91"/>
    <mergeCell ref="A92:B92"/>
    <mergeCell ref="C92:D92"/>
    <mergeCell ref="A93:B93"/>
    <mergeCell ref="A34:C34"/>
    <mergeCell ref="C18:D18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8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2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6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1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5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1"/>
  <sheetViews>
    <sheetView topLeftCell="A43" workbookViewId="0">
      <selection activeCell="D51" sqref="D5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106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2024'!E105</f>
        <v>42616.399999999994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42642.599999999991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('July 2024 - September 2024'!C7)+SUM(E81,E88,E96)</f>
        <v>-189588.51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35" t="s">
        <v>103</v>
      </c>
      <c r="B10" s="117"/>
      <c r="C10" s="117"/>
      <c r="D10" s="117"/>
      <c r="E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6" t="s">
        <v>3</v>
      </c>
      <c r="D11" s="94"/>
      <c r="E11" s="17" t="s">
        <v>4</v>
      </c>
    </row>
    <row r="12" spans="1:25" ht="13.5" customHeight="1">
      <c r="A12" s="25" t="s">
        <v>167</v>
      </c>
      <c r="B12" s="2" t="s">
        <v>25</v>
      </c>
      <c r="C12" s="134" t="s">
        <v>158</v>
      </c>
      <c r="D12" s="115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35" t="s">
        <v>110</v>
      </c>
      <c r="B15" s="117"/>
      <c r="C15" s="117"/>
      <c r="D15" s="117"/>
      <c r="E15" s="10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36" t="s">
        <v>3</v>
      </c>
      <c r="D16" s="94"/>
      <c r="E16" s="17" t="s">
        <v>4</v>
      </c>
    </row>
    <row r="17" spans="1:25" ht="13.15" customHeight="1">
      <c r="A17" s="25" t="s">
        <v>168</v>
      </c>
      <c r="B17" s="2" t="s">
        <v>25</v>
      </c>
      <c r="C17" s="134" t="s">
        <v>158</v>
      </c>
      <c r="D17" s="9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5" t="s">
        <v>107</v>
      </c>
      <c r="B20" s="117"/>
      <c r="C20" s="117"/>
      <c r="D20" s="117"/>
      <c r="E20" s="10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7" t="s">
        <v>3</v>
      </c>
      <c r="D21" s="138"/>
      <c r="E21" s="73" t="s">
        <v>4</v>
      </c>
    </row>
    <row r="22" spans="1:25" ht="13.15" customHeight="1">
      <c r="A22" s="33" t="s">
        <v>169</v>
      </c>
      <c r="B22" s="32" t="s">
        <v>25</v>
      </c>
      <c r="C22" s="139" t="s">
        <v>158</v>
      </c>
      <c r="D22" s="14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108</v>
      </c>
      <c r="B28" s="104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6" t="s">
        <v>8</v>
      </c>
      <c r="B30" s="104"/>
      <c r="C30" s="9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3" t="s">
        <v>11</v>
      </c>
      <c r="B35" s="144"/>
      <c r="C35" s="145"/>
    </row>
    <row r="36" spans="1:3" ht="13.5" customHeight="1">
      <c r="A36" s="146"/>
      <c r="B36" s="102"/>
      <c r="C36" s="147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6" t="s">
        <v>17</v>
      </c>
      <c r="B43" s="104"/>
      <c r="C43" s="9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6" t="s">
        <v>51</v>
      </c>
      <c r="B47" s="97"/>
      <c r="C47" s="98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6" t="s">
        <v>22</v>
      </c>
      <c r="B52" s="97"/>
      <c r="C52" s="9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0" t="s">
        <v>55</v>
      </c>
      <c r="B55" s="151"/>
      <c r="C55" s="13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01" t="s">
        <v>35</v>
      </c>
      <c r="B58" s="102"/>
      <c r="C58" s="103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8" t="s">
        <v>31</v>
      </c>
      <c r="B63" s="152"/>
      <c r="C63" s="120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7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6324.7</v>
      </c>
    </row>
    <row r="70" spans="1:8" ht="13.5" customHeight="1">
      <c r="A70" s="118" t="s">
        <v>44</v>
      </c>
      <c r="B70" s="119"/>
      <c r="C70" s="120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6324.7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3" t="s">
        <v>104</v>
      </c>
      <c r="B79" s="104"/>
      <c r="C79" s="104"/>
      <c r="D79" s="104"/>
      <c r="E79" s="94"/>
    </row>
    <row r="80" spans="1:8" ht="13.5" customHeight="1">
      <c r="A80" s="105" t="s">
        <v>38</v>
      </c>
      <c r="B80" s="138"/>
      <c r="C80" s="105" t="s">
        <v>37</v>
      </c>
      <c r="D80" s="138"/>
      <c r="E80" s="43" t="s">
        <v>4</v>
      </c>
    </row>
    <row r="81" spans="1:5" ht="13.5" customHeight="1">
      <c r="A81" s="170" t="s">
        <v>82</v>
      </c>
      <c r="B81" s="108"/>
      <c r="C81" s="164" t="s">
        <v>182</v>
      </c>
      <c r="D81" s="165"/>
      <c r="E81" s="74">
        <v>30000</v>
      </c>
    </row>
    <row r="82" spans="1:5" ht="13.5" customHeight="1">
      <c r="A82" s="129" t="s">
        <v>40</v>
      </c>
      <c r="B82" s="130"/>
      <c r="C82" s="99"/>
      <c r="D82" s="100"/>
      <c r="E82" s="44">
        <f>C76</f>
        <v>6324.7</v>
      </c>
    </row>
    <row r="83" spans="1:5" ht="13.5" customHeight="1">
      <c r="C83" s="153" t="s">
        <v>41</v>
      </c>
      <c r="D83" s="104"/>
      <c r="E83" s="37">
        <f>(C6+E13)-SUM(E81:E82)</f>
        <v>39567.899999999994</v>
      </c>
    </row>
    <row r="84" spans="1:5" ht="13.5" customHeight="1"/>
    <row r="85" spans="1:5" ht="13.5" customHeight="1">
      <c r="A85" s="93" t="s">
        <v>111</v>
      </c>
      <c r="B85" s="104"/>
      <c r="C85" s="104"/>
      <c r="D85" s="104"/>
      <c r="E85" s="94"/>
    </row>
    <row r="86" spans="1:5" ht="13.5" customHeight="1">
      <c r="A86" s="93" t="s">
        <v>38</v>
      </c>
      <c r="B86" s="94"/>
      <c r="C86" s="93" t="s">
        <v>37</v>
      </c>
      <c r="D86" s="94"/>
      <c r="E86" s="23" t="s">
        <v>4</v>
      </c>
    </row>
    <row r="87" spans="1:5" ht="13.5" customHeight="1">
      <c r="A87" s="114" t="s">
        <v>105</v>
      </c>
      <c r="B87" s="115"/>
      <c r="C87" s="124"/>
      <c r="D87" s="162"/>
      <c r="E87" s="37">
        <f>E83</f>
        <v>39567.899999999994</v>
      </c>
    </row>
    <row r="88" spans="1:5" ht="13.5" customHeight="1">
      <c r="A88" s="114" t="s">
        <v>82</v>
      </c>
      <c r="B88" s="123"/>
      <c r="C88" s="91" t="s">
        <v>182</v>
      </c>
      <c r="D88" s="169"/>
      <c r="E88" s="52">
        <v>30000</v>
      </c>
    </row>
    <row r="89" spans="1:5" ht="13.5" customHeight="1">
      <c r="A89" s="114" t="s">
        <v>40</v>
      </c>
      <c r="B89" s="115"/>
      <c r="C89" s="121"/>
      <c r="D89" s="94"/>
      <c r="E89" s="66">
        <f>C76</f>
        <v>6324.7</v>
      </c>
    </row>
    <row r="90" spans="1:5" ht="13.5" customHeight="1">
      <c r="C90" s="113" t="s">
        <v>28</v>
      </c>
      <c r="D90" s="94"/>
      <c r="E90" s="37">
        <f>(E18+E87)-SUM(E88:E89)</f>
        <v>36493.199999999997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6" t="s">
        <v>109</v>
      </c>
      <c r="B93" s="117"/>
      <c r="C93" s="117"/>
      <c r="D93" s="117"/>
      <c r="E93" s="103"/>
    </row>
    <row r="94" spans="1:5" ht="13.5" customHeight="1">
      <c r="A94" s="93" t="s">
        <v>38</v>
      </c>
      <c r="B94" s="94"/>
      <c r="C94" s="93" t="s">
        <v>37</v>
      </c>
      <c r="D94" s="94"/>
      <c r="E94" s="23" t="s">
        <v>4</v>
      </c>
    </row>
    <row r="95" spans="1:5" ht="13.5" customHeight="1">
      <c r="A95" s="114" t="s">
        <v>112</v>
      </c>
      <c r="B95" s="115"/>
      <c r="C95" s="121"/>
      <c r="D95" s="94"/>
      <c r="E95" s="37">
        <f>E90</f>
        <v>36493.199999999997</v>
      </c>
    </row>
    <row r="96" spans="1:5" ht="13.5" customHeight="1">
      <c r="A96" s="114" t="s">
        <v>82</v>
      </c>
      <c r="B96" s="123"/>
      <c r="C96" s="91" t="s">
        <v>182</v>
      </c>
      <c r="D96" s="126"/>
      <c r="E96" s="52">
        <v>30000</v>
      </c>
    </row>
    <row r="97" spans="1:5" ht="13.5" customHeight="1">
      <c r="A97" s="114" t="s">
        <v>40</v>
      </c>
      <c r="B97" s="115"/>
      <c r="C97" s="121"/>
      <c r="D97" s="94"/>
      <c r="E97" s="66">
        <f>C76</f>
        <v>6324.7</v>
      </c>
    </row>
    <row r="98" spans="1:5" ht="13.5" customHeight="1">
      <c r="C98" s="113" t="s">
        <v>28</v>
      </c>
      <c r="D98" s="94"/>
      <c r="E98" s="52">
        <f>(E23+E95)-SUM(E96:E97)</f>
        <v>33418.5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7:B97"/>
    <mergeCell ref="C97:D97"/>
    <mergeCell ref="C98:D98"/>
    <mergeCell ref="A81:B81"/>
    <mergeCell ref="C81:D81"/>
    <mergeCell ref="A96:B96"/>
    <mergeCell ref="C96:D96"/>
    <mergeCell ref="A82:B82"/>
    <mergeCell ref="C82:D82"/>
    <mergeCell ref="C83:D83"/>
    <mergeCell ref="A85:E85"/>
    <mergeCell ref="A86:B86"/>
    <mergeCell ref="C86:D86"/>
    <mergeCell ref="A95:B95"/>
    <mergeCell ref="C95:D95"/>
    <mergeCell ref="A87:B87"/>
    <mergeCell ref="C90:D90"/>
    <mergeCell ref="A93:E93"/>
    <mergeCell ref="A94:B94"/>
    <mergeCell ref="C94:D94"/>
    <mergeCell ref="A63:C63"/>
    <mergeCell ref="A70:C70"/>
    <mergeCell ref="A79:E79"/>
    <mergeCell ref="A80:B80"/>
    <mergeCell ref="C80:D80"/>
    <mergeCell ref="C87:D87"/>
    <mergeCell ref="C88:D88"/>
    <mergeCell ref="A89:B89"/>
    <mergeCell ref="C89:D89"/>
    <mergeCell ref="A88:B88"/>
    <mergeCell ref="A58:C58"/>
    <mergeCell ref="C17:D17"/>
    <mergeCell ref="A20:E20"/>
    <mergeCell ref="C21:D21"/>
    <mergeCell ref="C22:D22"/>
    <mergeCell ref="A28:C28"/>
    <mergeCell ref="A30:C30"/>
    <mergeCell ref="A35:C36"/>
    <mergeCell ref="A43:C43"/>
    <mergeCell ref="A47:C47"/>
    <mergeCell ref="A52:C52"/>
    <mergeCell ref="A55:C55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3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7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0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5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8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1"/>
  <sheetViews>
    <sheetView topLeftCell="A34" workbookViewId="0">
      <selection activeCell="D54" sqref="D5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116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2024'!E98</f>
        <v>33418.5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33444.699999999997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('October 2024 - December 2024'!C7)+SUM(E81,E88,E96)</f>
        <v>-99588.510000000009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35" t="s">
        <v>117</v>
      </c>
      <c r="B10" s="117"/>
      <c r="C10" s="117"/>
      <c r="D10" s="117"/>
      <c r="E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6" t="s">
        <v>3</v>
      </c>
      <c r="D11" s="94"/>
      <c r="E11" s="17" t="s">
        <v>4</v>
      </c>
    </row>
    <row r="12" spans="1:25" ht="13.5" customHeight="1">
      <c r="A12" s="25" t="s">
        <v>170</v>
      </c>
      <c r="B12" s="2" t="s">
        <v>25</v>
      </c>
      <c r="C12" s="134" t="s">
        <v>158</v>
      </c>
      <c r="D12" s="115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35" t="s">
        <v>122</v>
      </c>
      <c r="B15" s="117"/>
      <c r="C15" s="117"/>
      <c r="D15" s="117"/>
      <c r="E15" s="10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36" t="s">
        <v>3</v>
      </c>
      <c r="D16" s="94"/>
      <c r="E16" s="17" t="s">
        <v>4</v>
      </c>
    </row>
    <row r="17" spans="1:25" ht="13.15" customHeight="1">
      <c r="A17" s="25" t="s">
        <v>171</v>
      </c>
      <c r="B17" s="2" t="s">
        <v>25</v>
      </c>
      <c r="C17" s="134" t="s">
        <v>158</v>
      </c>
      <c r="D17" s="9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5" t="s">
        <v>118</v>
      </c>
      <c r="B20" s="117"/>
      <c r="C20" s="117"/>
      <c r="D20" s="117"/>
      <c r="E20" s="10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7" t="s">
        <v>3</v>
      </c>
      <c r="D21" s="138"/>
      <c r="E21" s="73" t="s">
        <v>4</v>
      </c>
    </row>
    <row r="22" spans="1:25" ht="13.15" customHeight="1">
      <c r="A22" s="33" t="s">
        <v>172</v>
      </c>
      <c r="B22" s="32" t="s">
        <v>25</v>
      </c>
      <c r="C22" s="139" t="s">
        <v>158</v>
      </c>
      <c r="D22" s="14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119</v>
      </c>
      <c r="B28" s="104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6" t="s">
        <v>8</v>
      </c>
      <c r="B30" s="104"/>
      <c r="C30" s="9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3" t="s">
        <v>11</v>
      </c>
      <c r="B35" s="144"/>
      <c r="C35" s="145"/>
    </row>
    <row r="36" spans="1:3" ht="13.5" customHeight="1">
      <c r="A36" s="146"/>
      <c r="B36" s="102"/>
      <c r="C36" s="147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6" t="s">
        <v>17</v>
      </c>
      <c r="B43" s="104"/>
      <c r="C43" s="9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6" t="s">
        <v>51</v>
      </c>
      <c r="B47" s="97"/>
      <c r="C47" s="98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6" t="s">
        <v>22</v>
      </c>
      <c r="B52" s="97"/>
      <c r="C52" s="9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0" t="s">
        <v>55</v>
      </c>
      <c r="B55" s="151"/>
      <c r="C55" s="13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01" t="s">
        <v>35</v>
      </c>
      <c r="B58" s="102"/>
      <c r="C58" s="103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8" t="s">
        <v>31</v>
      </c>
      <c r="B63" s="152"/>
      <c r="C63" s="120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7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6324.7</v>
      </c>
    </row>
    <row r="70" spans="1:8" ht="13.5" customHeight="1">
      <c r="A70" s="118" t="s">
        <v>44</v>
      </c>
      <c r="B70" s="119"/>
      <c r="C70" s="120"/>
    </row>
    <row r="71" spans="1:8" ht="13.5" customHeight="1">
      <c r="A71" s="42" t="s">
        <v>47</v>
      </c>
      <c r="B71" s="38"/>
      <c r="C71" s="49">
        <f>'October 2024 - December 2024'!C71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6324.7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3" t="s">
        <v>120</v>
      </c>
      <c r="B79" s="104"/>
      <c r="C79" s="104"/>
      <c r="D79" s="104"/>
      <c r="E79" s="94"/>
    </row>
    <row r="80" spans="1:8" ht="13.5" customHeight="1">
      <c r="A80" s="105" t="s">
        <v>38</v>
      </c>
      <c r="B80" s="138"/>
      <c r="C80" s="105" t="s">
        <v>37</v>
      </c>
      <c r="D80" s="138"/>
      <c r="E80" s="43" t="s">
        <v>4</v>
      </c>
    </row>
    <row r="81" spans="1:5" ht="13.5" customHeight="1">
      <c r="A81" s="170" t="s">
        <v>82</v>
      </c>
      <c r="B81" s="108"/>
      <c r="C81" s="164" t="s">
        <v>182</v>
      </c>
      <c r="D81" s="165"/>
      <c r="E81" s="74">
        <v>30000</v>
      </c>
    </row>
    <row r="82" spans="1:5" ht="13.5" customHeight="1">
      <c r="A82" s="129" t="s">
        <v>40</v>
      </c>
      <c r="B82" s="130"/>
      <c r="C82" s="99"/>
      <c r="D82" s="100"/>
      <c r="E82" s="44">
        <f>C76</f>
        <v>6324.7</v>
      </c>
    </row>
    <row r="83" spans="1:5" ht="13.5" customHeight="1">
      <c r="C83" s="153" t="s">
        <v>41</v>
      </c>
      <c r="D83" s="104"/>
      <c r="E83" s="37">
        <f>(C6+E13)-SUM(E81:E82)</f>
        <v>30370</v>
      </c>
    </row>
    <row r="84" spans="1:5" ht="13.5" customHeight="1"/>
    <row r="85" spans="1:5" ht="13.5" customHeight="1">
      <c r="A85" s="93" t="s">
        <v>123</v>
      </c>
      <c r="B85" s="104"/>
      <c r="C85" s="104"/>
      <c r="D85" s="104"/>
      <c r="E85" s="94"/>
    </row>
    <row r="86" spans="1:5" ht="13.5" customHeight="1">
      <c r="A86" s="93" t="s">
        <v>38</v>
      </c>
      <c r="B86" s="94"/>
      <c r="C86" s="93" t="s">
        <v>37</v>
      </c>
      <c r="D86" s="94"/>
      <c r="E86" s="23" t="s">
        <v>4</v>
      </c>
    </row>
    <row r="87" spans="1:5" ht="13.5" customHeight="1">
      <c r="A87" s="114" t="s">
        <v>134</v>
      </c>
      <c r="B87" s="115"/>
      <c r="C87" s="124"/>
      <c r="D87" s="162"/>
      <c r="E87" s="37">
        <f>E83</f>
        <v>30370</v>
      </c>
    </row>
    <row r="88" spans="1:5" ht="13.5" customHeight="1">
      <c r="A88" s="114" t="s">
        <v>82</v>
      </c>
      <c r="B88" s="123"/>
      <c r="C88" s="91" t="s">
        <v>182</v>
      </c>
      <c r="D88" s="169"/>
      <c r="E88" s="52">
        <v>30000</v>
      </c>
    </row>
    <row r="89" spans="1:5" ht="13.5" customHeight="1">
      <c r="A89" s="114" t="s">
        <v>40</v>
      </c>
      <c r="B89" s="115"/>
      <c r="C89" s="121"/>
      <c r="D89" s="94"/>
      <c r="E89" s="66">
        <f>C76</f>
        <v>6324.7</v>
      </c>
    </row>
    <row r="90" spans="1:5" ht="13.5" customHeight="1">
      <c r="C90" s="113" t="s">
        <v>28</v>
      </c>
      <c r="D90" s="94"/>
      <c r="E90" s="37">
        <f>(E18+E87)-SUM(E88:E89)</f>
        <v>27295.300000000003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6" t="s">
        <v>121</v>
      </c>
      <c r="B93" s="117"/>
      <c r="C93" s="117"/>
      <c r="D93" s="117"/>
      <c r="E93" s="103"/>
    </row>
    <row r="94" spans="1:5" ht="13.5" customHeight="1">
      <c r="A94" s="93" t="s">
        <v>38</v>
      </c>
      <c r="B94" s="94"/>
      <c r="C94" s="93" t="s">
        <v>37</v>
      </c>
      <c r="D94" s="94"/>
      <c r="E94" s="23" t="s">
        <v>4</v>
      </c>
    </row>
    <row r="95" spans="1:5" ht="13.5" customHeight="1">
      <c r="A95" s="114" t="s">
        <v>135</v>
      </c>
      <c r="B95" s="115"/>
      <c r="C95" s="121"/>
      <c r="D95" s="94"/>
      <c r="E95" s="37">
        <f>E90</f>
        <v>27295.300000000003</v>
      </c>
    </row>
    <row r="96" spans="1:5" ht="13.5" customHeight="1">
      <c r="A96" s="114" t="s">
        <v>82</v>
      </c>
      <c r="B96" s="123"/>
      <c r="C96" s="91" t="s">
        <v>182</v>
      </c>
      <c r="D96" s="126"/>
      <c r="E96" s="52">
        <v>30000</v>
      </c>
    </row>
    <row r="97" spans="1:5" ht="13.5" customHeight="1">
      <c r="A97" s="114" t="s">
        <v>40</v>
      </c>
      <c r="B97" s="115"/>
      <c r="C97" s="121"/>
      <c r="D97" s="94"/>
      <c r="E97" s="66">
        <f>C76</f>
        <v>6324.7</v>
      </c>
    </row>
    <row r="98" spans="1:5" ht="13.5" customHeight="1">
      <c r="C98" s="113" t="s">
        <v>28</v>
      </c>
      <c r="D98" s="94"/>
      <c r="E98" s="52">
        <f>(E23+E95)-SUM(E96:E97)</f>
        <v>24220.600000000006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3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7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0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5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8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1"/>
  <sheetViews>
    <sheetView topLeftCell="A25" workbookViewId="0">
      <selection activeCell="D52" sqref="D5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126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2025'!E98</f>
        <v>24220.600000000006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24246.800000000007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('January 2025 - March 2025'!C7)+SUM(E81,E88,E96)</f>
        <v>-9588.5100000000093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35" t="s">
        <v>124</v>
      </c>
      <c r="B10" s="117"/>
      <c r="C10" s="117"/>
      <c r="D10" s="117"/>
      <c r="E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6" t="s">
        <v>3</v>
      </c>
      <c r="D11" s="94"/>
      <c r="E11" s="17" t="s">
        <v>4</v>
      </c>
    </row>
    <row r="12" spans="1:25" ht="13.5" customHeight="1">
      <c r="A12" s="25" t="s">
        <v>173</v>
      </c>
      <c r="B12" s="2" t="s">
        <v>25</v>
      </c>
      <c r="C12" s="134" t="s">
        <v>158</v>
      </c>
      <c r="D12" s="115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35" t="s">
        <v>130</v>
      </c>
      <c r="B15" s="117"/>
      <c r="C15" s="117"/>
      <c r="D15" s="117"/>
      <c r="E15" s="10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36" t="s">
        <v>3</v>
      </c>
      <c r="D16" s="94"/>
      <c r="E16" s="17" t="s">
        <v>4</v>
      </c>
    </row>
    <row r="17" spans="1:25" ht="13.15" customHeight="1">
      <c r="A17" s="25" t="s">
        <v>174</v>
      </c>
      <c r="B17" s="2" t="s">
        <v>5</v>
      </c>
      <c r="C17" s="134" t="s">
        <v>158</v>
      </c>
      <c r="D17" s="9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5" t="s">
        <v>127</v>
      </c>
      <c r="B20" s="117"/>
      <c r="C20" s="117"/>
      <c r="D20" s="117"/>
      <c r="E20" s="10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7" t="s">
        <v>3</v>
      </c>
      <c r="D21" s="138"/>
      <c r="E21" s="73" t="s">
        <v>4</v>
      </c>
    </row>
    <row r="22" spans="1:25" ht="13.15" customHeight="1">
      <c r="A22" s="33" t="s">
        <v>175</v>
      </c>
      <c r="B22" s="32" t="s">
        <v>5</v>
      </c>
      <c r="C22" s="139" t="s">
        <v>158</v>
      </c>
      <c r="D22" s="14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128</v>
      </c>
      <c r="B28" s="104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6" t="s">
        <v>8</v>
      </c>
      <c r="B30" s="104"/>
      <c r="C30" s="9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3" t="s">
        <v>11</v>
      </c>
      <c r="B35" s="144"/>
      <c r="C35" s="145"/>
    </row>
    <row r="36" spans="1:3" ht="13.5" customHeight="1">
      <c r="A36" s="146"/>
      <c r="B36" s="102"/>
      <c r="C36" s="147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6" t="s">
        <v>17</v>
      </c>
      <c r="B43" s="104"/>
      <c r="C43" s="9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6" t="s">
        <v>51</v>
      </c>
      <c r="B47" s="97"/>
      <c r="C47" s="98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6" t="s">
        <v>22</v>
      </c>
      <c r="B52" s="97"/>
      <c r="C52" s="9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0" t="s">
        <v>55</v>
      </c>
      <c r="B55" s="151"/>
      <c r="C55" s="13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01" t="s">
        <v>35</v>
      </c>
      <c r="B58" s="102"/>
      <c r="C58" s="103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8" t="s">
        <v>31</v>
      </c>
      <c r="B63" s="152"/>
      <c r="C63" s="120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7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6324.7</v>
      </c>
    </row>
    <row r="70" spans="1:8" ht="13.5" customHeight="1">
      <c r="A70" s="118" t="s">
        <v>44</v>
      </c>
      <c r="B70" s="119"/>
      <c r="C70" s="120"/>
    </row>
    <row r="71" spans="1:8" ht="13.5" customHeight="1">
      <c r="A71" s="42" t="s">
        <v>47</v>
      </c>
      <c r="B71" s="38"/>
      <c r="C71" s="49">
        <f>'January 2025 - March 2025'!C71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6324.7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3" t="s">
        <v>125</v>
      </c>
      <c r="B79" s="104"/>
      <c r="C79" s="104"/>
      <c r="D79" s="104"/>
      <c r="E79" s="94"/>
    </row>
    <row r="80" spans="1:8" ht="13.5" customHeight="1">
      <c r="A80" s="105" t="s">
        <v>38</v>
      </c>
      <c r="B80" s="138"/>
      <c r="C80" s="105" t="s">
        <v>37</v>
      </c>
      <c r="D80" s="138"/>
      <c r="E80" s="43" t="s">
        <v>4</v>
      </c>
    </row>
    <row r="81" spans="1:5" ht="13.5" customHeight="1">
      <c r="A81" s="170" t="s">
        <v>82</v>
      </c>
      <c r="B81" s="108"/>
      <c r="C81" s="164" t="s">
        <v>182</v>
      </c>
      <c r="D81" s="165"/>
      <c r="E81" s="74">
        <v>30000</v>
      </c>
    </row>
    <row r="82" spans="1:5" ht="13.5" customHeight="1">
      <c r="A82" s="129" t="s">
        <v>40</v>
      </c>
      <c r="B82" s="130"/>
      <c r="C82" s="99"/>
      <c r="D82" s="100"/>
      <c r="E82" s="44">
        <f>C76</f>
        <v>6324.7</v>
      </c>
    </row>
    <row r="83" spans="1:5" ht="13.5" customHeight="1">
      <c r="C83" s="153" t="s">
        <v>41</v>
      </c>
      <c r="D83" s="104"/>
      <c r="E83" s="37">
        <f>(C6+E13)-SUM(E81:E82)</f>
        <v>21172.100000000006</v>
      </c>
    </row>
    <row r="84" spans="1:5" ht="13.5" customHeight="1"/>
    <row r="85" spans="1:5" ht="13.5" customHeight="1">
      <c r="A85" s="93" t="s">
        <v>131</v>
      </c>
      <c r="B85" s="104"/>
      <c r="C85" s="104"/>
      <c r="D85" s="104"/>
      <c r="E85" s="94"/>
    </row>
    <row r="86" spans="1:5" ht="13.5" customHeight="1">
      <c r="A86" s="93" t="s">
        <v>38</v>
      </c>
      <c r="B86" s="94"/>
      <c r="C86" s="93" t="s">
        <v>37</v>
      </c>
      <c r="D86" s="94"/>
      <c r="E86" s="23" t="s">
        <v>4</v>
      </c>
    </row>
    <row r="87" spans="1:5" ht="13.5" customHeight="1">
      <c r="A87" s="114" t="s">
        <v>132</v>
      </c>
      <c r="B87" s="115"/>
      <c r="C87" s="124"/>
      <c r="D87" s="162"/>
      <c r="E87" s="37">
        <f>E83</f>
        <v>21172.100000000006</v>
      </c>
    </row>
    <row r="88" spans="1:5" ht="13.5" customHeight="1">
      <c r="A88" s="114" t="s">
        <v>82</v>
      </c>
      <c r="B88" s="123"/>
      <c r="C88" s="91" t="s">
        <v>182</v>
      </c>
      <c r="D88" s="169"/>
      <c r="E88" s="52">
        <v>30000</v>
      </c>
    </row>
    <row r="89" spans="1:5" ht="13.5" customHeight="1">
      <c r="A89" s="114" t="s">
        <v>40</v>
      </c>
      <c r="B89" s="115"/>
      <c r="C89" s="121"/>
      <c r="D89" s="94"/>
      <c r="E89" s="66">
        <f>C76</f>
        <v>6324.7</v>
      </c>
    </row>
    <row r="90" spans="1:5" ht="13.5" customHeight="1">
      <c r="C90" s="113" t="s">
        <v>28</v>
      </c>
      <c r="D90" s="94"/>
      <c r="E90" s="37">
        <f>(E18+E87)-SUM(E88:E89)</f>
        <v>18097.400000000009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6" t="s">
        <v>129</v>
      </c>
      <c r="B93" s="117"/>
      <c r="C93" s="117"/>
      <c r="D93" s="117"/>
      <c r="E93" s="103"/>
    </row>
    <row r="94" spans="1:5" ht="13.5" customHeight="1">
      <c r="A94" s="93" t="s">
        <v>38</v>
      </c>
      <c r="B94" s="94"/>
      <c r="C94" s="93" t="s">
        <v>37</v>
      </c>
      <c r="D94" s="94"/>
      <c r="E94" s="23" t="s">
        <v>4</v>
      </c>
    </row>
    <row r="95" spans="1:5" ht="13.5" customHeight="1">
      <c r="A95" s="114" t="s">
        <v>133</v>
      </c>
      <c r="B95" s="115"/>
      <c r="C95" s="121"/>
      <c r="D95" s="94"/>
      <c r="E95" s="37">
        <f>E90</f>
        <v>18097.400000000009</v>
      </c>
    </row>
    <row r="96" spans="1:5" ht="13.5" customHeight="1">
      <c r="A96" s="114" t="s">
        <v>82</v>
      </c>
      <c r="B96" s="123"/>
      <c r="C96" s="91" t="s">
        <v>182</v>
      </c>
      <c r="D96" s="126"/>
      <c r="E96" s="52">
        <v>30000</v>
      </c>
    </row>
    <row r="97" spans="1:5" ht="13.5" customHeight="1">
      <c r="A97" s="114" t="s">
        <v>40</v>
      </c>
      <c r="B97" s="115"/>
      <c r="C97" s="121"/>
      <c r="D97" s="94"/>
      <c r="E97" s="66">
        <f>C76</f>
        <v>6324.7</v>
      </c>
    </row>
    <row r="98" spans="1:5" ht="13.5" customHeight="1">
      <c r="C98" s="113" t="s">
        <v>28</v>
      </c>
      <c r="D98" s="94"/>
      <c r="E98" s="52">
        <f>(E23+E95)-SUM(E96:E97)</f>
        <v>15022.700000000012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3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7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0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5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8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1"/>
  <sheetViews>
    <sheetView tabSelected="1" topLeftCell="A43" workbookViewId="0">
      <selection activeCell="D52" sqref="D5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1" t="s">
        <v>139</v>
      </c>
      <c r="B1" s="132"/>
      <c r="C1" s="132"/>
      <c r="D1" s="132"/>
      <c r="E1" s="133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2025'!E98</f>
        <v>15022.700000000012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15048.900000000012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2025 - June 2025'!C7)+SUM(E81)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35" t="s">
        <v>136</v>
      </c>
      <c r="B10" s="117"/>
      <c r="C10" s="117"/>
      <c r="D10" s="117"/>
      <c r="E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6" t="s">
        <v>3</v>
      </c>
      <c r="D11" s="94"/>
      <c r="E11" s="17" t="s">
        <v>4</v>
      </c>
    </row>
    <row r="12" spans="1:25" ht="13.5" customHeight="1">
      <c r="A12" s="25" t="s">
        <v>176</v>
      </c>
      <c r="B12" s="2" t="s">
        <v>25</v>
      </c>
      <c r="C12" s="134" t="s">
        <v>158</v>
      </c>
      <c r="D12" s="115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35" t="s">
        <v>143</v>
      </c>
      <c r="B15" s="117"/>
      <c r="C15" s="117"/>
      <c r="D15" s="117"/>
      <c r="E15" s="10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36" t="s">
        <v>3</v>
      </c>
      <c r="D16" s="94"/>
      <c r="E16" s="17" t="s">
        <v>4</v>
      </c>
    </row>
    <row r="17" spans="1:25" ht="13.15" customHeight="1">
      <c r="A17" s="25" t="s">
        <v>177</v>
      </c>
      <c r="B17" s="2" t="s">
        <v>25</v>
      </c>
      <c r="C17" s="134" t="s">
        <v>158</v>
      </c>
      <c r="D17" s="9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5" t="s">
        <v>140</v>
      </c>
      <c r="B20" s="117"/>
      <c r="C20" s="117"/>
      <c r="D20" s="117"/>
      <c r="E20" s="10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7" t="s">
        <v>3</v>
      </c>
      <c r="D21" s="138"/>
      <c r="E21" s="73" t="s">
        <v>4</v>
      </c>
    </row>
    <row r="22" spans="1:25" ht="13.15" customHeight="1">
      <c r="A22" s="33" t="s">
        <v>178</v>
      </c>
      <c r="B22" s="32" t="s">
        <v>25</v>
      </c>
      <c r="C22" s="139" t="s">
        <v>158</v>
      </c>
      <c r="D22" s="14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141</v>
      </c>
      <c r="B28" s="104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6" t="s">
        <v>8</v>
      </c>
      <c r="B30" s="104"/>
      <c r="C30" s="9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3" t="s">
        <v>11</v>
      </c>
      <c r="B35" s="144"/>
      <c r="C35" s="145"/>
    </row>
    <row r="36" spans="1:3" ht="13.5" customHeight="1">
      <c r="A36" s="146"/>
      <c r="B36" s="102"/>
      <c r="C36" s="147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79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6" t="s">
        <v>17</v>
      </c>
      <c r="B43" s="104"/>
      <c r="C43" s="9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6" t="s">
        <v>51</v>
      </c>
      <c r="B47" s="97"/>
      <c r="C47" s="98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6" t="s">
        <v>22</v>
      </c>
      <c r="B52" s="97"/>
      <c r="C52" s="9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0" t="s">
        <v>55</v>
      </c>
      <c r="B55" s="151"/>
      <c r="C55" s="13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01" t="s">
        <v>35</v>
      </c>
      <c r="B58" s="102"/>
      <c r="C58" s="103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8" t="s">
        <v>31</v>
      </c>
      <c r="B63" s="152"/>
      <c r="C63" s="120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7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6324.7</v>
      </c>
    </row>
    <row r="70" spans="1:8" ht="13.5" customHeight="1">
      <c r="A70" s="118" t="s">
        <v>44</v>
      </c>
      <c r="B70" s="119"/>
      <c r="C70" s="120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6324.7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3" t="s">
        <v>137</v>
      </c>
      <c r="B79" s="104"/>
      <c r="C79" s="104"/>
      <c r="D79" s="104"/>
      <c r="E79" s="94"/>
    </row>
    <row r="80" spans="1:8" ht="13.5" customHeight="1">
      <c r="A80" s="105" t="s">
        <v>38</v>
      </c>
      <c r="B80" s="138"/>
      <c r="C80" s="105" t="s">
        <v>37</v>
      </c>
      <c r="D80" s="138"/>
      <c r="E80" s="43" t="s">
        <v>4</v>
      </c>
    </row>
    <row r="81" spans="1:5" ht="13.5" customHeight="1">
      <c r="A81" s="171" t="s">
        <v>82</v>
      </c>
      <c r="B81" s="171"/>
      <c r="C81" s="167" t="s">
        <v>183</v>
      </c>
      <c r="D81" s="168"/>
      <c r="E81" s="52">
        <v>9588.51</v>
      </c>
    </row>
    <row r="82" spans="1:5" ht="13.5" customHeight="1">
      <c r="A82" s="171" t="s">
        <v>40</v>
      </c>
      <c r="B82" s="171"/>
      <c r="C82" s="172"/>
      <c r="D82" s="172"/>
      <c r="E82" s="77">
        <f>C76</f>
        <v>6324.7</v>
      </c>
    </row>
    <row r="83" spans="1:5" ht="13.5" customHeight="1">
      <c r="A83" s="75"/>
      <c r="B83" s="75"/>
      <c r="C83" s="173" t="s">
        <v>41</v>
      </c>
      <c r="D83" s="102"/>
      <c r="E83" s="76">
        <f>(C6+E13)-SUM(E81:E82)</f>
        <v>32385.69000000001</v>
      </c>
    </row>
    <row r="84" spans="1:5" ht="13.5" customHeight="1"/>
    <row r="85" spans="1:5" ht="13.5" customHeight="1">
      <c r="A85" s="93" t="s">
        <v>144</v>
      </c>
      <c r="B85" s="104"/>
      <c r="C85" s="104"/>
      <c r="D85" s="104"/>
      <c r="E85" s="94"/>
    </row>
    <row r="86" spans="1:5" ht="13.5" customHeight="1">
      <c r="A86" s="93" t="s">
        <v>38</v>
      </c>
      <c r="B86" s="94"/>
      <c r="C86" s="93" t="s">
        <v>37</v>
      </c>
      <c r="D86" s="94"/>
      <c r="E86" s="23" t="s">
        <v>4</v>
      </c>
    </row>
    <row r="87" spans="1:5" ht="13.5" customHeight="1">
      <c r="A87" s="114" t="s">
        <v>138</v>
      </c>
      <c r="B87" s="115"/>
      <c r="C87" s="124"/>
      <c r="D87" s="162"/>
      <c r="E87" s="37">
        <f>E83</f>
        <v>32385.69000000001</v>
      </c>
    </row>
    <row r="88" spans="1:5" ht="13.5" customHeight="1">
      <c r="A88" s="114" t="s">
        <v>82</v>
      </c>
      <c r="B88" s="123"/>
      <c r="C88" s="91"/>
      <c r="D88" s="169"/>
      <c r="E88" s="52">
        <v>0</v>
      </c>
    </row>
    <row r="89" spans="1:5" ht="13.5" customHeight="1">
      <c r="A89" s="114" t="s">
        <v>40</v>
      </c>
      <c r="B89" s="115"/>
      <c r="C89" s="121"/>
      <c r="D89" s="94"/>
      <c r="E89" s="66">
        <f>C76</f>
        <v>6324.7</v>
      </c>
    </row>
    <row r="90" spans="1:5" ht="13.5" customHeight="1">
      <c r="C90" s="113" t="s">
        <v>28</v>
      </c>
      <c r="D90" s="94"/>
      <c r="E90" s="37">
        <f>(E18+E87)-SUM(E88:E89)</f>
        <v>59310.990000000005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6" t="s">
        <v>142</v>
      </c>
      <c r="B93" s="117"/>
      <c r="C93" s="117"/>
      <c r="D93" s="117"/>
      <c r="E93" s="103"/>
    </row>
    <row r="94" spans="1:5" ht="13.5" customHeight="1">
      <c r="A94" s="93" t="s">
        <v>38</v>
      </c>
      <c r="B94" s="94"/>
      <c r="C94" s="93" t="s">
        <v>37</v>
      </c>
      <c r="D94" s="94"/>
      <c r="E94" s="23" t="s">
        <v>4</v>
      </c>
    </row>
    <row r="95" spans="1:5" ht="13.5" customHeight="1">
      <c r="A95" s="114" t="s">
        <v>145</v>
      </c>
      <c r="B95" s="115"/>
      <c r="C95" s="121"/>
      <c r="D95" s="94"/>
      <c r="E95" s="37">
        <f>E90</f>
        <v>59310.990000000005</v>
      </c>
    </row>
    <row r="96" spans="1:5" ht="13.5" customHeight="1">
      <c r="A96" s="114" t="s">
        <v>82</v>
      </c>
      <c r="B96" s="123"/>
      <c r="C96" s="91"/>
      <c r="D96" s="126"/>
      <c r="E96" s="52">
        <v>0</v>
      </c>
    </row>
    <row r="97" spans="1:5" ht="13.5" customHeight="1">
      <c r="A97" s="114" t="s">
        <v>40</v>
      </c>
      <c r="B97" s="115"/>
      <c r="C97" s="121"/>
      <c r="D97" s="94"/>
      <c r="E97" s="66">
        <f>C76</f>
        <v>6324.7</v>
      </c>
    </row>
    <row r="98" spans="1:5" ht="13.5" customHeight="1">
      <c r="C98" s="113" t="s">
        <v>28</v>
      </c>
      <c r="D98" s="94"/>
      <c r="E98" s="52">
        <f>(E23+E95)-SUM(E96:E97)</f>
        <v>86236.290000000008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3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7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0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5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8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2024-06-13T10:42:16Z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