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Income-Forecast\"/>
    </mc:Choice>
  </mc:AlternateContent>
  <xr:revisionPtr revIDLastSave="0" documentId="13_ncr:1_{091FB94E-A29B-441B-960F-3DEFBE4696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7" i="6" l="1"/>
  <c r="C5" i="6"/>
  <c r="C3" i="6"/>
  <c r="C72" i="6"/>
  <c r="C66" i="6"/>
  <c r="C60" i="6"/>
  <c r="C55" i="6"/>
  <c r="C52" i="6"/>
  <c r="C49" i="6"/>
  <c r="C44" i="6"/>
  <c r="C40" i="6"/>
  <c r="C33" i="6"/>
  <c r="C67" i="6" s="1"/>
  <c r="C73" i="6" s="1"/>
  <c r="E23" i="6"/>
  <c r="E18" i="6"/>
  <c r="E13" i="6"/>
  <c r="C70" i="2"/>
  <c r="C69" i="3" s="1"/>
  <c r="C66" i="5"/>
  <c r="C60" i="5"/>
  <c r="C55" i="5"/>
  <c r="C52" i="5"/>
  <c r="C49" i="5"/>
  <c r="C44" i="5"/>
  <c r="C40" i="5"/>
  <c r="C33" i="5"/>
  <c r="C67" i="5" s="1"/>
  <c r="C73" i="5" s="1"/>
  <c r="E23" i="5"/>
  <c r="E18" i="5"/>
  <c r="E13" i="5"/>
  <c r="C66" i="4"/>
  <c r="C60" i="4"/>
  <c r="C55" i="4"/>
  <c r="C52" i="4"/>
  <c r="C49" i="4"/>
  <c r="C44" i="4"/>
  <c r="C40" i="4"/>
  <c r="C33" i="4"/>
  <c r="C67" i="4" s="1"/>
  <c r="C73" i="4" s="1"/>
  <c r="E23" i="4"/>
  <c r="E18" i="4"/>
  <c r="E13" i="4"/>
  <c r="E24" i="2"/>
  <c r="C66" i="3"/>
  <c r="C60" i="3"/>
  <c r="C55" i="3"/>
  <c r="C52" i="3"/>
  <c r="C49" i="3"/>
  <c r="C44" i="3"/>
  <c r="C40" i="3"/>
  <c r="C33" i="3"/>
  <c r="E23" i="3"/>
  <c r="E18" i="3"/>
  <c r="E13" i="3"/>
  <c r="E90" i="1"/>
  <c r="C75" i="1"/>
  <c r="E13" i="2"/>
  <c r="E28" i="1"/>
  <c r="E22" i="1"/>
  <c r="E86" i="1"/>
  <c r="C5" i="2"/>
  <c r="C5" i="3" s="1"/>
  <c r="C5" i="4" s="1"/>
  <c r="C5" i="5" s="1"/>
  <c r="C67" i="2"/>
  <c r="C61" i="2"/>
  <c r="C56" i="2"/>
  <c r="C53" i="2"/>
  <c r="C50" i="2"/>
  <c r="C45" i="2"/>
  <c r="C41" i="2"/>
  <c r="C34" i="2"/>
  <c r="E18" i="2"/>
  <c r="C10" i="1"/>
  <c r="C69" i="1"/>
  <c r="C64" i="1"/>
  <c r="C59" i="1"/>
  <c r="C53" i="1"/>
  <c r="C56" i="1"/>
  <c r="E17" i="1"/>
  <c r="C48" i="1"/>
  <c r="C37" i="1"/>
  <c r="C44" i="1"/>
  <c r="C6" i="6" l="1"/>
  <c r="E94" i="6"/>
  <c r="E86" i="6"/>
  <c r="E79" i="6"/>
  <c r="E80" i="6" s="1"/>
  <c r="E84" i="6" s="1"/>
  <c r="E87" i="6" s="1"/>
  <c r="E92" i="6" s="1"/>
  <c r="E95" i="6" s="1"/>
  <c r="C69" i="4"/>
  <c r="C72" i="3"/>
  <c r="E94" i="5"/>
  <c r="E79" i="5"/>
  <c r="E86" i="5"/>
  <c r="E94" i="4"/>
  <c r="E86" i="4"/>
  <c r="E79" i="4"/>
  <c r="C67" i="3"/>
  <c r="C73" i="3" s="1"/>
  <c r="E94" i="3" s="1"/>
  <c r="C68" i="2"/>
  <c r="C74" i="2" s="1"/>
  <c r="E81" i="2" s="1"/>
  <c r="C70" i="1"/>
  <c r="C76" i="1" s="1"/>
  <c r="C69" i="5" l="1"/>
  <c r="C72" i="5" s="1"/>
  <c r="C72" i="4"/>
  <c r="E79" i="3"/>
  <c r="E86" i="3"/>
  <c r="E81" i="1"/>
  <c r="E89" i="1"/>
  <c r="E89" i="2"/>
  <c r="E98" i="2"/>
  <c r="E98" i="1"/>
  <c r="E95" i="1" l="1"/>
  <c r="E99" i="1" s="1"/>
  <c r="C11" i="1" s="1"/>
  <c r="C3" i="2" l="1"/>
  <c r="C6" i="2" l="1"/>
  <c r="E82" i="2" l="1"/>
  <c r="E86" i="2" s="1"/>
  <c r="E90" i="2" s="1"/>
  <c r="E95" i="2" l="1"/>
  <c r="E99" i="2" s="1"/>
  <c r="C7" i="2" s="1"/>
  <c r="C3" i="3" l="1"/>
  <c r="C6" i="3" s="1"/>
  <c r="E80" i="3" s="1"/>
  <c r="E84" i="3" s="1"/>
  <c r="E87" i="3" s="1"/>
  <c r="E92" i="3" s="1"/>
  <c r="E95" i="3" s="1"/>
  <c r="C3" i="4" l="1"/>
  <c r="C6" i="4" s="1"/>
  <c r="E80" i="4" s="1"/>
  <c r="E84" i="4" s="1"/>
  <c r="E87" i="4" s="1"/>
  <c r="E92" i="4" s="1"/>
  <c r="E95" i="4" s="1"/>
  <c r="C7" i="3"/>
  <c r="C3" i="5" l="1"/>
  <c r="C6" i="5" s="1"/>
  <c r="E80" i="5" s="1"/>
  <c r="E84" i="5" s="1"/>
  <c r="E87" i="5" s="1"/>
  <c r="E92" i="5" s="1"/>
  <c r="E95" i="5" s="1"/>
  <c r="C7" i="4"/>
  <c r="C7" i="5" l="1"/>
  <c r="C73" i="2"/>
</calcChain>
</file>

<file path=xl/sharedStrings.xml><?xml version="1.0" encoding="utf-8"?>
<sst xmlns="http://schemas.openxmlformats.org/spreadsheetml/2006/main" count="720" uniqueCount="167">
  <si>
    <t>Assets</t>
  </si>
  <si>
    <t>Net Assets: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</si>
  <si>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</si>
  <si>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</si>
  <si>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</si>
  <si>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</si>
  <si>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</si>
  <si>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</si>
  <si>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</si>
  <si>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</si>
  <si>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</si>
  <si>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</si>
  <si>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</si>
  <si>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</si>
  <si>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</si>
  <si>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</si>
  <si>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</si>
  <si>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</si>
  <si>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</si>
  <si>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</si>
  <si>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</si>
  <si>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</si>
  <si>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</si>
  <si>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</si>
  <si>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</si>
  <si>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</si>
  <si>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</si>
  <si>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</si>
  <si>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</si>
  <si>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</si>
  <si>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</si>
  <si>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9" type="noConversion"/>
  </si>
  <si>
    <t>Other Expense</t>
    <phoneticPr fontId="19" type="noConversion"/>
  </si>
  <si>
    <t>Total Payment</t>
    <phoneticPr fontId="19" type="noConversion"/>
  </si>
  <si>
    <t>Total Donation</t>
    <phoneticPr fontId="19" type="noConversion"/>
  </si>
  <si>
    <t>Total Insurance</t>
    <phoneticPr fontId="19" type="noConversion"/>
  </si>
  <si>
    <t>House Expense</t>
    <phoneticPr fontId="19" type="noConversion"/>
  </si>
  <si>
    <t>Total House Expense</t>
    <phoneticPr fontId="19" type="noConversion"/>
  </si>
  <si>
    <t>Description</t>
    <phoneticPr fontId="19" type="noConversion"/>
  </si>
  <si>
    <t>Principal</t>
    <phoneticPr fontId="19" type="noConversion"/>
  </si>
  <si>
    <t>Bank Cheque For Inland Revenue</t>
    <phoneticPr fontId="19" type="noConversion"/>
  </si>
  <si>
    <t>Fixed Expense</t>
    <phoneticPr fontId="19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</si>
  <si>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9" type="noConversion"/>
  </si>
  <si>
    <t>Other Stuff</t>
    <phoneticPr fontId="19" type="noConversion"/>
  </si>
  <si>
    <t>Total Other Expense</t>
    <phoneticPr fontId="19" type="noConversion"/>
  </si>
  <si>
    <t>Debts</t>
    <phoneticPr fontId="19" type="noConversion"/>
  </si>
  <si>
    <t>Total Debts</t>
    <phoneticPr fontId="19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</si>
  <si>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</si>
  <si>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</si>
  <si>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</si>
  <si>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</si>
  <si>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</si>
  <si>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</si>
  <si>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</si>
  <si>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</si>
  <si>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</si>
  <si>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</si>
  <si>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</si>
  <si>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</si>
  <si>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</si>
  <si>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</si>
  <si>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</si>
  <si>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</si>
  <si>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</si>
  <si>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</si>
  <si>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</si>
  <si>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</si>
  <si>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</si>
  <si>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</si>
  <si>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</si>
  <si>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</si>
  <si>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</si>
  <si>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</si>
  <si>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</si>
  <si>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</si>
  <si>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</si>
  <si>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</si>
  <si>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</si>
  <si>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</si>
  <si>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</si>
  <si>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</si>
  <si>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</si>
  <si>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</si>
  <si>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</si>
  <si>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</si>
  <si>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</si>
  <si>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Night Club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</si>
  <si>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</si>
  <si>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</si>
  <si>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</si>
  <si>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</si>
  <si>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</si>
  <si>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</si>
  <si>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</si>
  <si>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30th May 2024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</si>
  <si>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</si>
  <si>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</si>
  <si>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</si>
  <si>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</si>
  <si>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</si>
  <si>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</si>
  <si>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</si>
  <si>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</si>
  <si>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</si>
  <si>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</si>
  <si>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</si>
  <si>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</si>
  <si>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20th October 2024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</si>
  <si>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</si>
  <si>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</si>
  <si>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</si>
  <si>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</si>
  <si>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20th December 2024</t>
  </si>
  <si>
    <t>Fixed Expense For the Year 2024 October - 2024 December</t>
  </si>
  <si>
    <t>Debts Or Credits For the Comming December 2024</t>
  </si>
  <si>
    <t>November 2024 Revenue / Defered Debts Or Expenses</t>
  </si>
  <si>
    <t>20th November 2024</t>
  </si>
  <si>
    <t>Debts Or Credits For the Coming November 2024</t>
  </si>
  <si>
    <t>Balance Brought Forward From November 2024</t>
  </si>
  <si>
    <t>30 packets</t>
  </si>
  <si>
    <t>30 Packets</t>
  </si>
  <si>
    <t>2. Payback $850 to Ng Wing Lam</t>
  </si>
  <si>
    <t>2. Payback $800 to Ng Wing Lam</t>
  </si>
  <si>
    <t>HGC BroadBand End Of Service</t>
  </si>
  <si>
    <t>Alan Tang's Income Expense For the Forecast Year 2025 January - 2025 March</t>
  </si>
  <si>
    <t>January 2025 Revenue / Defered Debts Or Expenses</t>
  </si>
  <si>
    <t>20th January 2025</t>
  </si>
  <si>
    <t>March 2025 Revenue / Defered Debts Or Expenses</t>
  </si>
  <si>
    <t>20th March 2025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</si>
  <si>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</si>
  <si>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</si>
  <si>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</si>
  <si>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</si>
  <si>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20th February 2025</t>
  </si>
  <si>
    <t>Debts Or Credits For the Coming February 2025</t>
  </si>
  <si>
    <t>April 2025 Revenue / Defered Debts Or Expenses</t>
  </si>
  <si>
    <t>20th April 2025</t>
  </si>
  <si>
    <t>Debts Or Credits For the Comming April 2025</t>
  </si>
  <si>
    <t>Alan Tang's Income Expense For the Forecast Year 2025 April - 2025 June</t>
  </si>
  <si>
    <t>June 2025 Revenue / Defered Debts Or Expenses</t>
  </si>
  <si>
    <t>20th June 2025</t>
  </si>
  <si>
    <t>Fixed Expense For the Year 2025 April - 2025 June</t>
  </si>
  <si>
    <t>Debts Or Credits For the Comming June 2025</t>
  </si>
  <si>
    <t>May 2025 Revenue / Defered Debts Or Expenses</t>
  </si>
  <si>
    <t>20th May 2025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</si>
  <si>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</si>
  <si>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</si>
  <si>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</si>
  <si>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</si>
  <si>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</si>
  <si>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1. Payback $1200 to Mom</t>
  </si>
  <si>
    <t xml:space="preserve">1. Payback $1300 to Mom </t>
  </si>
  <si>
    <r>
      <t xml:space="preserve">1. Payback $1439 to Mom - </t>
    </r>
    <r>
      <rPr>
        <b/>
        <sz val="11"/>
        <color rgb="FFFF0000"/>
        <rFont val="Calibri"/>
        <family val="2"/>
      </rPr>
      <t>LAST PAYMENT</t>
    </r>
  </si>
  <si>
    <t>All amount in terms of Hundred Million</t>
  </si>
  <si>
    <t>July 2025 Revenue / Defered Debts Or Expenses</t>
  </si>
  <si>
    <t>20th July 2025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</si>
  <si>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</si>
  <si>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</si>
  <si>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</si>
  <si>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</si>
  <si>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20th September 2025</t>
  </si>
  <si>
    <t>Fixed Expense For the Year 2025 July - 2025 September</t>
  </si>
  <si>
    <t>Debts Or Credits For the Comming September 2025</t>
  </si>
  <si>
    <t>August 2025 Revenue / Defered Debts Or Expenses</t>
  </si>
  <si>
    <t>20th August 2025</t>
  </si>
  <si>
    <t>Debts Or Credits For the Coming August 2025</t>
  </si>
  <si>
    <t>Balance Brought Forward From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</si>
</sst>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164" fontId="10" fillId="0" borderId="4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165" fontId="17" fillId="0" borderId="4" xfId="0" applyNumberFormat="1" applyFont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164" fontId="10" fillId="0" borderId="4" xfId="0" applyNumberFormat="1" applyFont="1" applyBorder="1" applyAlignment="1">
      <alignment horizontal="right" vertical="center"/>
    </xf>
    <xf numFmtId="165" fontId="10" fillId="0" borderId="4" xfId="0" applyNumberFormat="1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164" fontId="18" fillId="0" borderId="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0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164" fontId="10" fillId="0" borderId="1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164" fontId="10" fillId="0" borderId="13" xfId="0" applyNumberFormat="1" applyFont="1" applyBorder="1" applyAlignment="1">
      <alignment horizontal="right" vertical="center"/>
    </xf>
    <xf numFmtId="0" fontId="23" fillId="2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horizontal="right" vertical="center" wrapText="1"/>
    </xf>
    <xf numFmtId="165" fontId="15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4" fillId="6" borderId="14" xfId="0" applyFont="1" applyFill="1" applyBorder="1" applyAlignment="1">
      <alignment horizontal="center" vertical="center"/>
    </xf>
    <xf numFmtId="164" fontId="18" fillId="0" borderId="22" xfId="0" applyNumberFormat="1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5" xfId="0" applyFont="1" applyBorder="1" applyAlignment="1">
      <alignment horizontal="right" vertical="center" wrapText="1"/>
    </xf>
    <xf numFmtId="165" fontId="17" fillId="0" borderId="5" xfId="0" applyNumberFormat="1" applyFont="1" applyBorder="1" applyAlignment="1">
      <alignment vertical="center"/>
    </xf>
    <xf numFmtId="164" fontId="26" fillId="0" borderId="13" xfId="0" applyNumberFormat="1" applyFont="1" applyBorder="1" applyAlignment="1">
      <alignment vertical="center"/>
    </xf>
    <xf numFmtId="0" fontId="8" fillId="0" borderId="11" xfId="0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vertical="center"/>
    </xf>
    <xf numFmtId="167" fontId="26" fillId="0" borderId="1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8" fontId="7" fillId="0" borderId="13" xfId="0" applyNumberFormat="1" applyFont="1" applyBorder="1" applyAlignment="1">
      <alignment vertical="center"/>
    </xf>
    <xf numFmtId="0" fontId="26" fillId="0" borderId="13" xfId="0" applyFont="1" applyBorder="1" applyAlignment="1">
      <alignment horizontal="right" vertical="center"/>
    </xf>
    <xf numFmtId="168" fontId="28" fillId="2" borderId="4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164" fontId="10" fillId="0" borderId="3" xfId="0" applyNumberFormat="1" applyFont="1" applyBorder="1" applyAlignment="1">
      <alignment horizontal="right" vertical="center"/>
    </xf>
    <xf numFmtId="164" fontId="10" fillId="0" borderId="21" xfId="0" applyNumberFormat="1" applyFont="1" applyBorder="1" applyAlignment="1">
      <alignment horizontal="right" vertical="center"/>
    </xf>
    <xf numFmtId="0" fontId="10" fillId="0" borderId="22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23" fillId="2" borderId="4" xfId="0" applyFont="1" applyFill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164" fontId="18" fillId="0" borderId="5" xfId="0" applyNumberFormat="1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2" fillId="9" borderId="20" xfId="0" applyFont="1" applyFill="1" applyBorder="1" applyAlignment="1">
      <alignment vertical="center" wrapText="1"/>
    </xf>
    <xf numFmtId="0" fontId="2" fillId="9" borderId="13" xfId="0" applyFont="1" applyFill="1" applyBorder="1" applyAlignment="1">
      <alignment vertical="center"/>
    </xf>
    <xf numFmtId="164" fontId="22" fillId="9" borderId="21" xfId="0" applyNumberFormat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/>
    </xf>
    <xf numFmtId="167" fontId="26" fillId="0" borderId="31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9" fillId="9" borderId="13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21" fillId="6" borderId="20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22" fillId="5" borderId="17" xfId="0" applyFont="1" applyFill="1" applyBorder="1" applyAlignment="1">
      <alignment horizontal="left" vertical="center" wrapText="1"/>
    </xf>
    <xf numFmtId="0" fontId="22" fillId="5" borderId="24" xfId="0" applyFont="1" applyFill="1" applyBorder="1" applyAlignment="1">
      <alignment horizontal="left" vertical="center" wrapText="1"/>
    </xf>
    <xf numFmtId="0" fontId="22" fillId="5" borderId="19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vertical="center" wrapText="1"/>
    </xf>
    <xf numFmtId="0" fontId="10" fillId="5" borderId="2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0" fontId="21" fillId="6" borderId="2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0" fontId="24" fillId="0" borderId="27" xfId="0" applyFont="1" applyBorder="1" applyAlignment="1">
      <alignment horizontal="right" vertical="center"/>
    </xf>
    <xf numFmtId="0" fontId="20" fillId="7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66" fontId="22" fillId="0" borderId="1" xfId="0" applyNumberFormat="1" applyFont="1" applyBorder="1" applyAlignment="1">
      <alignment horizontal="left" vertical="center"/>
    </xf>
    <xf numFmtId="166" fontId="22" fillId="0" borderId="2" xfId="0" applyNumberFormat="1" applyFont="1" applyBorder="1" applyAlignment="1">
      <alignment horizontal="left" vertical="center"/>
    </xf>
    <xf numFmtId="0" fontId="10" fillId="5" borderId="15" xfId="0" applyFont="1" applyFill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166" fontId="10" fillId="0" borderId="2" xfId="0" applyNumberFormat="1" applyFont="1" applyBorder="1" applyAlignment="1">
      <alignment horizontal="left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66" fontId="10" fillId="0" borderId="28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0" fontId="30" fillId="10" borderId="13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22" fillId="5" borderId="18" xfId="0" applyFont="1" applyFill="1" applyBorder="1" applyAlignment="1">
      <alignment horizontal="left" vertical="center" wrapText="1"/>
    </xf>
    <xf numFmtId="166" fontId="10" fillId="0" borderId="27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6" fontId="22" fillId="0" borderId="27" xfId="0" applyNumberFormat="1" applyFont="1" applyBorder="1" applyAlignment="1">
      <alignment horizontal="left" vertical="center"/>
    </xf>
    <xf numFmtId="166" fontId="10" fillId="0" borderId="27" xfId="0" applyNumberFormat="1" applyFont="1" applyBorder="1" applyAlignment="1">
      <alignment horizontal="left" vertical="center"/>
    </xf>
    <xf numFmtId="166" fontId="10" fillId="0" borderId="3" xfId="0" applyNumberFormat="1" applyFont="1" applyBorder="1" applyAlignment="1">
      <alignment horizontal="left" vertical="center"/>
    </xf>
    <xf numFmtId="166" fontId="22" fillId="0" borderId="20" xfId="0" applyNumberFormat="1" applyFont="1" applyBorder="1" applyAlignment="1">
      <alignment horizontal="left" vertical="center"/>
    </xf>
    <xf numFmtId="166" fontId="10" fillId="0" borderId="23" xfId="0" applyNumberFormat="1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166" fontId="22" fillId="0" borderId="25" xfId="0" applyNumberFormat="1" applyFont="1" applyBorder="1" applyAlignment="1">
      <alignment horizontal="left" vertical="center"/>
    </xf>
    <xf numFmtId="166" fontId="22" fillId="0" borderId="26" xfId="0" applyNumberFormat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1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2"/>
  <sheetViews>
    <sheetView tabSelected="1" zoomScaleNormal="100" workbookViewId="0">
      <selection activeCell="H6" sqref="H6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5" customHeight="1">
      <c r="A1" s="135" t="s">
        <v>153</v>
      </c>
      <c r="B1" s="135"/>
      <c r="C1" s="135"/>
      <c r="D1" s="135"/>
      <c r="E1" s="135"/>
    </row>
    <row r="3" spans="1:25" ht="13.5" customHeight="1">
      <c r="A3" s="103" t="s">
        <v>67</v>
      </c>
      <c r="B3" s="104"/>
      <c r="C3" s="104"/>
      <c r="D3" s="104"/>
      <c r="E3" s="105"/>
      <c r="F3" s="1"/>
      <c r="G3" s="1"/>
      <c r="H3" s="1"/>
      <c r="I3" s="1"/>
    </row>
    <row r="4" spans="1:25" ht="13.5" customHeight="1">
      <c r="A4" s="2"/>
      <c r="B4" s="2"/>
      <c r="C4" s="3"/>
      <c r="D4" s="3"/>
      <c r="E4" s="3"/>
    </row>
    <row r="5" spans="1:25" ht="35.25" customHeight="1">
      <c r="A5" s="4" t="s">
        <v>0</v>
      </c>
      <c r="B5" s="4" t="s">
        <v>89</v>
      </c>
      <c r="C5" s="5">
        <v>0.47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4" t="s">
        <v>87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4" t="s">
        <v>88</v>
      </c>
      <c r="C7" s="5">
        <v>11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36" t="s">
        <v>40</v>
      </c>
      <c r="C8" s="5">
        <v>0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35.25" customHeight="1">
      <c r="A9" s="4"/>
      <c r="B9" s="36" t="s">
        <v>49</v>
      </c>
      <c r="C9" s="5">
        <v>30.2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5.25" customHeight="1">
      <c r="A10" s="4"/>
      <c r="B10" s="65" t="s">
        <v>59</v>
      </c>
      <c r="C10" s="5">
        <f>SUM(C5:C9)</f>
        <v>41.67</v>
      </c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>
      <c r="A11" s="6"/>
      <c r="B11" s="4" t="s">
        <v>1</v>
      </c>
      <c r="C11" s="58">
        <f>E99-(C75-SUM(E88,E97))</f>
        <v>-12953.33</v>
      </c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3.5" customHeight="1">
      <c r="A12" s="8"/>
      <c r="B12" s="8"/>
      <c r="C12" s="8"/>
      <c r="D12" s="8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customHeight="1"/>
    <row r="14" spans="1:25" ht="13.5" customHeight="1">
      <c r="A14" s="108" t="s">
        <v>60</v>
      </c>
      <c r="B14" s="109"/>
      <c r="C14" s="109"/>
      <c r="D14" s="109"/>
      <c r="E14" s="98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5" customHeight="1">
      <c r="A15" s="15" t="s">
        <v>2</v>
      </c>
      <c r="B15" s="16" t="s">
        <v>3</v>
      </c>
      <c r="C15" s="110" t="s">
        <v>4</v>
      </c>
      <c r="D15" s="82"/>
      <c r="E15" s="17" t="s">
        <v>5</v>
      </c>
    </row>
    <row r="16" spans="1:25" ht="13.5" customHeight="1">
      <c r="A16" s="2" t="s">
        <v>68</v>
      </c>
      <c r="B16" s="2" t="s">
        <v>6</v>
      </c>
      <c r="C16" s="106" t="s">
        <v>7</v>
      </c>
      <c r="D16" s="107"/>
      <c r="E16" s="18">
        <v>2405</v>
      </c>
    </row>
    <row r="17" spans="1:25" ht="13.5" customHeight="1">
      <c r="A17" s="11"/>
      <c r="B17" s="11"/>
      <c r="C17" s="1"/>
      <c r="D17" s="12" t="s">
        <v>8</v>
      </c>
      <c r="E17" s="49">
        <f>SUM(E16:E16)</f>
        <v>2405</v>
      </c>
    </row>
    <row r="18" spans="1:25" ht="13.5" customHeight="1">
      <c r="A18" s="11"/>
      <c r="B18" s="11"/>
    </row>
    <row r="19" spans="1:25" ht="13.5" customHeight="1">
      <c r="A19" s="108" t="s">
        <v>61</v>
      </c>
      <c r="B19" s="109"/>
      <c r="C19" s="109"/>
      <c r="D19" s="109"/>
      <c r="E19" s="98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3.15" customHeight="1">
      <c r="A20" s="73" t="s">
        <v>2</v>
      </c>
      <c r="B20" s="74" t="s">
        <v>3</v>
      </c>
      <c r="C20" s="111" t="s">
        <v>4</v>
      </c>
      <c r="D20" s="87"/>
      <c r="E20" s="75" t="s">
        <v>5</v>
      </c>
    </row>
    <row r="21" spans="1:25" ht="13.15" customHeight="1">
      <c r="A21" s="33" t="s">
        <v>69</v>
      </c>
      <c r="B21" s="33" t="s">
        <v>6</v>
      </c>
      <c r="C21" s="112" t="s">
        <v>7</v>
      </c>
      <c r="D21" s="113"/>
      <c r="E21" s="68">
        <v>2405</v>
      </c>
    </row>
    <row r="22" spans="1:25" ht="13.15" customHeight="1">
      <c r="A22" s="46"/>
      <c r="B22" s="46"/>
      <c r="C22" s="47"/>
      <c r="D22" s="48" t="s">
        <v>8</v>
      </c>
      <c r="E22" s="49">
        <f>E21</f>
        <v>2405</v>
      </c>
    </row>
    <row r="23" spans="1:25" ht="13.5" customHeight="1">
      <c r="A23" s="11"/>
      <c r="B23" s="11"/>
      <c r="C23" s="1"/>
      <c r="D23" s="51"/>
      <c r="E23" s="52"/>
    </row>
    <row r="24" spans="1:25" ht="13.5" customHeight="1">
      <c r="A24" s="108" t="s">
        <v>62</v>
      </c>
      <c r="B24" s="109"/>
      <c r="C24" s="109"/>
      <c r="D24" s="109"/>
      <c r="E24" s="98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3.15" customHeight="1">
      <c r="A25" s="15" t="s">
        <v>2</v>
      </c>
      <c r="B25" s="16" t="s">
        <v>3</v>
      </c>
      <c r="C25" s="110" t="s">
        <v>4</v>
      </c>
      <c r="D25" s="82"/>
      <c r="E25" s="17" t="s">
        <v>5</v>
      </c>
    </row>
    <row r="26" spans="1:25" ht="13.15" customHeight="1">
      <c r="A26" s="2" t="s">
        <v>70</v>
      </c>
      <c r="B26" s="2" t="s">
        <v>6</v>
      </c>
      <c r="C26" s="106" t="s">
        <v>7</v>
      </c>
      <c r="D26" s="82"/>
      <c r="E26" s="19">
        <v>2405</v>
      </c>
    </row>
    <row r="27" spans="1:25" ht="13.15" customHeight="1">
      <c r="A27" s="33" t="s">
        <v>94</v>
      </c>
      <c r="B27" s="33" t="s">
        <v>6</v>
      </c>
      <c r="C27" s="122" t="s">
        <v>95</v>
      </c>
      <c r="D27" s="123"/>
      <c r="E27" s="68">
        <v>0</v>
      </c>
    </row>
    <row r="28" spans="1:25" ht="13.5" customHeight="1">
      <c r="A28" s="11"/>
      <c r="B28" s="11"/>
      <c r="C28" s="1"/>
      <c r="D28" s="48" t="s">
        <v>8</v>
      </c>
      <c r="E28" s="49">
        <f>SUM(E26:E27)</f>
        <v>2405</v>
      </c>
    </row>
    <row r="29" spans="1:25" ht="13.15" customHeight="1">
      <c r="A29" s="11"/>
      <c r="B29" s="11"/>
      <c r="C29" s="1"/>
      <c r="D29" s="51"/>
      <c r="E29" s="52"/>
    </row>
    <row r="30" spans="1:25" ht="13.5" customHeight="1">
      <c r="A30" s="11"/>
      <c r="B30" s="11"/>
      <c r="C30" s="1"/>
      <c r="D30" s="51"/>
      <c r="E30" s="52"/>
    </row>
    <row r="31" spans="1:25" ht="13.5" customHeight="1">
      <c r="A31" s="11"/>
      <c r="B31" s="11"/>
    </row>
    <row r="32" spans="1:25" ht="13.5" customHeight="1">
      <c r="A32" s="121" t="s">
        <v>66</v>
      </c>
      <c r="B32" s="81"/>
      <c r="C32" s="82"/>
    </row>
    <row r="33" spans="1:4" ht="13.5" customHeight="1">
      <c r="A33" s="20" t="s">
        <v>3</v>
      </c>
      <c r="B33" s="20" t="s">
        <v>4</v>
      </c>
      <c r="C33" s="21" t="s">
        <v>5</v>
      </c>
      <c r="D33" s="22"/>
    </row>
    <row r="34" spans="1:4" ht="13.5" customHeight="1">
      <c r="A34" s="91" t="s">
        <v>9</v>
      </c>
      <c r="B34" s="81"/>
      <c r="C34" s="82"/>
    </row>
    <row r="35" spans="1:4" ht="13.5" customHeight="1">
      <c r="A35" s="26" t="s">
        <v>31</v>
      </c>
      <c r="B35" s="2"/>
      <c r="C35" s="19">
        <v>204</v>
      </c>
    </row>
    <row r="36" spans="1:4" ht="13.5" customHeight="1">
      <c r="A36" s="27" t="s">
        <v>10</v>
      </c>
      <c r="B36" s="27" t="s">
        <v>11</v>
      </c>
      <c r="C36" s="28">
        <v>197</v>
      </c>
    </row>
    <row r="37" spans="1:4" ht="13.5" customHeight="1">
      <c r="A37" s="29"/>
      <c r="B37" s="26" t="s">
        <v>33</v>
      </c>
      <c r="C37" s="30">
        <f>SUM(C35:C36)</f>
        <v>401</v>
      </c>
    </row>
    <row r="38" spans="1:4" ht="13.5" customHeight="1">
      <c r="A38" s="116" t="s">
        <v>12</v>
      </c>
      <c r="B38" s="117"/>
      <c r="C38" s="118"/>
    </row>
    <row r="39" spans="1:4" ht="13.5" customHeight="1">
      <c r="A39" s="119"/>
      <c r="B39" s="97"/>
      <c r="C39" s="120"/>
    </row>
    <row r="40" spans="1:4" ht="13.5" customHeight="1">
      <c r="A40" s="2" t="s">
        <v>13</v>
      </c>
      <c r="B40" s="2"/>
      <c r="C40" s="18">
        <v>0</v>
      </c>
    </row>
    <row r="41" spans="1:4" ht="13.5" customHeight="1">
      <c r="A41" s="2" t="s">
        <v>14</v>
      </c>
      <c r="B41" s="2"/>
      <c r="C41" s="10">
        <v>0</v>
      </c>
    </row>
    <row r="42" spans="1:4" ht="13.5" customHeight="1">
      <c r="A42" s="2" t="s">
        <v>15</v>
      </c>
      <c r="B42" s="2"/>
      <c r="C42" s="10">
        <v>0</v>
      </c>
    </row>
    <row r="43" spans="1:4" ht="13.5" customHeight="1">
      <c r="A43" s="2" t="s">
        <v>16</v>
      </c>
      <c r="B43" s="2"/>
      <c r="C43" s="10">
        <v>0</v>
      </c>
    </row>
    <row r="44" spans="1:4" ht="13.5" customHeight="1">
      <c r="A44" s="2"/>
      <c r="B44" s="2" t="s">
        <v>17</v>
      </c>
      <c r="C44" s="10">
        <f>SUM(C40:C43)</f>
        <v>0</v>
      </c>
    </row>
    <row r="45" spans="1:4" ht="13.5" customHeight="1">
      <c r="A45" s="91" t="s">
        <v>18</v>
      </c>
      <c r="B45" s="81"/>
      <c r="C45" s="82"/>
    </row>
    <row r="46" spans="1:4" ht="13.5" customHeight="1">
      <c r="A46" s="2" t="s">
        <v>19</v>
      </c>
      <c r="B46" s="2" t="s">
        <v>20</v>
      </c>
      <c r="C46" s="19">
        <v>0</v>
      </c>
    </row>
    <row r="47" spans="1:4" ht="13.5" customHeight="1">
      <c r="A47" s="2" t="s">
        <v>21</v>
      </c>
      <c r="B47" s="2" t="s">
        <v>22</v>
      </c>
      <c r="C47" s="19">
        <v>0</v>
      </c>
    </row>
    <row r="48" spans="1:4" ht="13.5" customHeight="1">
      <c r="A48" s="2"/>
      <c r="B48" s="26" t="s">
        <v>34</v>
      </c>
      <c r="C48" s="19">
        <f>SUM(C46:C47)</f>
        <v>0</v>
      </c>
    </row>
    <row r="49" spans="1:3" ht="13.5" customHeight="1">
      <c r="A49" s="91" t="s">
        <v>52</v>
      </c>
      <c r="B49" s="92"/>
      <c r="C49" s="93"/>
    </row>
    <row r="50" spans="1:3" ht="13.5" customHeight="1">
      <c r="A50" s="2" t="s">
        <v>53</v>
      </c>
      <c r="B50" s="2" t="s">
        <v>55</v>
      </c>
      <c r="C50" s="18">
        <v>0</v>
      </c>
    </row>
    <row r="51" spans="1:3" ht="13.5" customHeight="1">
      <c r="A51" s="27"/>
      <c r="B51" s="31" t="s">
        <v>74</v>
      </c>
      <c r="C51" s="32">
        <v>0</v>
      </c>
    </row>
    <row r="52" spans="1:3" ht="13.5" customHeight="1">
      <c r="A52" s="27"/>
      <c r="B52" s="27" t="s">
        <v>90</v>
      </c>
      <c r="C52" s="32">
        <v>0</v>
      </c>
    </row>
    <row r="53" spans="1:3" ht="13.5" customHeight="1">
      <c r="A53" s="27"/>
      <c r="B53" s="31" t="s">
        <v>54</v>
      </c>
      <c r="C53" s="32">
        <f>SUM(C50:C52)</f>
        <v>0</v>
      </c>
    </row>
    <row r="54" spans="1:3" ht="13.5" customHeight="1">
      <c r="A54" s="91" t="s">
        <v>23</v>
      </c>
      <c r="B54" s="92"/>
      <c r="C54" s="93"/>
    </row>
    <row r="55" spans="1:3" ht="13.5" customHeight="1">
      <c r="A55" s="2" t="s">
        <v>24</v>
      </c>
      <c r="B55" s="2" t="s">
        <v>25</v>
      </c>
      <c r="C55" s="18">
        <v>0</v>
      </c>
    </row>
    <row r="56" spans="1:3" ht="13.5" customHeight="1">
      <c r="A56" s="27"/>
      <c r="B56" s="31" t="s">
        <v>35</v>
      </c>
      <c r="C56" s="32">
        <f>SUM(C55)</f>
        <v>0</v>
      </c>
    </row>
    <row r="57" spans="1:3" ht="13.5" customHeight="1">
      <c r="A57" s="85" t="s">
        <v>56</v>
      </c>
      <c r="B57" s="86"/>
      <c r="C57" s="87"/>
    </row>
    <row r="58" spans="1:3" ht="33" customHeight="1">
      <c r="A58" s="33" t="s">
        <v>57</v>
      </c>
      <c r="B58" s="34" t="s">
        <v>58</v>
      </c>
      <c r="C58" s="35">
        <v>0</v>
      </c>
    </row>
    <row r="59" spans="1:3" ht="19.899999999999999" customHeight="1">
      <c r="A59" s="33"/>
      <c r="B59" s="34" t="s">
        <v>59</v>
      </c>
      <c r="C59" s="35">
        <f>SUM(C58)</f>
        <v>0</v>
      </c>
    </row>
    <row r="60" spans="1:3" ht="13.5" customHeight="1">
      <c r="A60" s="96" t="s">
        <v>36</v>
      </c>
      <c r="B60" s="97"/>
      <c r="C60" s="98"/>
    </row>
    <row r="61" spans="1:3" ht="13.5" customHeight="1">
      <c r="A61" s="27" t="s">
        <v>71</v>
      </c>
      <c r="B61" s="27"/>
      <c r="C61" s="18">
        <v>0</v>
      </c>
    </row>
    <row r="62" spans="1:3" ht="15" customHeight="1">
      <c r="A62" s="29" t="s">
        <v>73</v>
      </c>
      <c r="B62" s="29" t="s">
        <v>72</v>
      </c>
      <c r="C62" s="18">
        <v>0</v>
      </c>
    </row>
    <row r="63" spans="1:3" ht="13.5" customHeight="1">
      <c r="A63" s="9" t="s">
        <v>26</v>
      </c>
      <c r="B63" s="9" t="s">
        <v>27</v>
      </c>
      <c r="C63" s="18">
        <v>0</v>
      </c>
    </row>
    <row r="64" spans="1:3" ht="13.5" customHeight="1">
      <c r="A64" s="33"/>
      <c r="B64" s="34" t="s">
        <v>37</v>
      </c>
      <c r="C64" s="35">
        <f>SUM(C61:C63)</f>
        <v>0</v>
      </c>
    </row>
    <row r="65" spans="1:8" ht="13.5" customHeight="1">
      <c r="A65" s="88" t="s">
        <v>32</v>
      </c>
      <c r="B65" s="89"/>
      <c r="C65" s="90"/>
    </row>
    <row r="66" spans="1:8" ht="13.5" customHeight="1">
      <c r="A66" s="59" t="s">
        <v>43</v>
      </c>
      <c r="B66" s="64" t="s">
        <v>50</v>
      </c>
      <c r="C66" s="61">
        <v>300</v>
      </c>
    </row>
    <row r="67" spans="1:8" ht="13.5" customHeight="1">
      <c r="A67" s="60" t="s">
        <v>75</v>
      </c>
      <c r="B67" s="54" t="s">
        <v>76</v>
      </c>
      <c r="C67" s="62">
        <v>0</v>
      </c>
    </row>
    <row r="68" spans="1:8" ht="13.5" customHeight="1">
      <c r="A68" s="31" t="s">
        <v>47</v>
      </c>
      <c r="B68" s="63" t="s">
        <v>119</v>
      </c>
      <c r="C68" s="32">
        <v>760</v>
      </c>
    </row>
    <row r="69" spans="1:8" ht="13.5" customHeight="1">
      <c r="A69" s="29"/>
      <c r="B69" s="39" t="s">
        <v>44</v>
      </c>
      <c r="C69" s="40">
        <f>SUM(C66:C68)</f>
        <v>1060</v>
      </c>
    </row>
    <row r="70" spans="1:8" ht="13.5" customHeight="1">
      <c r="A70" s="29"/>
      <c r="B70" s="55" t="s">
        <v>59</v>
      </c>
      <c r="C70" s="40">
        <f>C37+C44+C48+C53+C56+C59+C64+C69</f>
        <v>1461</v>
      </c>
    </row>
    <row r="71" spans="1:8" ht="13.5" customHeight="1">
      <c r="A71" s="88" t="s">
        <v>45</v>
      </c>
      <c r="B71" s="138"/>
      <c r="C71" s="90"/>
    </row>
    <row r="72" spans="1:8" ht="13.5" customHeight="1">
      <c r="A72" s="43" t="s">
        <v>48</v>
      </c>
      <c r="B72" s="39"/>
      <c r="C72" s="50">
        <v>9939</v>
      </c>
    </row>
    <row r="73" spans="1:8" ht="13.5" customHeight="1">
      <c r="A73" s="72" t="s">
        <v>91</v>
      </c>
      <c r="B73" s="39"/>
      <c r="C73" s="50">
        <v>5000</v>
      </c>
    </row>
    <row r="74" spans="1:8" ht="30">
      <c r="A74" s="66" t="s">
        <v>80</v>
      </c>
      <c r="B74" s="56"/>
      <c r="C74" s="50">
        <v>0</v>
      </c>
    </row>
    <row r="75" spans="1:8" ht="13.5" customHeight="1">
      <c r="A75" s="29"/>
      <c r="B75" s="57" t="s">
        <v>46</v>
      </c>
      <c r="C75" s="50">
        <f>SUM(C72:C74)</f>
        <v>14939</v>
      </c>
    </row>
    <row r="76" spans="1:8" ht="13.5" customHeight="1">
      <c r="A76" s="33"/>
      <c r="B76" s="41" t="s">
        <v>28</v>
      </c>
      <c r="C76" s="42">
        <f>C70</f>
        <v>1461</v>
      </c>
      <c r="H76" s="37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80" t="s">
        <v>63</v>
      </c>
      <c r="B79" s="94"/>
      <c r="C79" s="94"/>
      <c r="D79" s="94"/>
      <c r="E79" s="95"/>
    </row>
    <row r="80" spans="1:8" ht="13.5" customHeight="1">
      <c r="A80" s="83" t="s">
        <v>39</v>
      </c>
      <c r="B80" s="84"/>
      <c r="C80" s="83" t="s">
        <v>38</v>
      </c>
      <c r="D80" s="84"/>
      <c r="E80" s="44" t="s">
        <v>5</v>
      </c>
    </row>
    <row r="81" spans="1:5" ht="13.5" customHeight="1">
      <c r="A81" s="99" t="s">
        <v>41</v>
      </c>
      <c r="B81" s="100"/>
      <c r="C81" s="133"/>
      <c r="D81" s="134"/>
      <c r="E81" s="45">
        <f>C76</f>
        <v>1461</v>
      </c>
    </row>
    <row r="82" spans="1:5" ht="13.5" customHeight="1">
      <c r="C82" s="101" t="s">
        <v>42</v>
      </c>
      <c r="D82" s="102"/>
      <c r="E82" s="38">
        <v>0</v>
      </c>
    </row>
    <row r="83" spans="1:5" ht="13.5" customHeight="1"/>
    <row r="84" spans="1:5" ht="13.5" customHeight="1">
      <c r="A84" s="80" t="s">
        <v>64</v>
      </c>
      <c r="B84" s="81"/>
      <c r="C84" s="81"/>
      <c r="D84" s="81"/>
      <c r="E84" s="82"/>
    </row>
    <row r="85" spans="1:5" ht="13.5" customHeight="1">
      <c r="A85" s="80" t="s">
        <v>39</v>
      </c>
      <c r="B85" s="82"/>
      <c r="C85" s="80" t="s">
        <v>38</v>
      </c>
      <c r="D85" s="82"/>
      <c r="E85" s="23" t="s">
        <v>5</v>
      </c>
    </row>
    <row r="86" spans="1:5" ht="13.5" customHeight="1">
      <c r="A86" s="136" t="s">
        <v>78</v>
      </c>
      <c r="B86" s="140"/>
      <c r="C86" s="124"/>
      <c r="D86" s="139"/>
      <c r="E86" s="38">
        <f>E82</f>
        <v>0</v>
      </c>
    </row>
    <row r="87" spans="1:5" ht="13.5" customHeight="1">
      <c r="A87" s="129" t="s">
        <v>83</v>
      </c>
      <c r="B87" s="130"/>
      <c r="C87" s="114" t="s">
        <v>84</v>
      </c>
      <c r="D87" s="128"/>
      <c r="E87" s="53">
        <v>0</v>
      </c>
    </row>
    <row r="88" spans="1:5" ht="13.5" customHeight="1">
      <c r="A88" s="131"/>
      <c r="B88" s="132"/>
      <c r="C88" s="114" t="s">
        <v>92</v>
      </c>
      <c r="D88" s="115"/>
      <c r="E88" s="53">
        <v>1000</v>
      </c>
    </row>
    <row r="89" spans="1:5" ht="13.5" customHeight="1">
      <c r="A89" s="136" t="s">
        <v>41</v>
      </c>
      <c r="B89" s="107"/>
      <c r="C89" s="125" t="s">
        <v>93</v>
      </c>
      <c r="D89" s="126"/>
      <c r="E89" s="67">
        <f>C76</f>
        <v>1461</v>
      </c>
    </row>
    <row r="90" spans="1:5" ht="13.5" customHeight="1">
      <c r="C90" s="127" t="s">
        <v>29</v>
      </c>
      <c r="D90" s="82"/>
      <c r="E90" s="38">
        <f>SUM(C5:C9)</f>
        <v>41.67</v>
      </c>
    </row>
    <row r="91" spans="1:5" ht="13.5" customHeight="1">
      <c r="A91" s="25"/>
      <c r="B91" s="25"/>
      <c r="C91" s="25"/>
      <c r="D91" s="25"/>
      <c r="E91" s="25"/>
    </row>
    <row r="92" spans="1:5" ht="17.25" customHeight="1">
      <c r="A92" s="25"/>
      <c r="B92" s="25"/>
      <c r="C92" s="25"/>
      <c r="D92" s="25"/>
      <c r="E92" s="25"/>
    </row>
    <row r="93" spans="1:5" ht="13.5" customHeight="1">
      <c r="A93" s="137" t="s">
        <v>65</v>
      </c>
      <c r="B93" s="109"/>
      <c r="C93" s="109"/>
      <c r="D93" s="109"/>
      <c r="E93" s="98"/>
    </row>
    <row r="94" spans="1:5" ht="13.5" customHeight="1">
      <c r="A94" s="80" t="s">
        <v>39</v>
      </c>
      <c r="B94" s="82"/>
      <c r="C94" s="80" t="s">
        <v>38</v>
      </c>
      <c r="D94" s="82"/>
      <c r="E94" s="23" t="s">
        <v>5</v>
      </c>
    </row>
    <row r="95" spans="1:5" ht="13.5" customHeight="1">
      <c r="A95" s="136" t="s">
        <v>79</v>
      </c>
      <c r="B95" s="107"/>
      <c r="C95" s="124"/>
      <c r="D95" s="82"/>
      <c r="E95" s="38">
        <f>E90</f>
        <v>41.67</v>
      </c>
    </row>
    <row r="96" spans="1:5" ht="13.5" customHeight="1">
      <c r="A96" s="129" t="s">
        <v>83</v>
      </c>
      <c r="B96" s="130"/>
      <c r="C96" s="114" t="s">
        <v>84</v>
      </c>
      <c r="D96" s="128"/>
      <c r="E96" s="53">
        <v>0</v>
      </c>
    </row>
    <row r="97" spans="1:5" ht="13.5" customHeight="1">
      <c r="A97" s="131"/>
      <c r="B97" s="132"/>
      <c r="C97" s="114" t="s">
        <v>92</v>
      </c>
      <c r="D97" s="115"/>
      <c r="E97" s="53">
        <v>1000</v>
      </c>
    </row>
    <row r="98" spans="1:5" ht="13.5" customHeight="1">
      <c r="A98" s="136" t="s">
        <v>41</v>
      </c>
      <c r="B98" s="107"/>
      <c r="C98" s="124"/>
      <c r="D98" s="82"/>
      <c r="E98" s="24">
        <f>C76</f>
        <v>1461</v>
      </c>
    </row>
    <row r="99" spans="1:5" ht="13.5" customHeight="1">
      <c r="C99" s="127" t="s">
        <v>30</v>
      </c>
      <c r="D99" s="82"/>
      <c r="E99" s="53">
        <f>(E28+E95)-SUM(E96:E98)</f>
        <v>-14.329999999999927</v>
      </c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</sheetData>
  <mergeCells count="50">
    <mergeCell ref="A1:E1"/>
    <mergeCell ref="C99:D99"/>
    <mergeCell ref="A95:B95"/>
    <mergeCell ref="A93:E93"/>
    <mergeCell ref="A71:C71"/>
    <mergeCell ref="A89:B89"/>
    <mergeCell ref="C86:D86"/>
    <mergeCell ref="A98:B98"/>
    <mergeCell ref="C98:D98"/>
    <mergeCell ref="C85:D85"/>
    <mergeCell ref="A86:B86"/>
    <mergeCell ref="A96:B97"/>
    <mergeCell ref="C96:D96"/>
    <mergeCell ref="A85:B85"/>
    <mergeCell ref="C94:D94"/>
    <mergeCell ref="A94:B94"/>
    <mergeCell ref="C97:D97"/>
    <mergeCell ref="C25:D25"/>
    <mergeCell ref="C26:D26"/>
    <mergeCell ref="A38:C39"/>
    <mergeCell ref="A32:C32"/>
    <mergeCell ref="A34:C34"/>
    <mergeCell ref="C27:D27"/>
    <mergeCell ref="C95:D95"/>
    <mergeCell ref="C89:D89"/>
    <mergeCell ref="C90:D90"/>
    <mergeCell ref="C87:D87"/>
    <mergeCell ref="A87:B88"/>
    <mergeCell ref="C88:D88"/>
    <mergeCell ref="A45:C45"/>
    <mergeCell ref="A54:C54"/>
    <mergeCell ref="C81:D81"/>
    <mergeCell ref="A3:E3"/>
    <mergeCell ref="C16:D16"/>
    <mergeCell ref="A14:E14"/>
    <mergeCell ref="C15:D15"/>
    <mergeCell ref="A24:E24"/>
    <mergeCell ref="A19:E19"/>
    <mergeCell ref="C20:D20"/>
    <mergeCell ref="C21:D21"/>
    <mergeCell ref="A84:E84"/>
    <mergeCell ref="C80:D80"/>
    <mergeCell ref="A57:C57"/>
    <mergeCell ref="A65:C65"/>
    <mergeCell ref="A49:C49"/>
    <mergeCell ref="A80:B80"/>
    <mergeCell ref="A79:E79"/>
    <mergeCell ref="A60:C60"/>
    <mergeCell ref="A81:B81"/>
    <mergeCell ref="C82:D82"/>
  </mergeCells>
  <phoneticPr fontId="19" type="noConversion"/>
  <conditionalFormatting sqref="C11">
    <cfRule type="cellIs" dxfId="70" priority="13" operator="lessThan">
      <formula>0</formula>
    </cfRule>
  </conditionalFormatting>
  <conditionalFormatting sqref="E82">
    <cfRule type="cellIs" dxfId="69" priority="26" stopIfTrue="1" operator="greaterThanOrEqual">
      <formula>0</formula>
    </cfRule>
    <cfRule type="cellIs" dxfId="68" priority="27" operator="lessThan">
      <formula>0</formula>
    </cfRule>
  </conditionalFormatting>
  <conditionalFormatting sqref="E86">
    <cfRule type="cellIs" dxfId="67" priority="22" stopIfTrue="1" operator="greaterThanOrEqual">
      <formula>0</formula>
    </cfRule>
    <cfRule type="cellIs" dxfId="66" priority="23" operator="lessThan">
      <formula>0</formula>
    </cfRule>
  </conditionalFormatting>
  <conditionalFormatting sqref="E90">
    <cfRule type="cellIs" dxfId="65" priority="24" stopIfTrue="1" operator="greaterThanOrEqual">
      <formula>0</formula>
    </cfRule>
    <cfRule type="cellIs" dxfId="64" priority="25" operator="lessThan">
      <formula>0</formula>
    </cfRule>
  </conditionalFormatting>
  <conditionalFormatting sqref="E95">
    <cfRule type="cellIs" dxfId="63" priority="20" stopIfTrue="1" operator="greaterThanOrEqual">
      <formula>0</formula>
    </cfRule>
    <cfRule type="cellIs" dxfId="62" priority="21" operator="lessThan">
      <formula>0</formula>
    </cfRule>
  </conditionalFormatting>
  <conditionalFormatting sqref="E99">
    <cfRule type="cellIs" dxfId="61" priority="18" stopIfTrue="1" operator="greaterThanOrEqual">
      <formula>0</formula>
    </cfRule>
    <cfRule type="cellIs" dxfId="60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2"/>
  <sheetViews>
    <sheetView topLeftCell="A88" workbookViewId="0">
      <selection activeCell="C70" sqref="C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3" t="s">
        <v>96</v>
      </c>
      <c r="B1" s="104"/>
      <c r="C1" s="104"/>
      <c r="D1" s="104"/>
      <c r="E1" s="10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'April 2024 - June 2024'!E99</f>
        <v>-14.329999999999927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'April 2024 - June 2024'!C9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15.870000000000072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('April 2024 - June 2024'!C11+E99)+SUM(E80,E88,E97)</f>
        <v>-9901.4599999999991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08" t="s">
        <v>77</v>
      </c>
      <c r="B10" s="109"/>
      <c r="C10" s="109"/>
      <c r="D10" s="109"/>
      <c r="E10" s="9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10" t="s">
        <v>4</v>
      </c>
      <c r="D11" s="82"/>
      <c r="E11" s="17" t="s">
        <v>5</v>
      </c>
    </row>
    <row r="12" spans="1:25" ht="13.5" customHeight="1">
      <c r="A12" s="26" t="s">
        <v>81</v>
      </c>
      <c r="B12" s="2" t="s">
        <v>6</v>
      </c>
      <c r="C12" s="106" t="s">
        <v>7</v>
      </c>
      <c r="D12" s="107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08" t="s">
        <v>97</v>
      </c>
      <c r="B15" s="109"/>
      <c r="C15" s="109"/>
      <c r="D15" s="109"/>
      <c r="E15" s="9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10" t="s">
        <v>4</v>
      </c>
      <c r="D16" s="82"/>
      <c r="E16" s="17" t="s">
        <v>5</v>
      </c>
    </row>
    <row r="17" spans="1:25" ht="13.15" customHeight="1">
      <c r="A17" s="26" t="s">
        <v>98</v>
      </c>
      <c r="B17" s="2" t="s">
        <v>6</v>
      </c>
      <c r="C17" s="106" t="s">
        <v>7</v>
      </c>
      <c r="D17" s="82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08" t="s">
        <v>99</v>
      </c>
      <c r="B20" s="109"/>
      <c r="C20" s="109"/>
      <c r="D20" s="109"/>
      <c r="E20" s="9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1" t="s">
        <v>4</v>
      </c>
      <c r="D21" s="87"/>
      <c r="E21" s="75" t="s">
        <v>5</v>
      </c>
    </row>
    <row r="22" spans="1:25" ht="13.15" customHeight="1">
      <c r="A22" s="34" t="s">
        <v>100</v>
      </c>
      <c r="B22" s="33" t="s">
        <v>6</v>
      </c>
      <c r="C22" s="112" t="s">
        <v>7</v>
      </c>
      <c r="D22" s="113"/>
      <c r="E22" s="68">
        <v>2405</v>
      </c>
    </row>
    <row r="23" spans="1:25" ht="13.15" customHeight="1">
      <c r="A23" s="34"/>
      <c r="B23" s="33" t="s">
        <v>123</v>
      </c>
      <c r="C23" s="112"/>
      <c r="D23" s="112"/>
      <c r="E23" s="68">
        <v>204</v>
      </c>
    </row>
    <row r="24" spans="1:25" ht="13.15" customHeight="1">
      <c r="A24" s="46"/>
      <c r="B24" s="46"/>
      <c r="C24" s="47"/>
      <c r="D24" s="48" t="s">
        <v>8</v>
      </c>
      <c r="E24" s="49">
        <f>SUM(E22:E23)</f>
        <v>2609</v>
      </c>
    </row>
    <row r="25" spans="1:25" ht="13.5" customHeight="1">
      <c r="A25" s="11"/>
      <c r="B25" s="11"/>
      <c r="C25" s="1"/>
      <c r="D25" s="51"/>
      <c r="E25" s="52"/>
    </row>
    <row r="26" spans="1:25" ht="13.15" customHeight="1">
      <c r="A26" s="11"/>
      <c r="B26" s="11"/>
      <c r="C26" s="1"/>
      <c r="D26" s="51"/>
      <c r="E26" s="52"/>
    </row>
    <row r="27" spans="1:25" ht="13.5" customHeight="1">
      <c r="A27" s="11"/>
      <c r="B27" s="11"/>
      <c r="C27" s="1"/>
      <c r="D27" s="51"/>
      <c r="E27" s="52"/>
    </row>
    <row r="28" spans="1:25" ht="13.5" customHeight="1">
      <c r="A28" s="11"/>
      <c r="B28" s="11"/>
    </row>
    <row r="29" spans="1:25" ht="13.5" customHeight="1">
      <c r="A29" s="150" t="s">
        <v>101</v>
      </c>
      <c r="B29" s="81"/>
      <c r="C29" s="82"/>
    </row>
    <row r="30" spans="1:25" ht="13.5" customHeight="1">
      <c r="A30" s="20" t="s">
        <v>3</v>
      </c>
      <c r="B30" s="20" t="s">
        <v>4</v>
      </c>
      <c r="C30" s="21" t="s">
        <v>5</v>
      </c>
      <c r="D30" s="22"/>
    </row>
    <row r="31" spans="1:25" ht="13.5" customHeight="1">
      <c r="A31" s="91" t="s">
        <v>9</v>
      </c>
      <c r="B31" s="81"/>
      <c r="C31" s="82"/>
    </row>
    <row r="32" spans="1:25" ht="13.5" customHeight="1">
      <c r="A32" s="26" t="s">
        <v>31</v>
      </c>
      <c r="B32" s="2"/>
      <c r="C32" s="19">
        <v>204</v>
      </c>
    </row>
    <row r="33" spans="1:3" ht="13.5" customHeight="1">
      <c r="A33" s="27" t="s">
        <v>10</v>
      </c>
      <c r="B33" s="27" t="s">
        <v>11</v>
      </c>
      <c r="C33" s="28">
        <v>197</v>
      </c>
    </row>
    <row r="34" spans="1:3" ht="13.5" customHeight="1">
      <c r="A34" s="29"/>
      <c r="B34" s="26" t="s">
        <v>33</v>
      </c>
      <c r="C34" s="30">
        <f>SUM(C32:C33)</f>
        <v>401</v>
      </c>
    </row>
    <row r="35" spans="1:3" ht="13.5" customHeight="1">
      <c r="A35" s="116" t="s">
        <v>12</v>
      </c>
      <c r="B35" s="117"/>
      <c r="C35" s="118"/>
    </row>
    <row r="36" spans="1:3" ht="13.5" customHeight="1">
      <c r="A36" s="119"/>
      <c r="B36" s="97"/>
      <c r="C36" s="120"/>
    </row>
    <row r="37" spans="1:3" ht="13.5" customHeight="1">
      <c r="A37" s="2" t="s">
        <v>13</v>
      </c>
      <c r="B37" s="2"/>
      <c r="C37" s="18">
        <v>0</v>
      </c>
    </row>
    <row r="38" spans="1:3" ht="13.5" customHeight="1">
      <c r="A38" s="2" t="s">
        <v>14</v>
      </c>
      <c r="B38" s="2"/>
      <c r="C38" s="10">
        <v>0</v>
      </c>
    </row>
    <row r="39" spans="1:3" ht="13.5" customHeight="1">
      <c r="A39" s="2" t="s">
        <v>15</v>
      </c>
      <c r="B39" s="2"/>
      <c r="C39" s="10">
        <v>0</v>
      </c>
    </row>
    <row r="40" spans="1:3" ht="13.5" customHeight="1">
      <c r="A40" s="2" t="s">
        <v>16</v>
      </c>
      <c r="B40" s="2"/>
      <c r="C40" s="10">
        <v>0</v>
      </c>
    </row>
    <row r="41" spans="1:3" ht="13.5" customHeight="1">
      <c r="A41" s="2"/>
      <c r="B41" s="2" t="s">
        <v>17</v>
      </c>
      <c r="C41" s="10">
        <f>SUM(C37:C40)</f>
        <v>0</v>
      </c>
    </row>
    <row r="42" spans="1:3" ht="13.5" customHeight="1">
      <c r="A42" s="91" t="s">
        <v>18</v>
      </c>
      <c r="B42" s="81"/>
      <c r="C42" s="82"/>
    </row>
    <row r="43" spans="1:3" ht="13.5" customHeight="1">
      <c r="A43" s="2" t="s">
        <v>19</v>
      </c>
      <c r="B43" s="2" t="s">
        <v>20</v>
      </c>
      <c r="C43" s="19">
        <v>0</v>
      </c>
    </row>
    <row r="44" spans="1:3" ht="13.5" customHeight="1">
      <c r="A44" s="2" t="s">
        <v>21</v>
      </c>
      <c r="B44" s="2" t="s">
        <v>22</v>
      </c>
      <c r="C44" s="19">
        <v>0</v>
      </c>
    </row>
    <row r="45" spans="1:3" ht="13.5" customHeight="1">
      <c r="A45" s="2"/>
      <c r="B45" s="26" t="s">
        <v>34</v>
      </c>
      <c r="C45" s="19">
        <f>SUM(C43:C44)</f>
        <v>0</v>
      </c>
    </row>
    <row r="46" spans="1:3" ht="13.5" customHeight="1">
      <c r="A46" s="91" t="s">
        <v>52</v>
      </c>
      <c r="B46" s="92"/>
      <c r="C46" s="93"/>
    </row>
    <row r="47" spans="1:3" ht="13.5" customHeight="1">
      <c r="A47" s="2" t="s">
        <v>53</v>
      </c>
      <c r="B47" s="2" t="s">
        <v>55</v>
      </c>
      <c r="C47" s="18">
        <v>0</v>
      </c>
    </row>
    <row r="48" spans="1:3" ht="13.5" customHeight="1">
      <c r="A48" s="27"/>
      <c r="B48" s="31" t="s">
        <v>74</v>
      </c>
      <c r="C48" s="32">
        <v>0</v>
      </c>
    </row>
    <row r="49" spans="1:3" ht="13.5" customHeight="1">
      <c r="A49" s="27"/>
      <c r="B49" s="27" t="s">
        <v>90</v>
      </c>
      <c r="C49" s="32">
        <v>0</v>
      </c>
    </row>
    <row r="50" spans="1:3" ht="13.5" customHeight="1">
      <c r="A50" s="27"/>
      <c r="B50" s="31" t="s">
        <v>54</v>
      </c>
      <c r="C50" s="32">
        <f>SUM(C47:C49)</f>
        <v>0</v>
      </c>
    </row>
    <row r="51" spans="1:3" ht="13.5" customHeight="1">
      <c r="A51" s="91" t="s">
        <v>23</v>
      </c>
      <c r="B51" s="92"/>
      <c r="C51" s="93"/>
    </row>
    <row r="52" spans="1:3" ht="13.5" customHeight="1">
      <c r="A52" s="2" t="s">
        <v>24</v>
      </c>
      <c r="B52" s="2" t="s">
        <v>25</v>
      </c>
      <c r="C52" s="18">
        <v>0</v>
      </c>
    </row>
    <row r="53" spans="1:3" ht="13.5" customHeight="1">
      <c r="A53" s="27"/>
      <c r="B53" s="31" t="s">
        <v>35</v>
      </c>
      <c r="C53" s="32">
        <f>SUM(C52)</f>
        <v>0</v>
      </c>
    </row>
    <row r="54" spans="1:3" ht="13.5" customHeight="1">
      <c r="A54" s="85" t="s">
        <v>56</v>
      </c>
      <c r="B54" s="86"/>
      <c r="C54" s="87"/>
    </row>
    <row r="55" spans="1:3" ht="33" customHeight="1">
      <c r="A55" s="33" t="s">
        <v>57</v>
      </c>
      <c r="B55" s="34" t="s">
        <v>58</v>
      </c>
      <c r="C55" s="35">
        <v>0</v>
      </c>
    </row>
    <row r="56" spans="1:3" ht="19.899999999999999" customHeight="1">
      <c r="A56" s="33"/>
      <c r="B56" s="34" t="s">
        <v>59</v>
      </c>
      <c r="C56" s="35">
        <f>SUM(C55)</f>
        <v>0</v>
      </c>
    </row>
    <row r="57" spans="1:3" ht="13.5" customHeight="1">
      <c r="A57" s="96" t="s">
        <v>36</v>
      </c>
      <c r="B57" s="97"/>
      <c r="C57" s="98"/>
    </row>
    <row r="58" spans="1:3" ht="13.5" customHeight="1">
      <c r="A58" s="27" t="s">
        <v>71</v>
      </c>
      <c r="B58" s="27"/>
      <c r="C58" s="18">
        <v>0</v>
      </c>
    </row>
    <row r="59" spans="1:3" ht="15" customHeight="1">
      <c r="A59" s="29" t="s">
        <v>73</v>
      </c>
      <c r="B59" s="29" t="s">
        <v>72</v>
      </c>
      <c r="C59" s="18">
        <v>0</v>
      </c>
    </row>
    <row r="60" spans="1:3" ht="13.5" customHeight="1">
      <c r="A60" s="9" t="s">
        <v>26</v>
      </c>
      <c r="B60" s="9" t="s">
        <v>27</v>
      </c>
      <c r="C60" s="18">
        <v>0</v>
      </c>
    </row>
    <row r="61" spans="1:3" ht="13.5" customHeight="1">
      <c r="A61" s="33"/>
      <c r="B61" s="34" t="s">
        <v>37</v>
      </c>
      <c r="C61" s="35">
        <f>SUM(C58:C60)</f>
        <v>0</v>
      </c>
    </row>
    <row r="62" spans="1:3" ht="13.5" customHeight="1">
      <c r="A62" s="88" t="s">
        <v>32</v>
      </c>
      <c r="B62" s="89"/>
      <c r="C62" s="90"/>
    </row>
    <row r="63" spans="1:3" ht="13.5" customHeight="1">
      <c r="A63" s="59" t="s">
        <v>43</v>
      </c>
      <c r="B63" s="64" t="s">
        <v>50</v>
      </c>
      <c r="C63" s="61">
        <v>300</v>
      </c>
    </row>
    <row r="64" spans="1:3" ht="13.5" customHeight="1">
      <c r="A64" s="69" t="s">
        <v>85</v>
      </c>
      <c r="B64" s="79" t="s">
        <v>86</v>
      </c>
      <c r="C64" s="71">
        <v>0</v>
      </c>
    </row>
    <row r="65" spans="1:8" ht="13.5" customHeight="1">
      <c r="A65" s="60" t="s">
        <v>75</v>
      </c>
      <c r="B65" s="54" t="s">
        <v>76</v>
      </c>
      <c r="C65" s="62">
        <v>0</v>
      </c>
    </row>
    <row r="66" spans="1:8" ht="13.5" customHeight="1">
      <c r="A66" s="31" t="s">
        <v>47</v>
      </c>
      <c r="B66" s="63" t="s">
        <v>120</v>
      </c>
      <c r="C66" s="32">
        <v>760</v>
      </c>
    </row>
    <row r="67" spans="1:8" ht="13.5" customHeight="1">
      <c r="A67" s="29"/>
      <c r="B67" s="39" t="s">
        <v>44</v>
      </c>
      <c r="C67" s="40">
        <f>SUM(C63:C66)</f>
        <v>1060</v>
      </c>
    </row>
    <row r="68" spans="1:8" ht="13.5" customHeight="1">
      <c r="A68" s="29"/>
      <c r="B68" s="55" t="s">
        <v>59</v>
      </c>
      <c r="C68" s="40">
        <f>C34+C41+C45+C50+C53+C56+C61+C67</f>
        <v>1461</v>
      </c>
    </row>
    <row r="69" spans="1:8" ht="13.5" customHeight="1">
      <c r="A69" s="88" t="s">
        <v>45</v>
      </c>
      <c r="B69" s="138"/>
      <c r="C69" s="90"/>
    </row>
    <row r="70" spans="1:8" ht="13.5" customHeight="1">
      <c r="A70" s="43" t="s">
        <v>48</v>
      </c>
      <c r="B70" s="39"/>
      <c r="C70" s="50">
        <f>'April 2024 - June 2024'!C72</f>
        <v>9939</v>
      </c>
    </row>
    <row r="71" spans="1:8" ht="13.5" customHeight="1">
      <c r="A71" s="72" t="s">
        <v>91</v>
      </c>
      <c r="B71" s="39"/>
      <c r="C71" s="50">
        <v>5000</v>
      </c>
    </row>
    <row r="72" spans="1:8" ht="30">
      <c r="A72" s="66" t="s">
        <v>80</v>
      </c>
      <c r="B72" s="56"/>
      <c r="C72" s="50">
        <v>0</v>
      </c>
    </row>
    <row r="73" spans="1:8" ht="13.5" customHeight="1">
      <c r="A73" s="29"/>
      <c r="B73" s="57" t="s">
        <v>46</v>
      </c>
      <c r="C73" s="50">
        <f>SUM(C70:C72)</f>
        <v>14939</v>
      </c>
    </row>
    <row r="74" spans="1:8" ht="13.5" customHeight="1">
      <c r="A74" s="33"/>
      <c r="B74" s="41" t="s">
        <v>28</v>
      </c>
      <c r="C74" s="42">
        <f>C68</f>
        <v>1461</v>
      </c>
      <c r="H74" s="37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80" t="s">
        <v>102</v>
      </c>
      <c r="B77" s="81"/>
      <c r="C77" s="81"/>
      <c r="D77" s="81"/>
      <c r="E77" s="82"/>
    </row>
    <row r="78" spans="1:8" ht="13.5" customHeight="1">
      <c r="A78" s="83" t="s">
        <v>39</v>
      </c>
      <c r="B78" s="87"/>
      <c r="C78" s="83" t="s">
        <v>38</v>
      </c>
      <c r="D78" s="87"/>
      <c r="E78" s="44" t="s">
        <v>5</v>
      </c>
    </row>
    <row r="79" spans="1:8" ht="13.5" customHeight="1">
      <c r="A79" s="146" t="s">
        <v>83</v>
      </c>
      <c r="B79" s="146"/>
      <c r="C79" s="144" t="s">
        <v>84</v>
      </c>
      <c r="D79" s="145"/>
      <c r="E79" s="76">
        <v>0</v>
      </c>
    </row>
    <row r="80" spans="1:8" ht="13.5" customHeight="1">
      <c r="A80" s="147"/>
      <c r="B80" s="147"/>
      <c r="C80" s="148" t="s">
        <v>121</v>
      </c>
      <c r="D80" s="149"/>
      <c r="E80" s="53">
        <v>850</v>
      </c>
    </row>
    <row r="81" spans="1:5" ht="13.5" customHeight="1">
      <c r="A81" s="99" t="s">
        <v>41</v>
      </c>
      <c r="B81" s="100"/>
      <c r="C81" s="133"/>
      <c r="D81" s="134"/>
      <c r="E81" s="45">
        <f>C74</f>
        <v>1461</v>
      </c>
    </row>
    <row r="82" spans="1:5" ht="13.5" customHeight="1">
      <c r="C82" s="101" t="s">
        <v>42</v>
      </c>
      <c r="D82" s="81"/>
      <c r="E82" s="38">
        <f>(C6+E13)-SUM(E79:E81)</f>
        <v>109.86999999999989</v>
      </c>
    </row>
    <row r="83" spans="1:5" ht="13.5" customHeight="1"/>
    <row r="84" spans="1:5" ht="13.5" customHeight="1">
      <c r="A84" s="80" t="s">
        <v>103</v>
      </c>
      <c r="B84" s="81"/>
      <c r="C84" s="81"/>
      <c r="D84" s="81"/>
      <c r="E84" s="82"/>
    </row>
    <row r="85" spans="1:5" ht="13.5" customHeight="1">
      <c r="A85" s="80" t="s">
        <v>39</v>
      </c>
      <c r="B85" s="82"/>
      <c r="C85" s="80" t="s">
        <v>38</v>
      </c>
      <c r="D85" s="82"/>
      <c r="E85" s="23" t="s">
        <v>5</v>
      </c>
    </row>
    <row r="86" spans="1:5" ht="13.5" customHeight="1">
      <c r="A86" s="136" t="s">
        <v>82</v>
      </c>
      <c r="B86" s="107"/>
      <c r="C86" s="125"/>
      <c r="D86" s="143"/>
      <c r="E86" s="38">
        <f>E82</f>
        <v>109.86999999999989</v>
      </c>
    </row>
    <row r="87" spans="1:5" ht="13.5" customHeight="1">
      <c r="A87" s="129" t="s">
        <v>83</v>
      </c>
      <c r="B87" s="130"/>
      <c r="C87" s="125" t="s">
        <v>84</v>
      </c>
      <c r="D87" s="142"/>
      <c r="E87" s="53">
        <v>0</v>
      </c>
    </row>
    <row r="88" spans="1:5" ht="13.5" customHeight="1">
      <c r="A88" s="131"/>
      <c r="B88" s="132"/>
      <c r="C88" s="114" t="s">
        <v>121</v>
      </c>
      <c r="D88" s="141"/>
      <c r="E88" s="53">
        <v>850</v>
      </c>
    </row>
    <row r="89" spans="1:5" ht="13.5" customHeight="1">
      <c r="A89" s="136" t="s">
        <v>41</v>
      </c>
      <c r="B89" s="107"/>
      <c r="C89" s="124"/>
      <c r="D89" s="82"/>
      <c r="E89" s="67">
        <f>C74</f>
        <v>1461</v>
      </c>
    </row>
    <row r="90" spans="1:5" ht="13.5" customHeight="1">
      <c r="C90" s="127" t="s">
        <v>29</v>
      </c>
      <c r="D90" s="82"/>
      <c r="E90" s="38">
        <f>(E18+E86)-SUM(E87:E89)</f>
        <v>203.86999999999989</v>
      </c>
    </row>
    <row r="91" spans="1:5" ht="13.5" customHeight="1">
      <c r="A91" s="25"/>
      <c r="B91" s="25"/>
      <c r="C91" s="25"/>
      <c r="D91" s="25"/>
      <c r="E91" s="25"/>
    </row>
    <row r="92" spans="1:5" ht="17.25" customHeight="1">
      <c r="A92" s="25"/>
      <c r="B92" s="25"/>
      <c r="C92" s="25"/>
      <c r="D92" s="25"/>
      <c r="E92" s="25"/>
    </row>
    <row r="93" spans="1:5" ht="13.5" customHeight="1">
      <c r="A93" s="137" t="s">
        <v>104</v>
      </c>
      <c r="B93" s="109"/>
      <c r="C93" s="109"/>
      <c r="D93" s="109"/>
      <c r="E93" s="98"/>
    </row>
    <row r="94" spans="1:5" ht="13.5" customHeight="1">
      <c r="A94" s="80" t="s">
        <v>39</v>
      </c>
      <c r="B94" s="82"/>
      <c r="C94" s="80" t="s">
        <v>38</v>
      </c>
      <c r="D94" s="82"/>
      <c r="E94" s="23" t="s">
        <v>5</v>
      </c>
    </row>
    <row r="95" spans="1:5" ht="13.5" customHeight="1">
      <c r="A95" s="136" t="s">
        <v>105</v>
      </c>
      <c r="B95" s="107"/>
      <c r="C95" s="124"/>
      <c r="D95" s="82"/>
      <c r="E95" s="38">
        <f>E90</f>
        <v>203.86999999999989</v>
      </c>
    </row>
    <row r="96" spans="1:5" ht="13.5" customHeight="1">
      <c r="A96" s="136" t="s">
        <v>83</v>
      </c>
      <c r="B96" s="140"/>
      <c r="C96" s="114" t="s">
        <v>84</v>
      </c>
      <c r="D96" s="128"/>
      <c r="E96" s="53">
        <v>0</v>
      </c>
    </row>
    <row r="97" spans="1:5" ht="13.5" customHeight="1">
      <c r="A97" s="77"/>
      <c r="B97" s="78"/>
      <c r="C97" s="114" t="s">
        <v>122</v>
      </c>
      <c r="D97" s="141"/>
      <c r="E97" s="53">
        <v>800</v>
      </c>
    </row>
    <row r="98" spans="1:5" ht="13.5" customHeight="1">
      <c r="A98" s="136" t="s">
        <v>41</v>
      </c>
      <c r="B98" s="107"/>
      <c r="C98" s="124"/>
      <c r="D98" s="82"/>
      <c r="E98" s="67">
        <f>C74</f>
        <v>1461</v>
      </c>
    </row>
    <row r="99" spans="1:5" ht="13.5" customHeight="1">
      <c r="C99" s="127" t="s">
        <v>29</v>
      </c>
      <c r="D99" s="82"/>
      <c r="E99" s="53">
        <f>(E24+E95)-SUM(E96:E98)</f>
        <v>551.86999999999989</v>
      </c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</sheetData>
  <mergeCells count="52">
    <mergeCell ref="A81:B81"/>
    <mergeCell ref="A31:C31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9:C29"/>
    <mergeCell ref="A69:C69"/>
    <mergeCell ref="A77:E77"/>
    <mergeCell ref="A78:B78"/>
    <mergeCell ref="C79:D79"/>
    <mergeCell ref="A79:B80"/>
    <mergeCell ref="C80:D80"/>
    <mergeCell ref="A46:C46"/>
    <mergeCell ref="A51:C51"/>
    <mergeCell ref="A54:C54"/>
    <mergeCell ref="A57:C57"/>
    <mergeCell ref="A62:C62"/>
    <mergeCell ref="C99:D99"/>
    <mergeCell ref="A96:B96"/>
    <mergeCell ref="C96:D96"/>
    <mergeCell ref="A89:B89"/>
    <mergeCell ref="C89:D89"/>
    <mergeCell ref="C90:D90"/>
    <mergeCell ref="A93:E93"/>
    <mergeCell ref="A94:B94"/>
    <mergeCell ref="C94:D94"/>
    <mergeCell ref="A95:B95"/>
    <mergeCell ref="C95:D95"/>
    <mergeCell ref="C97:D97"/>
    <mergeCell ref="C23:D23"/>
    <mergeCell ref="C88:D88"/>
    <mergeCell ref="A98:B98"/>
    <mergeCell ref="C98:D98"/>
    <mergeCell ref="A87:B88"/>
    <mergeCell ref="C87:D87"/>
    <mergeCell ref="C82:D82"/>
    <mergeCell ref="A84:E84"/>
    <mergeCell ref="A85:B85"/>
    <mergeCell ref="C85:D85"/>
    <mergeCell ref="A86:B86"/>
    <mergeCell ref="C86:D86"/>
    <mergeCell ref="C81:D81"/>
    <mergeCell ref="A35:C36"/>
    <mergeCell ref="A42:C42"/>
    <mergeCell ref="C78:D78"/>
  </mergeCells>
  <conditionalFormatting sqref="C3">
    <cfRule type="cellIs" dxfId="59" priority="2" operator="lessThan">
      <formula>0</formula>
    </cfRule>
  </conditionalFormatting>
  <conditionalFormatting sqref="C6:C7">
    <cfRule type="cellIs" dxfId="58" priority="1" operator="lessThan">
      <formula>0</formula>
    </cfRule>
  </conditionalFormatting>
  <conditionalFormatting sqref="E82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86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0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5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99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08"/>
  <sheetViews>
    <sheetView topLeftCell="A64" workbookViewId="0">
      <selection activeCell="C69" sqref="C6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3" t="s">
        <v>110</v>
      </c>
      <c r="B1" s="104"/>
      <c r="C1" s="104"/>
      <c r="D1" s="104"/>
      <c r="E1" s="10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'July 2024 - September 2024'!E99</f>
        <v>551.86999999999989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'July 2024 - September 2024'!C5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582.06999999999994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('July 2024 - September 2024'!C7+E95)+SUM(E78,E85,E93)</f>
        <v>-5875.3899999999994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08" t="s">
        <v>106</v>
      </c>
      <c r="B10" s="109"/>
      <c r="C10" s="109"/>
      <c r="D10" s="109"/>
      <c r="E10" s="9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10" t="s">
        <v>4</v>
      </c>
      <c r="D11" s="82"/>
      <c r="E11" s="17" t="s">
        <v>5</v>
      </c>
    </row>
    <row r="12" spans="1:25" ht="13.5" customHeight="1">
      <c r="A12" s="26" t="s">
        <v>107</v>
      </c>
      <c r="B12" s="2" t="s">
        <v>6</v>
      </c>
      <c r="C12" s="106" t="s">
        <v>7</v>
      </c>
      <c r="D12" s="107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08" t="s">
        <v>115</v>
      </c>
      <c r="B15" s="109"/>
      <c r="C15" s="109"/>
      <c r="D15" s="109"/>
      <c r="E15" s="9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10" t="s">
        <v>4</v>
      </c>
      <c r="D16" s="82"/>
      <c r="E16" s="17" t="s">
        <v>5</v>
      </c>
    </row>
    <row r="17" spans="1:25" ht="13.15" customHeight="1">
      <c r="A17" s="26" t="s">
        <v>116</v>
      </c>
      <c r="B17" s="2" t="s">
        <v>6</v>
      </c>
      <c r="C17" s="106" t="s">
        <v>7</v>
      </c>
      <c r="D17" s="82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08" t="s">
        <v>111</v>
      </c>
      <c r="B20" s="109"/>
      <c r="C20" s="109"/>
      <c r="D20" s="109"/>
      <c r="E20" s="9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1" t="s">
        <v>4</v>
      </c>
      <c r="D21" s="87"/>
      <c r="E21" s="75" t="s">
        <v>5</v>
      </c>
    </row>
    <row r="22" spans="1:25" ht="13.15" customHeight="1">
      <c r="A22" s="34" t="s">
        <v>112</v>
      </c>
      <c r="B22" s="33" t="s">
        <v>6</v>
      </c>
      <c r="C22" s="112" t="s">
        <v>7</v>
      </c>
      <c r="D22" s="113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50" t="s">
        <v>113</v>
      </c>
      <c r="B28" s="81"/>
      <c r="C28" s="82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91" t="s">
        <v>9</v>
      </c>
      <c r="B30" s="81"/>
      <c r="C30" s="82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16" t="s">
        <v>12</v>
      </c>
      <c r="B34" s="117"/>
      <c r="C34" s="118"/>
    </row>
    <row r="35" spans="1:3" ht="13.5" customHeight="1">
      <c r="A35" s="119"/>
      <c r="B35" s="97"/>
      <c r="C35" s="120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91" t="s">
        <v>18</v>
      </c>
      <c r="B41" s="81"/>
      <c r="C41" s="82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91" t="s">
        <v>52</v>
      </c>
      <c r="B45" s="92"/>
      <c r="C45" s="93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91" t="s">
        <v>23</v>
      </c>
      <c r="B50" s="92"/>
      <c r="C50" s="93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85" t="s">
        <v>56</v>
      </c>
      <c r="B53" s="86"/>
      <c r="C53" s="87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96" t="s">
        <v>36</v>
      </c>
      <c r="B56" s="97"/>
      <c r="C56" s="98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88" t="s">
        <v>32</v>
      </c>
      <c r="B61" s="89"/>
      <c r="C61" s="90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88" t="s">
        <v>45</v>
      </c>
      <c r="B68" s="138"/>
      <c r="C68" s="90"/>
    </row>
    <row r="69" spans="1:8" ht="13.5" customHeight="1">
      <c r="A69" s="43" t="s">
        <v>48</v>
      </c>
      <c r="B69" s="39"/>
      <c r="C69" s="50">
        <f>'July 2024 - September 2024'!C70</f>
        <v>9939</v>
      </c>
    </row>
    <row r="70" spans="1:8" ht="13.5" customHeight="1">
      <c r="A70" s="72" t="s">
        <v>91</v>
      </c>
      <c r="B70" s="39"/>
      <c r="C70" s="50">
        <v>5000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14939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80" t="s">
        <v>108</v>
      </c>
      <c r="B76" s="81"/>
      <c r="C76" s="81"/>
      <c r="D76" s="81"/>
      <c r="E76" s="82"/>
    </row>
    <row r="77" spans="1:8" ht="13.5" customHeight="1">
      <c r="A77" s="83" t="s">
        <v>39</v>
      </c>
      <c r="B77" s="87"/>
      <c r="C77" s="83" t="s">
        <v>38</v>
      </c>
      <c r="D77" s="87"/>
      <c r="E77" s="44" t="s">
        <v>5</v>
      </c>
    </row>
    <row r="78" spans="1:8" ht="13.5" customHeight="1">
      <c r="A78" s="146" t="s">
        <v>83</v>
      </c>
      <c r="B78" s="130"/>
      <c r="C78" s="144" t="s">
        <v>150</v>
      </c>
      <c r="D78" s="145"/>
      <c r="E78" s="76">
        <v>1200</v>
      </c>
    </row>
    <row r="79" spans="1:8" ht="13.5" customHeight="1">
      <c r="A79" s="99" t="s">
        <v>41</v>
      </c>
      <c r="B79" s="100"/>
      <c r="C79" s="133"/>
      <c r="D79" s="134"/>
      <c r="E79" s="45">
        <f>C73</f>
        <v>1257</v>
      </c>
    </row>
    <row r="80" spans="1:8" ht="13.5" customHeight="1">
      <c r="C80" s="101" t="s">
        <v>42</v>
      </c>
      <c r="D80" s="81"/>
      <c r="E80" s="38">
        <f>(C6+E13)-SUM(E78:E79)</f>
        <v>530.06999999999971</v>
      </c>
    </row>
    <row r="81" spans="1:5" ht="13.5" customHeight="1"/>
    <row r="82" spans="1:5" ht="13.5" customHeight="1">
      <c r="A82" s="80" t="s">
        <v>117</v>
      </c>
      <c r="B82" s="81"/>
      <c r="C82" s="81"/>
      <c r="D82" s="81"/>
      <c r="E82" s="82"/>
    </row>
    <row r="83" spans="1:5" ht="13.5" customHeight="1">
      <c r="A83" s="80" t="s">
        <v>39</v>
      </c>
      <c r="B83" s="82"/>
      <c r="C83" s="80" t="s">
        <v>38</v>
      </c>
      <c r="D83" s="82"/>
      <c r="E83" s="23" t="s">
        <v>5</v>
      </c>
    </row>
    <row r="84" spans="1:5" ht="13.5" customHeight="1">
      <c r="A84" s="136" t="s">
        <v>109</v>
      </c>
      <c r="B84" s="107"/>
      <c r="C84" s="125"/>
      <c r="D84" s="143"/>
      <c r="E84" s="38">
        <f>E80</f>
        <v>530.06999999999971</v>
      </c>
    </row>
    <row r="85" spans="1:5" ht="13.5" customHeight="1">
      <c r="A85" s="136" t="s">
        <v>83</v>
      </c>
      <c r="B85" s="140"/>
      <c r="C85" s="114" t="s">
        <v>150</v>
      </c>
      <c r="D85" s="142"/>
      <c r="E85" s="53">
        <v>1200</v>
      </c>
    </row>
    <row r="86" spans="1:5" ht="13.5" customHeight="1">
      <c r="A86" s="136" t="s">
        <v>41</v>
      </c>
      <c r="B86" s="107"/>
      <c r="C86" s="124"/>
      <c r="D86" s="82"/>
      <c r="E86" s="67">
        <f>C73</f>
        <v>1257</v>
      </c>
    </row>
    <row r="87" spans="1:5" ht="13.5" customHeight="1">
      <c r="C87" s="127" t="s">
        <v>29</v>
      </c>
      <c r="D87" s="82"/>
      <c r="E87" s="38">
        <f>(E18+E84)-SUM(E85:E86)</f>
        <v>478.06999999999971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137" t="s">
        <v>114</v>
      </c>
      <c r="B90" s="109"/>
      <c r="C90" s="109"/>
      <c r="D90" s="109"/>
      <c r="E90" s="98"/>
    </row>
    <row r="91" spans="1:5" ht="13.5" customHeight="1">
      <c r="A91" s="80" t="s">
        <v>39</v>
      </c>
      <c r="B91" s="82"/>
      <c r="C91" s="80" t="s">
        <v>38</v>
      </c>
      <c r="D91" s="82"/>
      <c r="E91" s="23" t="s">
        <v>5</v>
      </c>
    </row>
    <row r="92" spans="1:5" ht="13.5" customHeight="1">
      <c r="A92" s="136" t="s">
        <v>118</v>
      </c>
      <c r="B92" s="107"/>
      <c r="C92" s="124"/>
      <c r="D92" s="82"/>
      <c r="E92" s="38">
        <f>E87</f>
        <v>478.06999999999971</v>
      </c>
    </row>
    <row r="93" spans="1:5" ht="13.5" customHeight="1">
      <c r="A93" s="136" t="s">
        <v>83</v>
      </c>
      <c r="B93" s="140"/>
      <c r="C93" s="114" t="s">
        <v>150</v>
      </c>
      <c r="D93" s="128"/>
      <c r="E93" s="53">
        <v>1200</v>
      </c>
    </row>
    <row r="94" spans="1:5" ht="13.5" customHeight="1">
      <c r="A94" s="136" t="s">
        <v>41</v>
      </c>
      <c r="B94" s="107"/>
      <c r="C94" s="124"/>
      <c r="D94" s="82"/>
      <c r="E94" s="67">
        <f>C73</f>
        <v>1257</v>
      </c>
    </row>
    <row r="95" spans="1:5" ht="13.5" customHeight="1">
      <c r="C95" s="127" t="s">
        <v>29</v>
      </c>
      <c r="D95" s="82"/>
      <c r="E95" s="53">
        <f>(E23+E92)-SUM(E93:E94)</f>
        <v>426.06999999999971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C16:D16"/>
    <mergeCell ref="A1:E1"/>
    <mergeCell ref="A10:E10"/>
    <mergeCell ref="C11:D11"/>
    <mergeCell ref="C12:D12"/>
    <mergeCell ref="A15:E15"/>
    <mergeCell ref="A56:C56"/>
    <mergeCell ref="C17:D17"/>
    <mergeCell ref="A20:E20"/>
    <mergeCell ref="C21:D21"/>
    <mergeCell ref="C22:D22"/>
    <mergeCell ref="A28:C28"/>
    <mergeCell ref="A30:C30"/>
    <mergeCell ref="A34:C35"/>
    <mergeCell ref="A41:C41"/>
    <mergeCell ref="A45:C45"/>
    <mergeCell ref="A50:C50"/>
    <mergeCell ref="A53:C53"/>
    <mergeCell ref="A61:C61"/>
    <mergeCell ref="A68:C68"/>
    <mergeCell ref="A76:E76"/>
    <mergeCell ref="A77:B77"/>
    <mergeCell ref="C77:D77"/>
    <mergeCell ref="A92:B92"/>
    <mergeCell ref="C92:D92"/>
    <mergeCell ref="A84:B84"/>
    <mergeCell ref="C84:D84"/>
    <mergeCell ref="C85:D85"/>
    <mergeCell ref="A86:B86"/>
    <mergeCell ref="C86:D86"/>
    <mergeCell ref="A78:B78"/>
    <mergeCell ref="A85:B85"/>
    <mergeCell ref="C87:D87"/>
    <mergeCell ref="A90:E90"/>
    <mergeCell ref="A91:B91"/>
    <mergeCell ref="C91:D91"/>
    <mergeCell ref="A79:B79"/>
    <mergeCell ref="C79:D79"/>
    <mergeCell ref="C80:D80"/>
    <mergeCell ref="A82:E82"/>
    <mergeCell ref="A83:B83"/>
    <mergeCell ref="C83:D83"/>
    <mergeCell ref="C78:D78"/>
    <mergeCell ref="A93:B93"/>
    <mergeCell ref="C93:D93"/>
    <mergeCell ref="A94:B94"/>
    <mergeCell ref="C94:D94"/>
    <mergeCell ref="C95:D95"/>
  </mergeCells>
  <conditionalFormatting sqref="C3">
    <cfRule type="cellIs" dxfId="47" priority="2" operator="lessThan">
      <formula>0</formula>
    </cfRule>
  </conditionalFormatting>
  <conditionalFormatting sqref="C6:C7">
    <cfRule type="cellIs" dxfId="46" priority="1" operator="lessThan">
      <formula>0</formula>
    </cfRule>
  </conditionalFormatting>
  <conditionalFormatting sqref="E80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4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87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2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5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8"/>
  <sheetViews>
    <sheetView topLeftCell="A70" workbookViewId="0">
      <selection activeCell="D28" sqref="D2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3" t="s">
        <v>124</v>
      </c>
      <c r="B1" s="104"/>
      <c r="C1" s="104"/>
      <c r="D1" s="104"/>
      <c r="E1" s="10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'October 2024 - December 2024'!E95</f>
        <v>426.06999999999971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'October 2024 - December 2024'!C5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456.2699999999997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('October 2024 - December 2024'!C7+E95)+SUM(E78,E85,E93)</f>
        <v>-1975.12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08" t="s">
        <v>125</v>
      </c>
      <c r="B10" s="109"/>
      <c r="C10" s="109"/>
      <c r="D10" s="109"/>
      <c r="E10" s="9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10" t="s">
        <v>4</v>
      </c>
      <c r="D11" s="82"/>
      <c r="E11" s="17" t="s">
        <v>5</v>
      </c>
    </row>
    <row r="12" spans="1:25" ht="13.5" customHeight="1">
      <c r="A12" s="26" t="s">
        <v>126</v>
      </c>
      <c r="B12" s="2" t="s">
        <v>6</v>
      </c>
      <c r="C12" s="106" t="s">
        <v>7</v>
      </c>
      <c r="D12" s="107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08" t="s">
        <v>132</v>
      </c>
      <c r="B15" s="109"/>
      <c r="C15" s="109"/>
      <c r="D15" s="109"/>
      <c r="E15" s="9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10" t="s">
        <v>4</v>
      </c>
      <c r="D16" s="82"/>
      <c r="E16" s="17" t="s">
        <v>5</v>
      </c>
    </row>
    <row r="17" spans="1:25" ht="13.15" customHeight="1">
      <c r="A17" s="26" t="s">
        <v>133</v>
      </c>
      <c r="B17" s="2" t="s">
        <v>6</v>
      </c>
      <c r="C17" s="106" t="s">
        <v>7</v>
      </c>
      <c r="D17" s="82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08" t="s">
        <v>127</v>
      </c>
      <c r="B20" s="109"/>
      <c r="C20" s="109"/>
      <c r="D20" s="109"/>
      <c r="E20" s="9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1" t="s">
        <v>4</v>
      </c>
      <c r="D21" s="87"/>
      <c r="E21" s="75" t="s">
        <v>5</v>
      </c>
    </row>
    <row r="22" spans="1:25" ht="13.15" customHeight="1">
      <c r="A22" s="34" t="s">
        <v>128</v>
      </c>
      <c r="B22" s="33" t="s">
        <v>6</v>
      </c>
      <c r="C22" s="112" t="s">
        <v>7</v>
      </c>
      <c r="D22" s="113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50" t="s">
        <v>129</v>
      </c>
      <c r="B28" s="81"/>
      <c r="C28" s="82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91" t="s">
        <v>9</v>
      </c>
      <c r="B30" s="81"/>
      <c r="C30" s="82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16" t="s">
        <v>12</v>
      </c>
      <c r="B34" s="117"/>
      <c r="C34" s="118"/>
    </row>
    <row r="35" spans="1:3" ht="13.5" customHeight="1">
      <c r="A35" s="119"/>
      <c r="B35" s="97"/>
      <c r="C35" s="120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91" t="s">
        <v>18</v>
      </c>
      <c r="B41" s="81"/>
      <c r="C41" s="82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91" t="s">
        <v>52</v>
      </c>
      <c r="B45" s="92"/>
      <c r="C45" s="93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91" t="s">
        <v>23</v>
      </c>
      <c r="B50" s="92"/>
      <c r="C50" s="93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85" t="s">
        <v>56</v>
      </c>
      <c r="B53" s="86"/>
      <c r="C53" s="87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96" t="s">
        <v>36</v>
      </c>
      <c r="B56" s="97"/>
      <c r="C56" s="98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88" t="s">
        <v>32</v>
      </c>
      <c r="B61" s="89"/>
      <c r="C61" s="90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88" t="s">
        <v>45</v>
      </c>
      <c r="B68" s="138"/>
      <c r="C68" s="90"/>
    </row>
    <row r="69" spans="1:8" ht="13.5" customHeight="1">
      <c r="A69" s="43" t="s">
        <v>48</v>
      </c>
      <c r="B69" s="39"/>
      <c r="C69" s="50">
        <f>'October 2024 - December 2024'!C69</f>
        <v>9939</v>
      </c>
    </row>
    <row r="70" spans="1:8" ht="13.5" customHeight="1">
      <c r="A70" s="72" t="s">
        <v>91</v>
      </c>
      <c r="B70" s="39"/>
      <c r="C70" s="50">
        <v>5000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14939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80" t="s">
        <v>130</v>
      </c>
      <c r="B76" s="81"/>
      <c r="C76" s="81"/>
      <c r="D76" s="81"/>
      <c r="E76" s="82"/>
    </row>
    <row r="77" spans="1:8" ht="13.5" customHeight="1">
      <c r="A77" s="83" t="s">
        <v>39</v>
      </c>
      <c r="B77" s="87"/>
      <c r="C77" s="83" t="s">
        <v>38</v>
      </c>
      <c r="D77" s="87"/>
      <c r="E77" s="44" t="s">
        <v>5</v>
      </c>
    </row>
    <row r="78" spans="1:8" ht="13.5" customHeight="1">
      <c r="A78" s="146" t="s">
        <v>83</v>
      </c>
      <c r="B78" s="130"/>
      <c r="C78" s="144" t="s">
        <v>150</v>
      </c>
      <c r="D78" s="145"/>
      <c r="E78" s="76">
        <v>1200</v>
      </c>
    </row>
    <row r="79" spans="1:8" ht="13.5" customHeight="1">
      <c r="A79" s="99" t="s">
        <v>41</v>
      </c>
      <c r="B79" s="100"/>
      <c r="C79" s="133"/>
      <c r="D79" s="134"/>
      <c r="E79" s="45">
        <f>C73</f>
        <v>1257</v>
      </c>
    </row>
    <row r="80" spans="1:8" ht="13.5" customHeight="1">
      <c r="C80" s="101" t="s">
        <v>42</v>
      </c>
      <c r="D80" s="81"/>
      <c r="E80" s="38">
        <f>(C6+E13)-SUM(E78:E79)</f>
        <v>404.26999999999953</v>
      </c>
    </row>
    <row r="81" spans="1:5" ht="13.5" customHeight="1"/>
    <row r="82" spans="1:5" ht="13.5" customHeight="1">
      <c r="A82" s="80" t="s">
        <v>134</v>
      </c>
      <c r="B82" s="81"/>
      <c r="C82" s="81"/>
      <c r="D82" s="81"/>
      <c r="E82" s="82"/>
    </row>
    <row r="83" spans="1:5" ht="13.5" customHeight="1">
      <c r="A83" s="80" t="s">
        <v>39</v>
      </c>
      <c r="B83" s="82"/>
      <c r="C83" s="80" t="s">
        <v>38</v>
      </c>
      <c r="D83" s="82"/>
      <c r="E83" s="23" t="s">
        <v>5</v>
      </c>
    </row>
    <row r="84" spans="1:5" ht="13.5" customHeight="1">
      <c r="A84" s="136" t="s">
        <v>148</v>
      </c>
      <c r="B84" s="107"/>
      <c r="C84" s="125"/>
      <c r="D84" s="143"/>
      <c r="E84" s="38">
        <f>E80</f>
        <v>404.26999999999953</v>
      </c>
    </row>
    <row r="85" spans="1:5" ht="13.5" customHeight="1">
      <c r="A85" s="136" t="s">
        <v>83</v>
      </c>
      <c r="B85" s="140"/>
      <c r="C85" s="114" t="s">
        <v>150</v>
      </c>
      <c r="D85" s="142"/>
      <c r="E85" s="53">
        <v>1200</v>
      </c>
    </row>
    <row r="86" spans="1:5" ht="13.5" customHeight="1">
      <c r="A86" s="136" t="s">
        <v>41</v>
      </c>
      <c r="B86" s="107"/>
      <c r="C86" s="124"/>
      <c r="D86" s="82"/>
      <c r="E86" s="67">
        <f>C73</f>
        <v>1257</v>
      </c>
    </row>
    <row r="87" spans="1:5" ht="13.5" customHeight="1">
      <c r="C87" s="127" t="s">
        <v>29</v>
      </c>
      <c r="D87" s="82"/>
      <c r="E87" s="38">
        <f>(E18+E84)-SUM(E85:E86)</f>
        <v>352.26999999999953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137" t="s">
        <v>131</v>
      </c>
      <c r="B90" s="109"/>
      <c r="C90" s="109"/>
      <c r="D90" s="109"/>
      <c r="E90" s="98"/>
    </row>
    <row r="91" spans="1:5" ht="13.5" customHeight="1">
      <c r="A91" s="80" t="s">
        <v>39</v>
      </c>
      <c r="B91" s="82"/>
      <c r="C91" s="80" t="s">
        <v>38</v>
      </c>
      <c r="D91" s="82"/>
      <c r="E91" s="23" t="s">
        <v>5</v>
      </c>
    </row>
    <row r="92" spans="1:5" ht="13.5" customHeight="1">
      <c r="A92" s="136" t="s">
        <v>149</v>
      </c>
      <c r="B92" s="107"/>
      <c r="C92" s="124"/>
      <c r="D92" s="82"/>
      <c r="E92" s="38">
        <f>E87</f>
        <v>352.26999999999953</v>
      </c>
    </row>
    <row r="93" spans="1:5" ht="13.5" customHeight="1">
      <c r="A93" s="136" t="s">
        <v>83</v>
      </c>
      <c r="B93" s="140"/>
      <c r="C93" s="114" t="s">
        <v>150</v>
      </c>
      <c r="D93" s="128"/>
      <c r="E93" s="53">
        <v>1200</v>
      </c>
    </row>
    <row r="94" spans="1:5" ht="13.5" customHeight="1">
      <c r="A94" s="136" t="s">
        <v>41</v>
      </c>
      <c r="B94" s="107"/>
      <c r="C94" s="124"/>
      <c r="D94" s="82"/>
      <c r="E94" s="67">
        <f>C73</f>
        <v>1257</v>
      </c>
    </row>
    <row r="95" spans="1:5" ht="13.5" customHeight="1">
      <c r="C95" s="127" t="s">
        <v>29</v>
      </c>
      <c r="D95" s="82"/>
      <c r="E95" s="53">
        <f>(E23+E92)-SUM(E93:E94)</f>
        <v>300.26999999999953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A93:B93"/>
    <mergeCell ref="C93:D93"/>
    <mergeCell ref="A94:B94"/>
    <mergeCell ref="C94:D94"/>
    <mergeCell ref="C95:D95"/>
    <mergeCell ref="C87:D87"/>
    <mergeCell ref="A90:E90"/>
    <mergeCell ref="A91:B91"/>
    <mergeCell ref="C91:D91"/>
    <mergeCell ref="A92:B92"/>
    <mergeCell ref="C92:D92"/>
    <mergeCell ref="A84:B84"/>
    <mergeCell ref="C84:D84"/>
    <mergeCell ref="A85:B85"/>
    <mergeCell ref="C85:D85"/>
    <mergeCell ref="A86:B86"/>
    <mergeCell ref="C86:D86"/>
    <mergeCell ref="A79:B79"/>
    <mergeCell ref="C79:D79"/>
    <mergeCell ref="C80:D80"/>
    <mergeCell ref="A82:E82"/>
    <mergeCell ref="A83:B83"/>
    <mergeCell ref="C83:D83"/>
    <mergeCell ref="A78:B78"/>
    <mergeCell ref="C78:D78"/>
    <mergeCell ref="A34:C35"/>
    <mergeCell ref="A41:C41"/>
    <mergeCell ref="A45:C45"/>
    <mergeCell ref="A50:C50"/>
    <mergeCell ref="A53:C53"/>
    <mergeCell ref="A56:C56"/>
    <mergeCell ref="A61:C61"/>
    <mergeCell ref="A68:C68"/>
    <mergeCell ref="A76:E76"/>
    <mergeCell ref="A77:B77"/>
    <mergeCell ref="C77:D77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35" priority="2" operator="lessThan">
      <formula>0</formula>
    </cfRule>
  </conditionalFormatting>
  <conditionalFormatting sqref="C6:C7">
    <cfRule type="cellIs" dxfId="34" priority="1" operator="lessThan">
      <formula>0</formula>
    </cfRule>
  </conditionalFormatting>
  <conditionalFormatting sqref="E80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4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7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2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5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8"/>
  <sheetViews>
    <sheetView topLeftCell="A64" workbookViewId="0">
      <selection activeCell="D31" sqref="D3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3" t="s">
        <v>138</v>
      </c>
      <c r="B1" s="104"/>
      <c r="C1" s="104"/>
      <c r="D1" s="104"/>
      <c r="E1" s="10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'January 2025 - March 2025'!E95</f>
        <v>300.26999999999953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'January 2025 - March 2025'!C5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330.46999999999952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('January 2025 - March 2025'!C7+E95)+SUM(E78,E85,E93)</f>
        <v>1799.3499999999995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08" t="s">
        <v>135</v>
      </c>
      <c r="B10" s="109"/>
      <c r="C10" s="109"/>
      <c r="D10" s="109"/>
      <c r="E10" s="9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10" t="s">
        <v>4</v>
      </c>
      <c r="D11" s="82"/>
      <c r="E11" s="17" t="s">
        <v>5</v>
      </c>
    </row>
    <row r="12" spans="1:25" ht="13.5" customHeight="1">
      <c r="A12" s="26" t="s">
        <v>136</v>
      </c>
      <c r="B12" s="2" t="s">
        <v>6</v>
      </c>
      <c r="C12" s="106" t="s">
        <v>7</v>
      </c>
      <c r="D12" s="107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08" t="s">
        <v>143</v>
      </c>
      <c r="B15" s="109"/>
      <c r="C15" s="109"/>
      <c r="D15" s="109"/>
      <c r="E15" s="9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10" t="s">
        <v>4</v>
      </c>
      <c r="D16" s="82"/>
      <c r="E16" s="17" t="s">
        <v>5</v>
      </c>
    </row>
    <row r="17" spans="1:25" ht="13.15" customHeight="1">
      <c r="A17" s="26" t="s">
        <v>144</v>
      </c>
      <c r="B17" s="2" t="s">
        <v>6</v>
      </c>
      <c r="C17" s="106" t="s">
        <v>7</v>
      </c>
      <c r="D17" s="82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08" t="s">
        <v>139</v>
      </c>
      <c r="B20" s="109"/>
      <c r="C20" s="109"/>
      <c r="D20" s="109"/>
      <c r="E20" s="9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1" t="s">
        <v>4</v>
      </c>
      <c r="D21" s="87"/>
      <c r="E21" s="75" t="s">
        <v>5</v>
      </c>
    </row>
    <row r="22" spans="1:25" ht="13.15" customHeight="1">
      <c r="A22" s="34" t="s">
        <v>140</v>
      </c>
      <c r="B22" s="33" t="s">
        <v>6</v>
      </c>
      <c r="C22" s="112" t="s">
        <v>7</v>
      </c>
      <c r="D22" s="113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50" t="s">
        <v>141</v>
      </c>
      <c r="B28" s="81"/>
      <c r="C28" s="82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91" t="s">
        <v>9</v>
      </c>
      <c r="B30" s="81"/>
      <c r="C30" s="82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16" t="s">
        <v>12</v>
      </c>
      <c r="B34" s="117"/>
      <c r="C34" s="118"/>
    </row>
    <row r="35" spans="1:3" ht="13.5" customHeight="1">
      <c r="A35" s="119"/>
      <c r="B35" s="97"/>
      <c r="C35" s="120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91" t="s">
        <v>18</v>
      </c>
      <c r="B41" s="81"/>
      <c r="C41" s="82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91" t="s">
        <v>52</v>
      </c>
      <c r="B45" s="92"/>
      <c r="C45" s="93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91" t="s">
        <v>23</v>
      </c>
      <c r="B50" s="92"/>
      <c r="C50" s="93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85" t="s">
        <v>56</v>
      </c>
      <c r="B53" s="86"/>
      <c r="C53" s="87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96" t="s">
        <v>36</v>
      </c>
      <c r="B56" s="97"/>
      <c r="C56" s="98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88" t="s">
        <v>32</v>
      </c>
      <c r="B61" s="89"/>
      <c r="C61" s="90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88" t="s">
        <v>45</v>
      </c>
      <c r="B68" s="138"/>
      <c r="C68" s="90"/>
    </row>
    <row r="69" spans="1:8" ht="13.5" customHeight="1">
      <c r="A69" s="43" t="s">
        <v>48</v>
      </c>
      <c r="B69" s="39"/>
      <c r="C69" s="50">
        <f>'January 2025 - March 2025'!C69</f>
        <v>9939</v>
      </c>
    </row>
    <row r="70" spans="1:8" ht="13.5" customHeight="1">
      <c r="A70" s="72" t="s">
        <v>91</v>
      </c>
      <c r="B70" s="39"/>
      <c r="C70" s="50">
        <v>5000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14939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80" t="s">
        <v>137</v>
      </c>
      <c r="B76" s="81"/>
      <c r="C76" s="81"/>
      <c r="D76" s="81"/>
      <c r="E76" s="82"/>
    </row>
    <row r="77" spans="1:8" ht="13.5" customHeight="1">
      <c r="A77" s="83" t="s">
        <v>39</v>
      </c>
      <c r="B77" s="87"/>
      <c r="C77" s="83" t="s">
        <v>38</v>
      </c>
      <c r="D77" s="87"/>
      <c r="E77" s="44" t="s">
        <v>5</v>
      </c>
    </row>
    <row r="78" spans="1:8" ht="13.5" customHeight="1">
      <c r="A78" s="146" t="s">
        <v>83</v>
      </c>
      <c r="B78" s="130"/>
      <c r="C78" s="144" t="s">
        <v>150</v>
      </c>
      <c r="D78" s="145"/>
      <c r="E78" s="76">
        <v>1200</v>
      </c>
    </row>
    <row r="79" spans="1:8" ht="13.5" customHeight="1">
      <c r="A79" s="99" t="s">
        <v>41</v>
      </c>
      <c r="B79" s="100"/>
      <c r="C79" s="133"/>
      <c r="D79" s="134"/>
      <c r="E79" s="45">
        <f>C73</f>
        <v>1257</v>
      </c>
    </row>
    <row r="80" spans="1:8" ht="13.5" customHeight="1">
      <c r="C80" s="101" t="s">
        <v>42</v>
      </c>
      <c r="D80" s="81"/>
      <c r="E80" s="38">
        <f>(C6+E13)-SUM(E78:E79)</f>
        <v>278.46999999999935</v>
      </c>
    </row>
    <row r="81" spans="1:5" ht="13.5" customHeight="1"/>
    <row r="82" spans="1:5" ht="13.5" customHeight="1">
      <c r="A82" s="80" t="s">
        <v>145</v>
      </c>
      <c r="B82" s="81"/>
      <c r="C82" s="81"/>
      <c r="D82" s="81"/>
      <c r="E82" s="82"/>
    </row>
    <row r="83" spans="1:5" ht="13.5" customHeight="1">
      <c r="A83" s="80" t="s">
        <v>39</v>
      </c>
      <c r="B83" s="82"/>
      <c r="C83" s="80" t="s">
        <v>38</v>
      </c>
      <c r="D83" s="82"/>
      <c r="E83" s="23" t="s">
        <v>5</v>
      </c>
    </row>
    <row r="84" spans="1:5" ht="13.5" customHeight="1">
      <c r="A84" s="136" t="s">
        <v>146</v>
      </c>
      <c r="B84" s="107"/>
      <c r="C84" s="125"/>
      <c r="D84" s="143"/>
      <c r="E84" s="38">
        <f>E80</f>
        <v>278.46999999999935</v>
      </c>
    </row>
    <row r="85" spans="1:5" ht="13.5" customHeight="1">
      <c r="A85" s="136" t="s">
        <v>83</v>
      </c>
      <c r="B85" s="140"/>
      <c r="C85" s="114" t="s">
        <v>151</v>
      </c>
      <c r="D85" s="142"/>
      <c r="E85" s="53">
        <v>1300</v>
      </c>
    </row>
    <row r="86" spans="1:5" ht="13.5" customHeight="1">
      <c r="A86" s="136" t="s">
        <v>41</v>
      </c>
      <c r="B86" s="107"/>
      <c r="C86" s="124"/>
      <c r="D86" s="82"/>
      <c r="E86" s="67">
        <f>C73</f>
        <v>1257</v>
      </c>
    </row>
    <row r="87" spans="1:5" ht="13.5" customHeight="1">
      <c r="C87" s="127" t="s">
        <v>29</v>
      </c>
      <c r="D87" s="82"/>
      <c r="E87" s="38">
        <f>(E18+E84)-SUM(E85:E86)</f>
        <v>126.46999999999935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137" t="s">
        <v>142</v>
      </c>
      <c r="B90" s="109"/>
      <c r="C90" s="109"/>
      <c r="D90" s="109"/>
      <c r="E90" s="98"/>
    </row>
    <row r="91" spans="1:5" ht="13.5" customHeight="1">
      <c r="A91" s="80" t="s">
        <v>39</v>
      </c>
      <c r="B91" s="82"/>
      <c r="C91" s="80" t="s">
        <v>38</v>
      </c>
      <c r="D91" s="82"/>
      <c r="E91" s="23" t="s">
        <v>5</v>
      </c>
    </row>
    <row r="92" spans="1:5" ht="13.5" customHeight="1">
      <c r="A92" s="136" t="s">
        <v>147</v>
      </c>
      <c r="B92" s="107"/>
      <c r="C92" s="124"/>
      <c r="D92" s="82"/>
      <c r="E92" s="38">
        <f>E87</f>
        <v>126.46999999999935</v>
      </c>
    </row>
    <row r="93" spans="1:5" ht="13.5" customHeight="1">
      <c r="A93" s="136" t="s">
        <v>83</v>
      </c>
      <c r="B93" s="140"/>
      <c r="C93" s="114" t="s">
        <v>152</v>
      </c>
      <c r="D93" s="128"/>
      <c r="E93" s="53">
        <v>1439</v>
      </c>
    </row>
    <row r="94" spans="1:5" ht="13.5" customHeight="1">
      <c r="A94" s="136" t="s">
        <v>41</v>
      </c>
      <c r="B94" s="107"/>
      <c r="C94" s="124"/>
      <c r="D94" s="82"/>
      <c r="E94" s="67">
        <f>C73</f>
        <v>1257</v>
      </c>
    </row>
    <row r="95" spans="1:5" ht="13.5" customHeight="1">
      <c r="C95" s="127" t="s">
        <v>29</v>
      </c>
      <c r="D95" s="82"/>
      <c r="E95" s="53">
        <f>(E23+E92)-SUM(E93:E94)</f>
        <v>-164.53000000000065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A93:B93"/>
    <mergeCell ref="C93:D93"/>
    <mergeCell ref="A94:B94"/>
    <mergeCell ref="C94:D94"/>
    <mergeCell ref="C95:D95"/>
    <mergeCell ref="C87:D87"/>
    <mergeCell ref="A90:E90"/>
    <mergeCell ref="A91:B91"/>
    <mergeCell ref="C91:D91"/>
    <mergeCell ref="A92:B92"/>
    <mergeCell ref="C92:D92"/>
    <mergeCell ref="A84:B84"/>
    <mergeCell ref="C84:D84"/>
    <mergeCell ref="A85:B85"/>
    <mergeCell ref="C85:D85"/>
    <mergeCell ref="A86:B86"/>
    <mergeCell ref="C86:D86"/>
    <mergeCell ref="A79:B79"/>
    <mergeCell ref="C79:D79"/>
    <mergeCell ref="C80:D80"/>
    <mergeCell ref="A82:E82"/>
    <mergeCell ref="A83:B83"/>
    <mergeCell ref="C83:D83"/>
    <mergeCell ref="A78:B78"/>
    <mergeCell ref="C78:D78"/>
    <mergeCell ref="A34:C35"/>
    <mergeCell ref="A41:C41"/>
    <mergeCell ref="A45:C45"/>
    <mergeCell ref="A50:C50"/>
    <mergeCell ref="A53:C53"/>
    <mergeCell ref="A56:C56"/>
    <mergeCell ref="A61:C61"/>
    <mergeCell ref="A68:C68"/>
    <mergeCell ref="A76:E76"/>
    <mergeCell ref="A77:B77"/>
    <mergeCell ref="C77:D77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23" priority="2" operator="lessThan">
      <formula>0</formula>
    </cfRule>
  </conditionalFormatting>
  <conditionalFormatting sqref="C6:C7">
    <cfRule type="cellIs" dxfId="22" priority="1" operator="lessThan">
      <formula>0</formula>
    </cfRule>
  </conditionalFormatting>
  <conditionalFormatting sqref="E80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4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7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2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5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8"/>
  <sheetViews>
    <sheetView workbookViewId="0">
      <selection activeCell="C7" sqref="C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3" t="s">
        <v>158</v>
      </c>
      <c r="B1" s="104"/>
      <c r="C1" s="104"/>
      <c r="D1" s="104"/>
      <c r="E1" s="10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'April 2025 - June 2025'!E95</f>
        <v>-164.53000000000065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'April 2025 - June 2025'!C5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-134.33000000000067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('April 2025 - June 2025'!C7+E95)</f>
        <v>5109.0199999999986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08" t="s">
        <v>154</v>
      </c>
      <c r="B10" s="109"/>
      <c r="C10" s="109"/>
      <c r="D10" s="109"/>
      <c r="E10" s="9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10" t="s">
        <v>4</v>
      </c>
      <c r="D11" s="82"/>
      <c r="E11" s="17" t="s">
        <v>5</v>
      </c>
    </row>
    <row r="12" spans="1:25" ht="13.5" customHeight="1">
      <c r="A12" s="26" t="s">
        <v>155</v>
      </c>
      <c r="B12" s="2" t="s">
        <v>6</v>
      </c>
      <c r="C12" s="106" t="s">
        <v>7</v>
      </c>
      <c r="D12" s="107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08" t="s">
        <v>163</v>
      </c>
      <c r="B15" s="109"/>
      <c r="C15" s="109"/>
      <c r="D15" s="109"/>
      <c r="E15" s="9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10" t="s">
        <v>4</v>
      </c>
      <c r="D16" s="82"/>
      <c r="E16" s="17" t="s">
        <v>5</v>
      </c>
    </row>
    <row r="17" spans="1:25" ht="13.15" customHeight="1">
      <c r="A17" s="26" t="s">
        <v>164</v>
      </c>
      <c r="B17" s="2" t="s">
        <v>6</v>
      </c>
      <c r="C17" s="106" t="s">
        <v>7</v>
      </c>
      <c r="D17" s="82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08" t="s">
        <v>159</v>
      </c>
      <c r="B20" s="109"/>
      <c r="C20" s="109"/>
      <c r="D20" s="109"/>
      <c r="E20" s="9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1" t="s">
        <v>4</v>
      </c>
      <c r="D21" s="87"/>
      <c r="E21" s="75" t="s">
        <v>5</v>
      </c>
    </row>
    <row r="22" spans="1:25" ht="13.15" customHeight="1">
      <c r="A22" s="34" t="s">
        <v>160</v>
      </c>
      <c r="B22" s="33" t="s">
        <v>6</v>
      </c>
      <c r="C22" s="112" t="s">
        <v>7</v>
      </c>
      <c r="D22" s="113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50" t="s">
        <v>161</v>
      </c>
      <c r="B28" s="81"/>
      <c r="C28" s="82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91" t="s">
        <v>9</v>
      </c>
      <c r="B30" s="81"/>
      <c r="C30" s="82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16" t="s">
        <v>12</v>
      </c>
      <c r="B34" s="117"/>
      <c r="C34" s="118"/>
    </row>
    <row r="35" spans="1:3" ht="13.5" customHeight="1">
      <c r="A35" s="119"/>
      <c r="B35" s="97"/>
      <c r="C35" s="120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91" t="s">
        <v>18</v>
      </c>
      <c r="B41" s="81"/>
      <c r="C41" s="82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91" t="s">
        <v>52</v>
      </c>
      <c r="B45" s="92"/>
      <c r="C45" s="93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91" t="s">
        <v>23</v>
      </c>
      <c r="B50" s="92"/>
      <c r="C50" s="93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85" t="s">
        <v>56</v>
      </c>
      <c r="B53" s="86"/>
      <c r="C53" s="87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96" t="s">
        <v>36</v>
      </c>
      <c r="B56" s="97"/>
      <c r="C56" s="98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88" t="s">
        <v>32</v>
      </c>
      <c r="B61" s="89"/>
      <c r="C61" s="90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88" t="s">
        <v>45</v>
      </c>
      <c r="B68" s="138"/>
      <c r="C68" s="90"/>
    </row>
    <row r="69" spans="1:8" ht="13.5" customHeight="1">
      <c r="A69" s="43" t="s">
        <v>48</v>
      </c>
      <c r="B69" s="39"/>
      <c r="C69" s="50">
        <v>0</v>
      </c>
    </row>
    <row r="70" spans="1:8" ht="13.5" customHeight="1">
      <c r="A70" s="72" t="s">
        <v>91</v>
      </c>
      <c r="B70" s="39"/>
      <c r="C70" s="50">
        <v>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0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80" t="s">
        <v>156</v>
      </c>
      <c r="B76" s="81"/>
      <c r="C76" s="81"/>
      <c r="D76" s="81"/>
      <c r="E76" s="82"/>
    </row>
    <row r="77" spans="1:8" ht="13.5" customHeight="1">
      <c r="A77" s="83" t="s">
        <v>39</v>
      </c>
      <c r="B77" s="87"/>
      <c r="C77" s="83" t="s">
        <v>38</v>
      </c>
      <c r="D77" s="87"/>
      <c r="E77" s="44" t="s">
        <v>5</v>
      </c>
    </row>
    <row r="78" spans="1:8" ht="13.5" customHeight="1">
      <c r="A78" s="146" t="s">
        <v>83</v>
      </c>
      <c r="B78" s="130"/>
      <c r="C78" s="144"/>
      <c r="D78" s="145"/>
      <c r="E78" s="76">
        <v>0</v>
      </c>
    </row>
    <row r="79" spans="1:8" ht="13.5" customHeight="1">
      <c r="A79" s="99" t="s">
        <v>41</v>
      </c>
      <c r="B79" s="100"/>
      <c r="C79" s="133"/>
      <c r="D79" s="134"/>
      <c r="E79" s="45">
        <f>C73</f>
        <v>1257</v>
      </c>
    </row>
    <row r="80" spans="1:8" ht="13.5" customHeight="1">
      <c r="C80" s="101" t="s">
        <v>42</v>
      </c>
      <c r="D80" s="81"/>
      <c r="E80" s="38">
        <f>(C6+E13)-SUM(E78:E79)</f>
        <v>1013.6699999999992</v>
      </c>
    </row>
    <row r="81" spans="1:5" ht="13.5" customHeight="1"/>
    <row r="82" spans="1:5" ht="13.5" customHeight="1">
      <c r="A82" s="80" t="s">
        <v>165</v>
      </c>
      <c r="B82" s="81"/>
      <c r="C82" s="81"/>
      <c r="D82" s="81"/>
      <c r="E82" s="82"/>
    </row>
    <row r="83" spans="1:5" ht="13.5" customHeight="1">
      <c r="A83" s="80" t="s">
        <v>39</v>
      </c>
      <c r="B83" s="82"/>
      <c r="C83" s="80" t="s">
        <v>38</v>
      </c>
      <c r="D83" s="82"/>
      <c r="E83" s="23" t="s">
        <v>5</v>
      </c>
    </row>
    <row r="84" spans="1:5" ht="13.5" customHeight="1">
      <c r="A84" s="136" t="s">
        <v>157</v>
      </c>
      <c r="B84" s="107"/>
      <c r="C84" s="125"/>
      <c r="D84" s="143"/>
      <c r="E84" s="38">
        <f>E80</f>
        <v>1013.6699999999992</v>
      </c>
    </row>
    <row r="85" spans="1:5" ht="13.5" customHeight="1">
      <c r="A85" s="136" t="s">
        <v>83</v>
      </c>
      <c r="B85" s="140"/>
      <c r="C85" s="114"/>
      <c r="D85" s="142"/>
      <c r="E85" s="53">
        <v>0</v>
      </c>
    </row>
    <row r="86" spans="1:5" ht="13.5" customHeight="1">
      <c r="A86" s="136" t="s">
        <v>41</v>
      </c>
      <c r="B86" s="107"/>
      <c r="C86" s="124"/>
      <c r="D86" s="82"/>
      <c r="E86" s="67">
        <f>C73</f>
        <v>1257</v>
      </c>
    </row>
    <row r="87" spans="1:5" ht="13.5" customHeight="1">
      <c r="C87" s="127" t="s">
        <v>29</v>
      </c>
      <c r="D87" s="82"/>
      <c r="E87" s="38">
        <f>(E18+E84)-SUM(E85:E86)</f>
        <v>2161.6699999999992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137" t="s">
        <v>162</v>
      </c>
      <c r="B90" s="109"/>
      <c r="C90" s="109"/>
      <c r="D90" s="109"/>
      <c r="E90" s="98"/>
    </row>
    <row r="91" spans="1:5" ht="13.5" customHeight="1">
      <c r="A91" s="80" t="s">
        <v>39</v>
      </c>
      <c r="B91" s="82"/>
      <c r="C91" s="80" t="s">
        <v>38</v>
      </c>
      <c r="D91" s="82"/>
      <c r="E91" s="23" t="s">
        <v>5</v>
      </c>
    </row>
    <row r="92" spans="1:5" ht="13.5" customHeight="1">
      <c r="A92" s="136" t="s">
        <v>166</v>
      </c>
      <c r="B92" s="107"/>
      <c r="C92" s="124"/>
      <c r="D92" s="82"/>
      <c r="E92" s="38">
        <f>E87</f>
        <v>2161.6699999999992</v>
      </c>
    </row>
    <row r="93" spans="1:5" ht="13.5" customHeight="1">
      <c r="A93" s="136" t="s">
        <v>83</v>
      </c>
      <c r="B93" s="140"/>
      <c r="C93" s="114"/>
      <c r="D93" s="128"/>
      <c r="E93" s="53">
        <v>0</v>
      </c>
    </row>
    <row r="94" spans="1:5" ht="13.5" customHeight="1">
      <c r="A94" s="136" t="s">
        <v>41</v>
      </c>
      <c r="B94" s="107"/>
      <c r="C94" s="124"/>
      <c r="D94" s="82"/>
      <c r="E94" s="67">
        <f>C73</f>
        <v>1257</v>
      </c>
    </row>
    <row r="95" spans="1:5" ht="13.5" customHeight="1">
      <c r="C95" s="127" t="s">
        <v>29</v>
      </c>
      <c r="D95" s="82"/>
      <c r="E95" s="53">
        <f>(E23+E92)-SUM(E93:E94)</f>
        <v>3309.6699999999992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8:B78"/>
    <mergeCell ref="C78:D78"/>
    <mergeCell ref="A34:C35"/>
    <mergeCell ref="A41:C41"/>
    <mergeCell ref="A45:C45"/>
    <mergeCell ref="A50:C50"/>
    <mergeCell ref="A53:C53"/>
    <mergeCell ref="A56:C56"/>
    <mergeCell ref="A61:C61"/>
    <mergeCell ref="A68:C68"/>
    <mergeCell ref="A76:E76"/>
    <mergeCell ref="A77:B77"/>
    <mergeCell ref="C77:D77"/>
    <mergeCell ref="A79:B79"/>
    <mergeCell ref="C79:D79"/>
    <mergeCell ref="C80:D80"/>
    <mergeCell ref="A82:E82"/>
    <mergeCell ref="A83:B83"/>
    <mergeCell ref="C83:D83"/>
    <mergeCell ref="A84:B84"/>
    <mergeCell ref="C84:D84"/>
    <mergeCell ref="A85:B85"/>
    <mergeCell ref="C85:D85"/>
    <mergeCell ref="A86:B86"/>
    <mergeCell ref="C86:D86"/>
    <mergeCell ref="C87:D87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</mergeCells>
  <conditionalFormatting sqref="C3">
    <cfRule type="cellIs" dxfId="11" priority="2" operator="lessThan">
      <formula>0</formula>
    </cfRule>
  </conditionalFormatting>
  <conditionalFormatting sqref="C6:C7">
    <cfRule type="cellIs" dxfId="10" priority="1" operator="lessThan">
      <formula>0</formula>
    </cfRule>
  </conditionalFormatting>
  <conditionalFormatting sqref="E80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4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7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2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5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2024-06-02T12:15:43Z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