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3D37F062-2787-476E-9CA9-57DEF15C72D4}" xr6:coauthVersionLast="47" xr6:coauthVersionMax="47" xr10:uidLastSave="{00000000-0000-0000-0000-000000000000}"/>
  <bookViews>
    <workbookView xWindow="-120" yWindow="-120" windowWidth="29040" windowHeight="15720" firstSheet="2" activeTab="5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C5" i="2" l="1"/>
  <c r="C63" i="2" l="1"/>
  <c r="C40" i="6"/>
  <c r="C40" i="5"/>
  <c r="C40" i="4"/>
  <c r="C40" i="3"/>
  <c r="C43" i="2"/>
  <c r="E18" i="2"/>
  <c r="E12" i="2"/>
  <c r="C73" i="6"/>
  <c r="C81" i="1"/>
  <c r="E23" i="1"/>
  <c r="C66" i="6"/>
  <c r="C60" i="6"/>
  <c r="C55" i="6"/>
  <c r="C52" i="6"/>
  <c r="C49" i="6"/>
  <c r="C44" i="6"/>
  <c r="C32" i="6"/>
  <c r="E21" i="6"/>
  <c r="E16" i="6"/>
  <c r="E11" i="6"/>
  <c r="C72" i="2"/>
  <c r="C66" i="5"/>
  <c r="C60" i="5"/>
  <c r="C55" i="5"/>
  <c r="C52" i="5"/>
  <c r="C49" i="5"/>
  <c r="C44" i="5"/>
  <c r="C32" i="5"/>
  <c r="E21" i="5"/>
  <c r="E16" i="5"/>
  <c r="E11" i="5"/>
  <c r="C66" i="4"/>
  <c r="C60" i="4"/>
  <c r="C55" i="4"/>
  <c r="C52" i="4"/>
  <c r="C49" i="4"/>
  <c r="C44" i="4"/>
  <c r="C32" i="4"/>
  <c r="E21" i="4"/>
  <c r="E16" i="4"/>
  <c r="E11" i="4"/>
  <c r="E24" i="2"/>
  <c r="C66" i="3"/>
  <c r="C60" i="3"/>
  <c r="C55" i="3"/>
  <c r="C52" i="3"/>
  <c r="C49" i="3"/>
  <c r="C44" i="3"/>
  <c r="C32" i="3"/>
  <c r="E16" i="3"/>
  <c r="E11" i="3"/>
  <c r="E96" i="1"/>
  <c r="E101" i="1" s="1"/>
  <c r="E31" i="1"/>
  <c r="E92" i="1"/>
  <c r="C69" i="2"/>
  <c r="C58" i="2"/>
  <c r="C55" i="2"/>
  <c r="C52" i="2"/>
  <c r="C47" i="2"/>
  <c r="C35" i="2"/>
  <c r="C10" i="1"/>
  <c r="C74" i="1"/>
  <c r="C68" i="1"/>
  <c r="C63" i="1"/>
  <c r="C57" i="1"/>
  <c r="C60" i="1"/>
  <c r="E17" i="1"/>
  <c r="C52" i="1"/>
  <c r="C41" i="1"/>
  <c r="C48" i="1"/>
  <c r="C11" i="1" l="1"/>
  <c r="C5" i="3" s="1"/>
  <c r="C5" i="4" s="1"/>
  <c r="C5" i="5" s="1"/>
  <c r="C5" i="6" s="1"/>
  <c r="C73" i="3"/>
  <c r="C76" i="2"/>
  <c r="C67" i="4"/>
  <c r="C74" i="4" s="1"/>
  <c r="E95" i="4" s="1"/>
  <c r="C67" i="6"/>
  <c r="C74" i="6" s="1"/>
  <c r="E95" i="6" s="1"/>
  <c r="C67" i="5"/>
  <c r="C74" i="5" s="1"/>
  <c r="E80" i="5" s="1"/>
  <c r="C69" i="4"/>
  <c r="C73" i="4" s="1"/>
  <c r="C67" i="3"/>
  <c r="C74" i="3" s="1"/>
  <c r="E95" i="3" s="1"/>
  <c r="C70" i="2"/>
  <c r="C77" i="2" s="1"/>
  <c r="E84" i="2" s="1"/>
  <c r="C75" i="1"/>
  <c r="C82" i="1" s="1"/>
  <c r="E108" i="1" s="1"/>
  <c r="E87" i="4" l="1"/>
  <c r="E80" i="4"/>
  <c r="E80" i="6"/>
  <c r="E87" i="6"/>
  <c r="E95" i="5"/>
  <c r="E87" i="5"/>
  <c r="C69" i="5"/>
  <c r="C73" i="5" s="1"/>
  <c r="E80" i="3"/>
  <c r="E87" i="3"/>
  <c r="E87" i="1"/>
  <c r="E95" i="1"/>
  <c r="E92" i="2"/>
  <c r="E101" i="2"/>
  <c r="E109" i="1" l="1"/>
  <c r="C3" i="2" l="1"/>
  <c r="C4" i="2" s="1"/>
  <c r="E85" i="2" l="1"/>
  <c r="E89" i="2" s="1"/>
  <c r="E93" i="2" s="1"/>
  <c r="E98" i="2" l="1"/>
  <c r="E102" i="2" s="1"/>
  <c r="C3" i="3" l="1"/>
  <c r="C4" i="3" s="1"/>
  <c r="E81" i="3" s="1"/>
  <c r="E85" i="3" s="1"/>
  <c r="E88" i="3" s="1"/>
  <c r="E93" i="3" s="1"/>
  <c r="E96" i="3" s="1"/>
  <c r="C3" i="4" l="1"/>
  <c r="C4" i="4" s="1"/>
  <c r="E81" i="4" s="1"/>
  <c r="E85" i="4" s="1"/>
  <c r="E88" i="4" s="1"/>
  <c r="E93" i="4" s="1"/>
  <c r="E96" i="4" s="1"/>
  <c r="C3" i="5" l="1"/>
  <c r="C4" i="5" s="1"/>
  <c r="E81" i="5" s="1"/>
  <c r="E85" i="5" s="1"/>
  <c r="E88" i="5" s="1"/>
  <c r="E93" i="5" s="1"/>
  <c r="E96" i="5" s="1"/>
  <c r="C3" i="6" s="1"/>
  <c r="C4" i="6" s="1"/>
  <c r="E81" i="6" s="1"/>
  <c r="E85" i="6" s="1"/>
  <c r="E88" i="6" s="1"/>
  <c r="E93" i="6" s="1"/>
  <c r="E96" i="6" s="1"/>
</calcChain>
</file>

<file path=xl/sharedStrings.xml><?xml version="1.0" encoding="utf-8"?>
<sst xmlns="http://schemas.openxmlformats.org/spreadsheetml/2006/main" count="752" uniqueCount="191">
  <si>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</si>
  <si>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</si>
  <si>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</si>
  <si>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</si>
  <si>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</si>
  <si>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</si>
  <si>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</si>
  <si>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</si>
  <si>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</si>
  <si>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</si>
  <si>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</si>
  <si>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</si>
  <si>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</si>
  <si>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</si>
  <si>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</si>
  <si>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</si>
  <si>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</si>
  <si>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</si>
  <si>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</si>
  <si>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</si>
  <si>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</si>
  <si>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</si>
  <si>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</si>
  <si>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</si>
  <si>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</si>
  <si>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</si>
  <si>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</si>
  <si>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</si>
  <si>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</si>
  <si>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</si>
  <si>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0" type="noConversion"/>
  </si>
  <si>
    <t>Other Expense</t>
    <phoneticPr fontId="20" type="noConversion"/>
  </si>
  <si>
    <t>Total Payment</t>
    <phoneticPr fontId="20" type="noConversion"/>
  </si>
  <si>
    <t>Total Donation</t>
    <phoneticPr fontId="20" type="noConversion"/>
  </si>
  <si>
    <t>Total Insurance</t>
    <phoneticPr fontId="20" type="noConversion"/>
  </si>
  <si>
    <t>House Expense</t>
    <phoneticPr fontId="20" type="noConversion"/>
  </si>
  <si>
    <t>Total House Expense</t>
    <phoneticPr fontId="20" type="noConversion"/>
  </si>
  <si>
    <t>Description</t>
    <phoneticPr fontId="20" type="noConversion"/>
  </si>
  <si>
    <t>Principal</t>
    <phoneticPr fontId="20" type="noConversion"/>
  </si>
  <si>
    <t>Bank Cheque For Inland Revenue</t>
    <phoneticPr fontId="20" type="noConversion"/>
  </si>
  <si>
    <t>Fixed Expense</t>
    <phoneticPr fontId="20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</si>
  <si>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0" type="noConversion"/>
  </si>
  <si>
    <t>Other Stuff</t>
    <phoneticPr fontId="20" type="noConversion"/>
  </si>
  <si>
    <t>Total Other Expense</t>
    <phoneticPr fontId="20" type="noConversion"/>
  </si>
  <si>
    <t>Debts</t>
    <phoneticPr fontId="20" type="noConversion"/>
  </si>
  <si>
    <t>Total Debts</t>
    <phoneticPr fontId="20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</si>
  <si>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</si>
  <si>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</si>
  <si>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</si>
  <si>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</si>
  <si>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</si>
  <si>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</si>
  <si>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</si>
  <si>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</si>
  <si>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</si>
  <si>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</si>
  <si>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</si>
  <si>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</si>
  <si>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</si>
  <si>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</si>
  <si>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</si>
  <si>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</si>
  <si>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</si>
  <si>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</si>
  <si>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</si>
  <si>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</si>
  <si>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</si>
  <si>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</si>
  <si>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</si>
  <si>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</si>
  <si>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</si>
  <si>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</si>
  <si>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</si>
  <si>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</si>
  <si>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</si>
  <si>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</si>
  <si>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</si>
  <si>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</si>
  <si>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</si>
  <si>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</si>
  <si>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</si>
  <si>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</si>
  <si>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</si>
  <si>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</si>
  <si>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</si>
  <si>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</si>
  <si>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</si>
  <si>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</si>
  <si>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</si>
  <si>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</si>
  <si>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</si>
  <si>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</si>
  <si>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</si>
  <si>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</si>
  <si>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</si>
  <si>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</si>
  <si>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</si>
  <si>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</si>
  <si>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</si>
  <si>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</si>
  <si>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</si>
  <si>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</si>
  <si>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</si>
  <si>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</si>
  <si>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</si>
  <si>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</si>
  <si>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</si>
  <si>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</si>
  <si>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Debts Or Credits For the Comming December 2024</t>
  </si>
  <si>
    <t>November 2024 Revenue / Defered Debts Or Expenses</t>
  </si>
  <si>
    <t>Debts Or Credits For the Coming November 2024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</si>
  <si>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</si>
  <si>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</si>
  <si>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</si>
  <si>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</si>
  <si>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</si>
  <si>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</si>
  <si>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</si>
  <si>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</si>
  <si>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</si>
  <si>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</si>
  <si>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</si>
  <si>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Debts Or Credits For the Coming February 2025</t>
  </si>
  <si>
    <t>April 2025 Revenue / Defered Debts Or Expenses</t>
  </si>
  <si>
    <t>Debts Or Credits For the Comming April 2025</t>
  </si>
  <si>
    <t>Alan Tang's Income Expense For the Forecast Year 2025 April - 2025 June</t>
  </si>
  <si>
    <t>June 2025 Revenue / Defered Debts Or Expenses</t>
  </si>
  <si>
    <t>Fixed Expense For the Year 2025 April - 2025 June</t>
  </si>
  <si>
    <t>Debts Or Credits For the Comming June 2025</t>
  </si>
  <si>
    <t>May 2025 Revenue / Defered Debts Or Expenses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</si>
  <si>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</si>
  <si>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</si>
  <si>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</si>
  <si>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</si>
  <si>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</si>
  <si>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</si>
  <si>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</si>
  <si>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</si>
  <si>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</si>
  <si>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</si>
  <si>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</si>
  <si>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Debts Or Credits For the Comming September 2025</t>
  </si>
  <si>
    <t>August 2025 Revenue / Defered Debts Or Expenses</t>
  </si>
  <si>
    <t>Debts Or Credits For the Coming August 2025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</si>
  <si>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</si>
  <si>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</si>
  <si>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</si>
  <si>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</si>
  <si>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</si>
  <si>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</si>
  <si>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</si>
  <si>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SmartTone Broadband</t>
  </si>
  <si>
    <t>Banruptcy Department / Bank</t>
  </si>
  <si>
    <t>31st July 2024</t>
  </si>
  <si>
    <t>Deduct 5% MPF</t>
  </si>
  <si>
    <t>31st August 2024</t>
  </si>
  <si>
    <t>1. Terminate the Fixed Line Phone 23290612 pay $187 remaining fees</t>
  </si>
  <si>
    <t>Credit Card Installments/ Government /Expense</t>
  </si>
  <si>
    <t>1. SmartTone broadband fee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</si>
  <si>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</si>
  <si>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</si>
  <si>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</si>
  <si>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</si>
  <si>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</si>
  <si>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</si>
  <si>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</si>
  <si>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</si>
  <si>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</si>
  <si>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</si>
  <si>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</si>
  <si>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</si>
  <si>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</si>
  <si>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2. Payback $25000 to Government</t>
  </si>
  <si>
    <t>1. Payback $25000 to Government</t>
  </si>
  <si>
    <t>3. Payback $4000 to Ng Wing Lam</t>
  </si>
  <si>
    <t>Paypal</t>
  </si>
  <si>
    <t>Google Play</t>
  </si>
  <si>
    <t>18th June 2024</t>
  </si>
  <si>
    <t>Google Play Store Add in Value</t>
  </si>
  <si>
    <t>Add in Value Used For Sportify Monthly Fee</t>
  </si>
  <si>
    <t>2. Sportify Music</t>
  </si>
  <si>
    <t>3. Hair Cutting And Bleaching</t>
  </si>
  <si>
    <t>4. Dinner And Herbs Drink</t>
  </si>
  <si>
    <t>5. Additional Expense - Approximately</t>
  </si>
  <si>
    <t>24th June 2024</t>
  </si>
  <si>
    <t>Salary From 24th June to End Of June - No MPF Deduction (not over 3 months)</t>
  </si>
  <si>
    <t>6. Additional Expense For Cigarette</t>
  </si>
  <si>
    <t>HSBC One Saving Account / Cash / Coins / Google Play / PayPal / Bank Cheque For Inland Revenue / Octopus Remain Value</t>
  </si>
  <si>
    <t>1. Payback $12939 to Mom</t>
  </si>
  <si>
    <t>$420 for Hair Cut plus Color treatment</t>
  </si>
  <si>
    <t>1. Payback $1149.51 to 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</si>
</sst>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78"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1" fillId="0" borderId="4" xfId="0" applyFont="1" applyBorder="1" applyAlignment="1">
      <alignment vertical="center" wrapText="1"/>
    </xf>
    <xf numFmtId="0" fontId="12" fillId="0" borderId="4" xfId="0" applyFont="1" applyBorder="1" applyAlignment="1">
      <alignment vertical="center"/>
    </xf>
    <xf numFmtId="0" fontId="13" fillId="2" borderId="4" xfId="0" applyFont="1" applyFill="1" applyBorder="1" applyAlignment="1">
      <alignment horizontal="center" vertical="center" wrapText="1"/>
    </xf>
    <xf numFmtId="164" fontId="14" fillId="2" borderId="4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164" fontId="11" fillId="0" borderId="4" xfId="0" applyNumberFormat="1" applyFont="1" applyBorder="1" applyAlignment="1">
      <alignment vertical="center"/>
    </xf>
    <xf numFmtId="0" fontId="11" fillId="0" borderId="0" xfId="0" applyFont="1" applyAlignment="1">
      <alignment vertical="center" wrapText="1"/>
    </xf>
    <xf numFmtId="0" fontId="9" fillId="0" borderId="4" xfId="0" applyFont="1" applyBorder="1" applyAlignment="1">
      <alignment horizontal="right" vertical="center" wrapText="1"/>
    </xf>
    <xf numFmtId="165" fontId="18" fillId="0" borderId="4" xfId="0" applyNumberFormat="1" applyFont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17" fillId="3" borderId="4" xfId="0" applyFont="1" applyFill="1" applyBorder="1" applyAlignment="1">
      <alignment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/>
    </xf>
    <xf numFmtId="164" fontId="11" fillId="0" borderId="4" xfId="0" applyNumberFormat="1" applyFont="1" applyBorder="1" applyAlignment="1">
      <alignment horizontal="right" vertical="center"/>
    </xf>
    <xf numFmtId="165" fontId="11" fillId="0" borderId="4" xfId="0" applyNumberFormat="1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3" fillId="0" borderId="4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165" fontId="11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3" fillId="0" borderId="14" xfId="0" applyFont="1" applyBorder="1" applyAlignment="1">
      <alignment vertical="center" wrapText="1"/>
    </xf>
    <xf numFmtId="164" fontId="11" fillId="0" borderId="14" xfId="0" applyNumberFormat="1" applyFont="1" applyBorder="1" applyAlignment="1">
      <alignment horizontal="right" vertical="center"/>
    </xf>
    <xf numFmtId="0" fontId="11" fillId="0" borderId="13" xfId="0" applyFont="1" applyBorder="1" applyAlignment="1">
      <alignment vertical="center" wrapText="1"/>
    </xf>
    <xf numFmtId="0" fontId="23" fillId="0" borderId="13" xfId="0" applyFont="1" applyBorder="1" applyAlignment="1">
      <alignment vertical="center" wrapText="1"/>
    </xf>
    <xf numFmtId="164" fontId="11" fillId="0" borderId="13" xfId="0" applyNumberFormat="1" applyFont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8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9" fillId="0" borderId="13" xfId="0" applyFont="1" applyBorder="1" applyAlignment="1">
      <alignment horizontal="right" vertical="center" wrapText="1"/>
    </xf>
    <xf numFmtId="165" fontId="16" fillId="0" borderId="13" xfId="0" applyNumberFormat="1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15" fillId="6" borderId="14" xfId="0" applyFont="1" applyFill="1" applyBorder="1" applyAlignment="1">
      <alignment horizontal="center" vertical="center"/>
    </xf>
    <xf numFmtId="164" fontId="19" fillId="0" borderId="22" xfId="0" applyNumberFormat="1" applyFont="1" applyBorder="1" applyAlignment="1">
      <alignment vertical="center"/>
    </xf>
    <xf numFmtId="0" fontId="11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9" fillId="0" borderId="5" xfId="0" applyFont="1" applyBorder="1" applyAlignment="1">
      <alignment horizontal="right" vertical="center" wrapText="1"/>
    </xf>
    <xf numFmtId="165" fontId="18" fillId="0" borderId="5" xfId="0" applyNumberFormat="1" applyFont="1" applyBorder="1" applyAlignment="1">
      <alignment vertical="center"/>
    </xf>
    <xf numFmtId="164" fontId="27" fillId="0" borderId="13" xfId="0" applyNumberFormat="1" applyFont="1" applyBorder="1" applyAlignment="1">
      <alignment vertical="center"/>
    </xf>
    <xf numFmtId="0" fontId="9" fillId="0" borderId="11" xfId="0" applyFont="1" applyBorder="1" applyAlignment="1">
      <alignment horizontal="right" vertical="center" wrapText="1"/>
    </xf>
    <xf numFmtId="165" fontId="18" fillId="0" borderId="11" xfId="0" applyNumberFormat="1" applyFont="1" applyBorder="1" applyAlignment="1">
      <alignment vertical="center"/>
    </xf>
    <xf numFmtId="167" fontId="27" fillId="0" borderId="13" xfId="0" applyNumberFormat="1" applyFont="1" applyBorder="1" applyAlignment="1">
      <alignment vertical="center"/>
    </xf>
    <xf numFmtId="0" fontId="28" fillId="0" borderId="13" xfId="0" applyFont="1" applyBorder="1" applyAlignment="1">
      <alignment horizontal="right" vertical="center"/>
    </xf>
    <xf numFmtId="8" fontId="8" fillId="0" borderId="13" xfId="0" applyNumberFormat="1" applyFont="1" applyBorder="1" applyAlignment="1">
      <alignment vertical="center"/>
    </xf>
    <xf numFmtId="0" fontId="27" fillId="0" borderId="13" xfId="0" applyFont="1" applyBorder="1" applyAlignment="1">
      <alignment horizontal="right" vertical="center"/>
    </xf>
    <xf numFmtId="168" fontId="29" fillId="2" borderId="4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3" fillId="0" borderId="20" xfId="0" applyFont="1" applyBorder="1" applyAlignment="1">
      <alignment vertical="center" wrapText="1"/>
    </xf>
    <xf numFmtId="164" fontId="11" fillId="0" borderId="3" xfId="0" applyNumberFormat="1" applyFont="1" applyBorder="1" applyAlignment="1">
      <alignment horizontal="right" vertical="center"/>
    </xf>
    <xf numFmtId="164" fontId="11" fillId="0" borderId="21" xfId="0" applyNumberFormat="1" applyFont="1" applyBorder="1" applyAlignment="1">
      <alignment horizontal="right" vertical="center"/>
    </xf>
    <xf numFmtId="0" fontId="11" fillId="0" borderId="22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24" fillId="2" borderId="4" xfId="0" applyFont="1" applyFill="1" applyBorder="1" applyAlignment="1">
      <alignment horizontal="right" vertical="center" wrapText="1"/>
    </xf>
    <xf numFmtId="0" fontId="5" fillId="0" borderId="13" xfId="0" applyFont="1" applyBorder="1" applyAlignment="1">
      <alignment vertical="center" wrapText="1"/>
    </xf>
    <xf numFmtId="164" fontId="19" fillId="0" borderId="5" xfId="0" applyNumberFormat="1" applyFont="1" applyBorder="1" applyAlignment="1">
      <alignment vertical="center"/>
    </xf>
    <xf numFmtId="165" fontId="11" fillId="0" borderId="13" xfId="0" applyNumberFormat="1" applyFont="1" applyBorder="1" applyAlignment="1">
      <alignment vertical="center"/>
    </xf>
    <xf numFmtId="0" fontId="23" fillId="9" borderId="20" xfId="0" applyFont="1" applyFill="1" applyBorder="1" applyAlignment="1">
      <alignment vertical="center" wrapText="1"/>
    </xf>
    <xf numFmtId="164" fontId="23" fillId="9" borderId="21" xfId="0" applyNumberFormat="1" applyFont="1" applyFill="1" applyBorder="1" applyAlignment="1">
      <alignment horizontal="right" vertical="center"/>
    </xf>
    <xf numFmtId="0" fontId="4" fillId="0" borderId="13" xfId="0" applyFont="1" applyBorder="1" applyAlignment="1">
      <alignment vertical="center"/>
    </xf>
    <xf numFmtId="0" fontId="17" fillId="3" borderId="14" xfId="0" applyFont="1" applyFill="1" applyBorder="1" applyAlignment="1">
      <alignment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/>
    </xf>
    <xf numFmtId="167" fontId="27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19" fillId="0" borderId="13" xfId="0" applyNumberFormat="1" applyFont="1" applyBorder="1" applyAlignment="1">
      <alignment vertical="center"/>
    </xf>
    <xf numFmtId="0" fontId="26" fillId="9" borderId="13" xfId="0" applyFont="1" applyFill="1" applyBorder="1" applyAlignment="1">
      <alignment vertical="center"/>
    </xf>
    <xf numFmtId="0" fontId="3" fillId="9" borderId="13" xfId="0" applyFont="1" applyFill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vertical="center" wrapText="1"/>
    </xf>
    <xf numFmtId="0" fontId="11" fillId="0" borderId="20" xfId="0" applyFont="1" applyBorder="1" applyAlignment="1">
      <alignment vertical="center" wrapText="1"/>
    </xf>
    <xf numFmtId="0" fontId="11" fillId="0" borderId="25" xfId="0" applyFont="1" applyBorder="1" applyAlignment="1">
      <alignment vertical="center" wrapText="1"/>
    </xf>
    <xf numFmtId="165" fontId="11" fillId="0" borderId="21" xfId="0" applyNumberFormat="1" applyFont="1" applyBorder="1" applyAlignment="1">
      <alignment vertical="center"/>
    </xf>
    <xf numFmtId="165" fontId="11" fillId="0" borderId="26" xfId="0" applyNumberFormat="1" applyFont="1" applyBorder="1" applyAlignment="1">
      <alignment vertical="center"/>
    </xf>
    <xf numFmtId="0" fontId="23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right" vertical="center"/>
    </xf>
    <xf numFmtId="0" fontId="10" fillId="0" borderId="3" xfId="0" applyFont="1" applyBorder="1" applyAlignment="1">
      <alignment vertical="center"/>
    </xf>
    <xf numFmtId="0" fontId="23" fillId="5" borderId="20" xfId="0" applyFont="1" applyFill="1" applyBorder="1" applyAlignment="1">
      <alignment vertical="center" wrapText="1"/>
    </xf>
    <xf numFmtId="0" fontId="10" fillId="0" borderId="23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23" fillId="5" borderId="17" xfId="0" applyFont="1" applyFill="1" applyBorder="1" applyAlignment="1">
      <alignment horizontal="left" vertical="center" wrapText="1"/>
    </xf>
    <xf numFmtId="0" fontId="23" fillId="5" borderId="24" xfId="0" applyFont="1" applyFill="1" applyBorder="1" applyAlignment="1">
      <alignment horizontal="left" vertical="center" wrapText="1"/>
    </xf>
    <xf numFmtId="0" fontId="23" fillId="5" borderId="19" xfId="0" applyFont="1" applyFill="1" applyBorder="1" applyAlignment="1">
      <alignment horizontal="left" vertical="center" wrapText="1"/>
    </xf>
    <xf numFmtId="0" fontId="23" fillId="5" borderId="8" xfId="0" applyFont="1" applyFill="1" applyBorder="1" applyAlignment="1">
      <alignment vertical="center" wrapText="1"/>
    </xf>
    <xf numFmtId="0" fontId="10" fillId="0" borderId="12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22" fillId="6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22" fillId="6" borderId="20" xfId="0" applyFont="1" applyFill="1" applyBorder="1" applyAlignment="1">
      <alignment horizontal="center" vertical="center"/>
    </xf>
    <xf numFmtId="0" fontId="22" fillId="6" borderId="2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right" vertical="center"/>
    </xf>
    <xf numFmtId="0" fontId="25" fillId="0" borderId="27" xfId="0" applyFont="1" applyBorder="1" applyAlignment="1">
      <alignment horizontal="right" vertical="center"/>
    </xf>
    <xf numFmtId="0" fontId="23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2" fillId="6" borderId="8" xfId="0" applyFont="1" applyFill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23" fillId="5" borderId="18" xfId="0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/>
    </xf>
    <xf numFmtId="166" fontId="11" fillId="0" borderId="27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166" fontId="23" fillId="0" borderId="1" xfId="0" applyNumberFormat="1" applyFont="1" applyBorder="1" applyAlignment="1">
      <alignment horizontal="left" vertical="center"/>
    </xf>
    <xf numFmtId="166" fontId="11" fillId="0" borderId="2" xfId="0" applyNumberFormat="1" applyFont="1" applyBorder="1" applyAlignment="1">
      <alignment horizontal="left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vertical="center"/>
    </xf>
    <xf numFmtId="0" fontId="10" fillId="8" borderId="3" xfId="0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11" fillId="0" borderId="25" xfId="0" applyFont="1" applyBorder="1" applyAlignment="1">
      <alignment horizontal="left" vertical="center"/>
    </xf>
    <xf numFmtId="0" fontId="11" fillId="0" borderId="26" xfId="0" applyFont="1" applyBorder="1" applyAlignment="1">
      <alignment horizontal="left" vertical="center"/>
    </xf>
    <xf numFmtId="0" fontId="11" fillId="5" borderId="1" xfId="0" applyFont="1" applyFill="1" applyBorder="1" applyAlignment="1">
      <alignment vertical="center" wrapText="1"/>
    </xf>
    <xf numFmtId="0" fontId="11" fillId="5" borderId="2" xfId="0" applyFont="1" applyFill="1" applyBorder="1" applyAlignment="1">
      <alignment vertical="center" wrapText="1"/>
    </xf>
    <xf numFmtId="0" fontId="11" fillId="5" borderId="3" xfId="0" applyFont="1" applyFill="1" applyBorder="1" applyAlignment="1">
      <alignment vertical="center" wrapText="1"/>
    </xf>
    <xf numFmtId="166" fontId="23" fillId="0" borderId="27" xfId="0" applyNumberFormat="1" applyFont="1" applyBorder="1" applyAlignment="1">
      <alignment horizontal="left" vertical="center"/>
    </xf>
    <xf numFmtId="0" fontId="11" fillId="5" borderId="15" xfId="0" applyFont="1" applyFill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9" fillId="4" borderId="1" xfId="0" applyFont="1" applyFill="1" applyBorder="1" applyAlignment="1">
      <alignment horizontal="center" vertical="center" wrapText="1"/>
    </xf>
    <xf numFmtId="166" fontId="23" fillId="0" borderId="2" xfId="0" applyNumberFormat="1" applyFont="1" applyBorder="1" applyAlignment="1">
      <alignment horizontal="left" vertical="center"/>
    </xf>
    <xf numFmtId="166" fontId="11" fillId="0" borderId="28" xfId="0" applyNumberFormat="1" applyFont="1" applyBorder="1" applyAlignment="1">
      <alignment horizontal="center" vertical="center"/>
    </xf>
    <xf numFmtId="166" fontId="11" fillId="0" borderId="10" xfId="0" applyNumberFormat="1" applyFont="1" applyBorder="1" applyAlignment="1">
      <alignment horizontal="center" vertical="center"/>
    </xf>
    <xf numFmtId="166" fontId="23" fillId="0" borderId="25" xfId="0" applyNumberFormat="1" applyFont="1" applyBorder="1" applyAlignment="1">
      <alignment horizontal="left" vertical="center"/>
    </xf>
    <xf numFmtId="166" fontId="11" fillId="0" borderId="26" xfId="0" applyNumberFormat="1" applyFont="1" applyBorder="1" applyAlignment="1">
      <alignment horizontal="left" vertical="center"/>
    </xf>
    <xf numFmtId="166" fontId="23" fillId="0" borderId="26" xfId="0" applyNumberFormat="1" applyFont="1" applyBorder="1" applyAlignment="1">
      <alignment horizontal="left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6" fontId="11" fillId="0" borderId="20" xfId="0" applyNumberFormat="1" applyFont="1" applyBorder="1" applyAlignment="1">
      <alignment horizontal="left" vertical="center"/>
    </xf>
    <xf numFmtId="166" fontId="11" fillId="0" borderId="34" xfId="0" applyNumberFormat="1" applyFont="1" applyBorder="1" applyAlignment="1">
      <alignment horizontal="left" vertical="center"/>
    </xf>
    <xf numFmtId="166" fontId="11" fillId="0" borderId="3" xfId="0" applyNumberFormat="1" applyFont="1" applyBorder="1" applyAlignment="1">
      <alignment horizontal="left" vertical="center"/>
    </xf>
    <xf numFmtId="0" fontId="21" fillId="4" borderId="1" xfId="0" applyFont="1" applyFill="1" applyBorder="1" applyAlignment="1">
      <alignment horizontal="center" vertical="center" wrapText="1"/>
    </xf>
    <xf numFmtId="166" fontId="23" fillId="0" borderId="20" xfId="0" applyNumberFormat="1" applyFont="1" applyBorder="1" applyAlignment="1">
      <alignment horizontal="left" vertical="center"/>
    </xf>
    <xf numFmtId="166" fontId="11" fillId="0" borderId="23" xfId="0" applyNumberFormat="1" applyFont="1" applyBorder="1" applyAlignment="1">
      <alignment horizontal="left" vertical="center"/>
    </xf>
    <xf numFmtId="166" fontId="11" fillId="0" borderId="8" xfId="0" applyNumberFormat="1" applyFont="1" applyBorder="1" applyAlignment="1">
      <alignment horizontal="center" vertical="center"/>
    </xf>
    <xf numFmtId="166" fontId="23" fillId="0" borderId="13" xfId="0" applyNumberFormat="1" applyFont="1" applyBorder="1" applyAlignment="1">
      <alignment horizontal="left" vertical="center"/>
    </xf>
    <xf numFmtId="166" fontId="11" fillId="0" borderId="13" xfId="0" applyNumberFormat="1" applyFont="1" applyBorder="1" applyAlignment="1">
      <alignment horizontal="left" vertical="center"/>
    </xf>
    <xf numFmtId="0" fontId="23" fillId="0" borderId="23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166" fontId="11" fillId="0" borderId="27" xfId="0" applyNumberFormat="1" applyFont="1" applyBorder="1" applyAlignment="1">
      <alignment horizontal="left" vertical="center"/>
    </xf>
    <xf numFmtId="0" fontId="23" fillId="0" borderId="13" xfId="0" applyFont="1" applyBorder="1" applyAlignment="1">
      <alignment horizontal="center" vertical="center"/>
    </xf>
    <xf numFmtId="166" fontId="11" fillId="0" borderId="13" xfId="0" applyNumberFormat="1" applyFont="1" applyBorder="1" applyAlignment="1">
      <alignment horizontal="center" vertical="center"/>
    </xf>
    <xf numFmtId="0" fontId="25" fillId="0" borderId="8" xfId="0" applyFont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0" fontId="11" fillId="0" borderId="20" xfId="0" applyFont="1" applyBorder="1" applyAlignment="1">
      <alignment horizontal="center" vertical="center"/>
    </xf>
    <xf numFmtId="165" fontId="11" fillId="0" borderId="31" xfId="0" applyNumberFormat="1" applyFont="1" applyBorder="1" applyAlignment="1">
      <alignment vertical="center"/>
    </xf>
    <xf numFmtId="0" fontId="11" fillId="0" borderId="33" xfId="0" applyFont="1" applyBorder="1" applyAlignment="1">
      <alignment vertical="center" wrapText="1"/>
    </xf>
    <xf numFmtId="0" fontId="11" fillId="0" borderId="32" xfId="0" applyFont="1" applyBorder="1" applyAlignment="1">
      <alignment horizontal="left" vertical="center"/>
    </xf>
    <xf numFmtId="165" fontId="11" fillId="0" borderId="33" xfId="0" applyNumberFormat="1" applyFont="1" applyBorder="1" applyAlignment="1">
      <alignment vertical="center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11" fillId="0" borderId="25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left" vertical="center" wrapText="1"/>
    </xf>
  </cellXfs>
  <cellStyles count="1">
    <cellStyle name="Normal" xfId="0" builtinId="0"/>
  </cellStyles>
  <dxfs count="71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2"/>
  <sheetViews>
    <sheetView topLeftCell="A46" zoomScaleNormal="100" workbookViewId="0">
      <selection activeCell="B72" sqref="B72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7.710937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3" t="s">
        <v>66</v>
      </c>
      <c r="B1" s="124"/>
      <c r="C1" s="124"/>
      <c r="D1" s="124"/>
      <c r="E1" s="12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86</v>
      </c>
      <c r="C3" s="5">
        <v>660.17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84</v>
      </c>
      <c r="C4" s="5">
        <v>20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85</v>
      </c>
      <c r="C5" s="5">
        <v>34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5" t="s">
        <v>39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5" t="s">
        <v>175</v>
      </c>
      <c r="C7" s="5">
        <v>68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35" t="s">
        <v>176</v>
      </c>
      <c r="C8" s="5">
        <v>82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35.25" customHeight="1">
      <c r="A9" s="4"/>
      <c r="B9" s="35" t="s">
        <v>48</v>
      </c>
      <c r="C9" s="56">
        <v>7.1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35.25" customHeight="1">
      <c r="A10" s="4"/>
      <c r="B10" s="63" t="s">
        <v>58</v>
      </c>
      <c r="C10" s="56">
        <f>SUM(C3:C9)</f>
        <v>871.27</v>
      </c>
      <c r="D10" s="6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>
      <c r="A11" s="6"/>
      <c r="B11" s="4" t="s">
        <v>149</v>
      </c>
      <c r="C11" s="56">
        <f>(-C81+SUM(E94))</f>
        <v>-343088.51</v>
      </c>
      <c r="D11" s="6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3.5" customHeight="1">
      <c r="A12" s="8"/>
      <c r="B12" s="8"/>
      <c r="C12" s="8"/>
      <c r="D12" s="8"/>
      <c r="E12" s="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customHeight="1"/>
    <row r="14" spans="1:25" ht="13.5" customHeight="1">
      <c r="A14" s="127" t="s">
        <v>59</v>
      </c>
      <c r="B14" s="106"/>
      <c r="C14" s="106"/>
      <c r="D14" s="106"/>
      <c r="E14" s="96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3.5" customHeight="1">
      <c r="A15" s="15" t="s">
        <v>1</v>
      </c>
      <c r="B15" s="16" t="s">
        <v>2</v>
      </c>
      <c r="C15" s="128" t="s">
        <v>3</v>
      </c>
      <c r="D15" s="87"/>
      <c r="E15" s="17" t="s">
        <v>4</v>
      </c>
    </row>
    <row r="16" spans="1:25" ht="13.5" customHeight="1">
      <c r="A16" s="2" t="s">
        <v>67</v>
      </c>
      <c r="B16" s="2" t="s">
        <v>5</v>
      </c>
      <c r="C16" s="126" t="s">
        <v>6</v>
      </c>
      <c r="D16" s="104"/>
      <c r="E16" s="18">
        <v>2405</v>
      </c>
    </row>
    <row r="17" spans="1:25" ht="13.5" customHeight="1">
      <c r="A17" s="11"/>
      <c r="B17" s="11"/>
      <c r="C17" s="1"/>
      <c r="D17" s="12" t="s">
        <v>7</v>
      </c>
      <c r="E17" s="48">
        <f>SUM(E16:E16)</f>
        <v>2405</v>
      </c>
    </row>
    <row r="18" spans="1:25" ht="13.5" customHeight="1">
      <c r="A18" s="11"/>
      <c r="B18" s="11"/>
    </row>
    <row r="19" spans="1:25" ht="13.5" customHeight="1">
      <c r="A19" s="127" t="s">
        <v>60</v>
      </c>
      <c r="B19" s="106"/>
      <c r="C19" s="106"/>
      <c r="D19" s="106"/>
      <c r="E19" s="96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3.15" customHeight="1">
      <c r="A20" s="70" t="s">
        <v>1</v>
      </c>
      <c r="B20" s="71" t="s">
        <v>2</v>
      </c>
      <c r="C20" s="129" t="s">
        <v>3</v>
      </c>
      <c r="D20" s="90"/>
      <c r="E20" s="72" t="s">
        <v>4</v>
      </c>
    </row>
    <row r="21" spans="1:25" ht="13.15" customHeight="1">
      <c r="A21" s="32" t="s">
        <v>68</v>
      </c>
      <c r="B21" s="32" t="s">
        <v>5</v>
      </c>
      <c r="C21" s="130" t="s">
        <v>6</v>
      </c>
      <c r="D21" s="131"/>
      <c r="E21" s="66">
        <v>2405</v>
      </c>
    </row>
    <row r="22" spans="1:25" ht="13.15" customHeight="1">
      <c r="A22" s="32" t="s">
        <v>148</v>
      </c>
      <c r="B22" s="32" t="s">
        <v>5</v>
      </c>
      <c r="C22" s="132" t="s">
        <v>91</v>
      </c>
      <c r="D22" s="133"/>
      <c r="E22" s="66">
        <v>1035</v>
      </c>
    </row>
    <row r="23" spans="1:25" ht="13.15" customHeight="1">
      <c r="A23" s="45"/>
      <c r="B23" s="45"/>
      <c r="C23" s="46"/>
      <c r="D23" s="47" t="s">
        <v>7</v>
      </c>
      <c r="E23" s="48">
        <f>SUM(E21:E22)</f>
        <v>3440</v>
      </c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27" t="s">
        <v>61</v>
      </c>
      <c r="B25" s="106"/>
      <c r="C25" s="106"/>
      <c r="D25" s="106"/>
      <c r="E25" s="96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3.15" customHeight="1">
      <c r="A26" s="15" t="s">
        <v>1</v>
      </c>
      <c r="B26" s="16" t="s">
        <v>2</v>
      </c>
      <c r="C26" s="128" t="s">
        <v>3</v>
      </c>
      <c r="D26" s="87"/>
      <c r="E26" s="72" t="s">
        <v>4</v>
      </c>
    </row>
    <row r="27" spans="1:25" ht="13.15" customHeight="1">
      <c r="A27" s="26" t="s">
        <v>69</v>
      </c>
      <c r="B27" s="26" t="s">
        <v>5</v>
      </c>
      <c r="C27" s="169" t="s">
        <v>6</v>
      </c>
      <c r="D27" s="89"/>
      <c r="E27" s="170">
        <v>2405</v>
      </c>
    </row>
    <row r="28" spans="1:25" ht="13.15" customHeight="1">
      <c r="A28" s="32" t="s">
        <v>177</v>
      </c>
      <c r="B28" s="32" t="s">
        <v>178</v>
      </c>
      <c r="C28" s="132" t="s">
        <v>179</v>
      </c>
      <c r="D28" s="133"/>
      <c r="E28" s="66">
        <v>150</v>
      </c>
    </row>
    <row r="29" spans="1:25">
      <c r="A29" s="171" t="s">
        <v>184</v>
      </c>
      <c r="B29" s="171" t="s">
        <v>25</v>
      </c>
      <c r="C29" s="176" t="s">
        <v>185</v>
      </c>
      <c r="D29" s="177"/>
      <c r="E29" s="173">
        <v>7700</v>
      </c>
    </row>
    <row r="30" spans="1:25" ht="13.15" customHeight="1">
      <c r="A30" s="171" t="s">
        <v>146</v>
      </c>
      <c r="B30" s="171" t="s">
        <v>145</v>
      </c>
      <c r="C30" s="172" t="s">
        <v>147</v>
      </c>
      <c r="D30" s="172"/>
      <c r="E30" s="173">
        <v>50</v>
      </c>
    </row>
    <row r="31" spans="1:25" ht="13.5" customHeight="1">
      <c r="A31" s="11"/>
      <c r="B31" s="11"/>
      <c r="C31" s="1"/>
      <c r="D31" s="47" t="s">
        <v>7</v>
      </c>
      <c r="E31" s="48">
        <f>SUM(E27:E30)</f>
        <v>10305</v>
      </c>
    </row>
    <row r="32" spans="1:25" ht="13.15" customHeight="1">
      <c r="A32" s="11"/>
      <c r="B32" s="11"/>
      <c r="C32" s="1"/>
      <c r="D32" s="50"/>
      <c r="E32" s="51"/>
    </row>
    <row r="33" spans="1:5" ht="13.5" customHeight="1">
      <c r="A33" s="11"/>
      <c r="B33" s="11"/>
      <c r="C33" s="1"/>
      <c r="D33" s="50"/>
      <c r="E33" s="51"/>
    </row>
    <row r="34" spans="1:5" ht="13.5" customHeight="1">
      <c r="A34" s="11"/>
      <c r="B34" s="11"/>
    </row>
    <row r="35" spans="1:5" ht="13.5" customHeight="1">
      <c r="A35" s="143" t="s">
        <v>65</v>
      </c>
      <c r="B35" s="98"/>
      <c r="C35" s="87"/>
    </row>
    <row r="36" spans="1:5" ht="13.5" customHeight="1">
      <c r="A36" s="20" t="s">
        <v>2</v>
      </c>
      <c r="B36" s="20" t="s">
        <v>3</v>
      </c>
      <c r="C36" s="21" t="s">
        <v>4</v>
      </c>
      <c r="D36" s="22"/>
    </row>
    <row r="37" spans="1:5" ht="13.5" customHeight="1">
      <c r="A37" s="134" t="s">
        <v>8</v>
      </c>
      <c r="B37" s="98"/>
      <c r="C37" s="87"/>
    </row>
    <row r="38" spans="1:5" ht="13.5" customHeight="1">
      <c r="A38" s="25" t="s">
        <v>30</v>
      </c>
      <c r="B38" s="2"/>
      <c r="C38" s="19">
        <v>204</v>
      </c>
    </row>
    <row r="39" spans="1:5" ht="13.5" customHeight="1">
      <c r="A39" s="30" t="s">
        <v>145</v>
      </c>
      <c r="B39" s="26"/>
      <c r="C39" s="27">
        <v>42</v>
      </c>
    </row>
    <row r="40" spans="1:5" ht="13.5" customHeight="1">
      <c r="A40" s="26" t="s">
        <v>9</v>
      </c>
      <c r="B40" s="26" t="s">
        <v>10</v>
      </c>
      <c r="C40" s="27">
        <v>197</v>
      </c>
    </row>
    <row r="41" spans="1:5" ht="13.5" customHeight="1">
      <c r="A41" s="28"/>
      <c r="B41" s="25" t="s">
        <v>32</v>
      </c>
      <c r="C41" s="29">
        <f>SUM(C38:C40)</f>
        <v>443</v>
      </c>
    </row>
    <row r="42" spans="1:5" ht="13.5" customHeight="1">
      <c r="A42" s="138" t="s">
        <v>157</v>
      </c>
      <c r="B42" s="139"/>
      <c r="C42" s="140"/>
    </row>
    <row r="43" spans="1:5" ht="13.5" customHeight="1">
      <c r="A43" s="141"/>
      <c r="B43" s="95"/>
      <c r="C43" s="142"/>
    </row>
    <row r="44" spans="1:5" ht="13.5" customHeight="1">
      <c r="A44" s="2" t="s">
        <v>12</v>
      </c>
      <c r="B44" s="2"/>
      <c r="C44" s="18">
        <v>0</v>
      </c>
    </row>
    <row r="45" spans="1:5" ht="13.5" customHeight="1">
      <c r="A45" s="2" t="s">
        <v>13</v>
      </c>
      <c r="B45" s="2"/>
      <c r="C45" s="10">
        <v>0</v>
      </c>
    </row>
    <row r="46" spans="1:5" ht="13.5" customHeight="1">
      <c r="A46" s="2" t="s">
        <v>14</v>
      </c>
      <c r="B46" s="2"/>
      <c r="C46" s="10">
        <v>0</v>
      </c>
    </row>
    <row r="47" spans="1:5" ht="13.5" customHeight="1">
      <c r="A47" s="2" t="s">
        <v>15</v>
      </c>
      <c r="B47" s="2"/>
      <c r="C47" s="10">
        <v>0</v>
      </c>
    </row>
    <row r="48" spans="1:5" ht="13.5" customHeight="1">
      <c r="A48" s="2"/>
      <c r="B48" s="2" t="s">
        <v>16</v>
      </c>
      <c r="C48" s="10">
        <f>SUM(C44:C47)</f>
        <v>0</v>
      </c>
    </row>
    <row r="49" spans="1:3" ht="13.5" customHeight="1">
      <c r="A49" s="134" t="s">
        <v>17</v>
      </c>
      <c r="B49" s="98"/>
      <c r="C49" s="87"/>
    </row>
    <row r="50" spans="1:3" ht="13.5" customHeight="1">
      <c r="A50" s="2" t="s">
        <v>18</v>
      </c>
      <c r="B50" s="2" t="s">
        <v>19</v>
      </c>
      <c r="C50" s="19">
        <v>0</v>
      </c>
    </row>
    <row r="51" spans="1:3" ht="13.5" customHeight="1">
      <c r="A51" s="2" t="s">
        <v>20</v>
      </c>
      <c r="B51" s="2" t="s">
        <v>21</v>
      </c>
      <c r="C51" s="19">
        <v>0</v>
      </c>
    </row>
    <row r="52" spans="1:3" ht="13.5" customHeight="1">
      <c r="A52" s="2"/>
      <c r="B52" s="25" t="s">
        <v>33</v>
      </c>
      <c r="C52" s="19">
        <f>SUM(C50:C51)</f>
        <v>0</v>
      </c>
    </row>
    <row r="53" spans="1:3" ht="13.5" customHeight="1">
      <c r="A53" s="134" t="s">
        <v>51</v>
      </c>
      <c r="B53" s="135"/>
      <c r="C53" s="136"/>
    </row>
    <row r="54" spans="1:3" ht="13.5" customHeight="1">
      <c r="A54" s="2" t="s">
        <v>52</v>
      </c>
      <c r="B54" s="2" t="s">
        <v>54</v>
      </c>
      <c r="C54" s="18">
        <v>0</v>
      </c>
    </row>
    <row r="55" spans="1:3" ht="13.5" customHeight="1">
      <c r="A55" s="26"/>
      <c r="B55" s="30" t="s">
        <v>73</v>
      </c>
      <c r="C55" s="31">
        <v>0</v>
      </c>
    </row>
    <row r="56" spans="1:3" ht="13.5" customHeight="1">
      <c r="A56" s="26"/>
      <c r="B56" s="26" t="s">
        <v>87</v>
      </c>
      <c r="C56" s="31">
        <v>0</v>
      </c>
    </row>
    <row r="57" spans="1:3" ht="13.5" customHeight="1">
      <c r="A57" s="26"/>
      <c r="B57" s="30" t="s">
        <v>53</v>
      </c>
      <c r="C57" s="31">
        <f>SUM(C54:C56)</f>
        <v>0</v>
      </c>
    </row>
    <row r="58" spans="1:3" ht="13.5" customHeight="1">
      <c r="A58" s="134" t="s">
        <v>22</v>
      </c>
      <c r="B58" s="135"/>
      <c r="C58" s="136"/>
    </row>
    <row r="59" spans="1:3" ht="13.5" customHeight="1">
      <c r="A59" s="2" t="s">
        <v>23</v>
      </c>
      <c r="B59" s="2" t="s">
        <v>24</v>
      </c>
      <c r="C59" s="18">
        <v>0</v>
      </c>
    </row>
    <row r="60" spans="1:3" ht="13.5" customHeight="1">
      <c r="A60" s="26"/>
      <c r="B60" s="30" t="s">
        <v>34</v>
      </c>
      <c r="C60" s="31">
        <f>SUM(C59)</f>
        <v>0</v>
      </c>
    </row>
    <row r="61" spans="1:3" ht="13.5" customHeight="1">
      <c r="A61" s="88" t="s">
        <v>55</v>
      </c>
      <c r="B61" s="89"/>
      <c r="C61" s="90"/>
    </row>
    <row r="62" spans="1:3" ht="33" customHeight="1">
      <c r="A62" s="32" t="s">
        <v>56</v>
      </c>
      <c r="B62" s="33" t="s">
        <v>57</v>
      </c>
      <c r="C62" s="34">
        <v>0</v>
      </c>
    </row>
    <row r="63" spans="1:3" ht="19.899999999999999" customHeight="1">
      <c r="A63" s="32"/>
      <c r="B63" s="33" t="s">
        <v>58</v>
      </c>
      <c r="C63" s="34">
        <f>SUM(C62)</f>
        <v>0</v>
      </c>
    </row>
    <row r="64" spans="1:3" ht="13.5" customHeight="1">
      <c r="A64" s="94" t="s">
        <v>35</v>
      </c>
      <c r="B64" s="95"/>
      <c r="C64" s="96"/>
    </row>
    <row r="65" spans="1:3" ht="13.5" customHeight="1">
      <c r="A65" s="26" t="s">
        <v>70</v>
      </c>
      <c r="B65" s="26"/>
      <c r="C65" s="18">
        <v>0</v>
      </c>
    </row>
    <row r="66" spans="1:3" ht="15" customHeight="1">
      <c r="A66" s="28" t="s">
        <v>72</v>
      </c>
      <c r="B66" s="28" t="s">
        <v>71</v>
      </c>
      <c r="C66" s="18">
        <v>0</v>
      </c>
    </row>
    <row r="67" spans="1:3" ht="13.5" customHeight="1">
      <c r="A67" s="9" t="s">
        <v>25</v>
      </c>
      <c r="B67" s="9" t="s">
        <v>26</v>
      </c>
      <c r="C67" s="18">
        <v>0</v>
      </c>
    </row>
    <row r="68" spans="1:3" ht="13.5" customHeight="1">
      <c r="A68" s="32"/>
      <c r="B68" s="33" t="s">
        <v>36</v>
      </c>
      <c r="C68" s="34">
        <f>SUM(C65:C67)</f>
        <v>0</v>
      </c>
    </row>
    <row r="69" spans="1:3" ht="13.5" customHeight="1">
      <c r="A69" s="91" t="s">
        <v>31</v>
      </c>
      <c r="B69" s="92"/>
      <c r="C69" s="93"/>
    </row>
    <row r="70" spans="1:3" ht="13.5" customHeight="1">
      <c r="A70" s="57" t="s">
        <v>42</v>
      </c>
      <c r="B70" s="62" t="s">
        <v>49</v>
      </c>
      <c r="C70" s="59">
        <v>300</v>
      </c>
    </row>
    <row r="71" spans="1:3" ht="13.5" customHeight="1">
      <c r="A71" s="58" t="s">
        <v>83</v>
      </c>
      <c r="B71" s="168" t="s">
        <v>150</v>
      </c>
      <c r="C71" s="60">
        <v>0</v>
      </c>
    </row>
    <row r="72" spans="1:3" ht="13.5" customHeight="1">
      <c r="A72" s="58" t="s">
        <v>74</v>
      </c>
      <c r="B72" s="168" t="s">
        <v>189</v>
      </c>
      <c r="C72" s="60">
        <v>0</v>
      </c>
    </row>
    <row r="73" spans="1:3" ht="13.5" customHeight="1">
      <c r="A73" s="30" t="s">
        <v>46</v>
      </c>
      <c r="B73" s="61" t="s">
        <v>112</v>
      </c>
      <c r="C73" s="31">
        <v>760</v>
      </c>
    </row>
    <row r="74" spans="1:3" ht="13.5" customHeight="1">
      <c r="A74" s="28"/>
      <c r="B74" s="38" t="s">
        <v>43</v>
      </c>
      <c r="C74" s="39">
        <f>SUM(C70:C73)</f>
        <v>1060</v>
      </c>
    </row>
    <row r="75" spans="1:3" ht="13.5" customHeight="1">
      <c r="A75" s="28"/>
      <c r="B75" s="53" t="s">
        <v>58</v>
      </c>
      <c r="C75" s="39">
        <f>C41+C48+C52+C57+C60+C63+C68+C74</f>
        <v>1503</v>
      </c>
    </row>
    <row r="76" spans="1:3" ht="13.5" customHeight="1">
      <c r="A76" s="91" t="s">
        <v>44</v>
      </c>
      <c r="B76" s="107"/>
      <c r="C76" s="93"/>
    </row>
    <row r="77" spans="1:3" ht="13.5" customHeight="1">
      <c r="A77" s="42" t="s">
        <v>47</v>
      </c>
      <c r="B77" s="38"/>
      <c r="C77" s="49">
        <v>12939</v>
      </c>
    </row>
    <row r="78" spans="1:3" ht="13.5" customHeight="1">
      <c r="A78" s="69" t="s">
        <v>88</v>
      </c>
      <c r="B78" s="38"/>
      <c r="C78" s="49">
        <v>5000</v>
      </c>
    </row>
    <row r="79" spans="1:3" ht="30">
      <c r="A79" s="64" t="s">
        <v>78</v>
      </c>
      <c r="B79" s="54"/>
      <c r="C79" s="49">
        <v>0</v>
      </c>
    </row>
    <row r="80" spans="1:3" ht="30">
      <c r="A80" s="80" t="s">
        <v>152</v>
      </c>
      <c r="B80" s="54"/>
      <c r="C80" s="49">
        <v>326149.51</v>
      </c>
    </row>
    <row r="81" spans="1:8" ht="13.5" customHeight="1">
      <c r="A81" s="28"/>
      <c r="B81" s="55" t="s">
        <v>45</v>
      </c>
      <c r="C81" s="49">
        <f>SUM(C77:C80)</f>
        <v>344088.51</v>
      </c>
    </row>
    <row r="82" spans="1:8" ht="13.5" customHeight="1">
      <c r="A82" s="32"/>
      <c r="B82" s="40" t="s">
        <v>27</v>
      </c>
      <c r="C82" s="41">
        <f>C75</f>
        <v>1503</v>
      </c>
      <c r="H82" s="36"/>
    </row>
    <row r="83" spans="1:8" ht="13.5" customHeight="1">
      <c r="A83" s="11"/>
      <c r="B83" s="11"/>
    </row>
    <row r="84" spans="1:8" ht="13.5" customHeight="1">
      <c r="A84" s="11"/>
      <c r="B84" s="11"/>
    </row>
    <row r="85" spans="1:8" ht="13.5" customHeight="1">
      <c r="A85" s="97" t="s">
        <v>62</v>
      </c>
      <c r="B85" s="115"/>
      <c r="C85" s="115"/>
      <c r="D85" s="115"/>
      <c r="E85" s="116"/>
    </row>
    <row r="86" spans="1:8" ht="13.5" customHeight="1">
      <c r="A86" s="99" t="s">
        <v>38</v>
      </c>
      <c r="B86" s="100"/>
      <c r="C86" s="99" t="s">
        <v>37</v>
      </c>
      <c r="D86" s="100"/>
      <c r="E86" s="43" t="s">
        <v>4</v>
      </c>
    </row>
    <row r="87" spans="1:8" ht="13.5" customHeight="1">
      <c r="A87" s="117" t="s">
        <v>40</v>
      </c>
      <c r="B87" s="118"/>
      <c r="C87" s="145"/>
      <c r="D87" s="146"/>
      <c r="E87" s="44">
        <f>C82</f>
        <v>1503</v>
      </c>
    </row>
    <row r="88" spans="1:8" ht="13.5" customHeight="1">
      <c r="C88" s="101" t="s">
        <v>41</v>
      </c>
      <c r="D88" s="102"/>
      <c r="E88" s="37">
        <v>0</v>
      </c>
    </row>
    <row r="89" spans="1:8" ht="13.5" customHeight="1"/>
    <row r="90" spans="1:8" ht="13.5" customHeight="1">
      <c r="A90" s="97" t="s">
        <v>63</v>
      </c>
      <c r="B90" s="98"/>
      <c r="C90" s="98"/>
      <c r="D90" s="98"/>
      <c r="E90" s="87"/>
    </row>
    <row r="91" spans="1:8" ht="13.5" customHeight="1">
      <c r="A91" s="97" t="s">
        <v>38</v>
      </c>
      <c r="B91" s="87"/>
      <c r="C91" s="97" t="s">
        <v>37</v>
      </c>
      <c r="D91" s="87"/>
      <c r="E91" s="23" t="s">
        <v>4</v>
      </c>
    </row>
    <row r="92" spans="1:8" ht="13.5" customHeight="1">
      <c r="A92" s="103" t="s">
        <v>76</v>
      </c>
      <c r="B92" s="110"/>
      <c r="C92" s="108"/>
      <c r="D92" s="109"/>
      <c r="E92" s="37">
        <f>E88</f>
        <v>0</v>
      </c>
    </row>
    <row r="93" spans="1:8" ht="13.5" customHeight="1">
      <c r="A93" s="119" t="s">
        <v>81</v>
      </c>
      <c r="B93" s="120"/>
      <c r="C93" s="113" t="s">
        <v>82</v>
      </c>
      <c r="D93" s="114"/>
      <c r="E93" s="52">
        <v>0</v>
      </c>
    </row>
    <row r="94" spans="1:8" ht="13.5" customHeight="1">
      <c r="A94" s="121"/>
      <c r="B94" s="122"/>
      <c r="C94" s="113" t="s">
        <v>89</v>
      </c>
      <c r="D94" s="144"/>
      <c r="E94" s="52">
        <v>1000</v>
      </c>
    </row>
    <row r="95" spans="1:8" ht="13.5" customHeight="1">
      <c r="A95" s="103" t="s">
        <v>40</v>
      </c>
      <c r="B95" s="104"/>
      <c r="C95" s="111" t="s">
        <v>90</v>
      </c>
      <c r="D95" s="112"/>
      <c r="E95" s="65">
        <f>C82</f>
        <v>1503</v>
      </c>
    </row>
    <row r="96" spans="1:8" ht="13.5" customHeight="1">
      <c r="C96" s="86" t="s">
        <v>28</v>
      </c>
      <c r="D96" s="87"/>
      <c r="E96" s="37">
        <f>SUM(C3:C9)</f>
        <v>871.27</v>
      </c>
    </row>
    <row r="97" spans="1:5" ht="13.5" customHeight="1">
      <c r="A97" s="24"/>
      <c r="B97" s="24"/>
      <c r="C97" s="24"/>
      <c r="D97" s="24"/>
      <c r="E97" s="24"/>
    </row>
    <row r="98" spans="1:5" ht="17.25" customHeight="1">
      <c r="A98" s="24"/>
      <c r="B98" s="24"/>
      <c r="C98" s="24"/>
      <c r="D98" s="24"/>
      <c r="E98" s="24"/>
    </row>
    <row r="99" spans="1:5" ht="13.5" customHeight="1">
      <c r="A99" s="105" t="s">
        <v>64</v>
      </c>
      <c r="B99" s="106"/>
      <c r="C99" s="106"/>
      <c r="D99" s="106"/>
      <c r="E99" s="96"/>
    </row>
    <row r="100" spans="1:5" ht="13.5" customHeight="1">
      <c r="A100" s="97" t="s">
        <v>38</v>
      </c>
      <c r="B100" s="87"/>
      <c r="C100" s="97" t="s">
        <v>37</v>
      </c>
      <c r="D100" s="87"/>
      <c r="E100" s="23" t="s">
        <v>4</v>
      </c>
    </row>
    <row r="101" spans="1:5" ht="13.5" customHeight="1">
      <c r="A101" s="103" t="s">
        <v>77</v>
      </c>
      <c r="B101" s="104"/>
      <c r="C101" s="108"/>
      <c r="D101" s="87"/>
      <c r="E101" s="37">
        <f>E96</f>
        <v>871.27</v>
      </c>
    </row>
    <row r="102" spans="1:5" ht="13.5" customHeight="1">
      <c r="A102" s="119" t="s">
        <v>81</v>
      </c>
      <c r="B102" s="120"/>
      <c r="C102" s="113" t="s">
        <v>82</v>
      </c>
      <c r="D102" s="114"/>
      <c r="E102" s="52">
        <v>0</v>
      </c>
    </row>
    <row r="103" spans="1:5" ht="13.5" customHeight="1">
      <c r="A103" s="174"/>
      <c r="B103" s="175"/>
      <c r="C103" s="113" t="s">
        <v>180</v>
      </c>
      <c r="D103" s="137"/>
      <c r="E103" s="52">
        <v>68</v>
      </c>
    </row>
    <row r="104" spans="1:5" ht="13.5" customHeight="1">
      <c r="A104" s="174"/>
      <c r="B104" s="175"/>
      <c r="C104" s="113" t="s">
        <v>181</v>
      </c>
      <c r="D104" s="137"/>
      <c r="E104" s="52">
        <v>420</v>
      </c>
    </row>
    <row r="105" spans="1:5" ht="13.5" customHeight="1">
      <c r="A105" s="174"/>
      <c r="B105" s="175"/>
      <c r="C105" s="113" t="s">
        <v>182</v>
      </c>
      <c r="D105" s="137"/>
      <c r="E105" s="52">
        <v>65</v>
      </c>
    </row>
    <row r="106" spans="1:5" ht="13.5" customHeight="1">
      <c r="A106" s="174"/>
      <c r="B106" s="175"/>
      <c r="C106" s="113" t="s">
        <v>183</v>
      </c>
      <c r="D106" s="137"/>
      <c r="E106" s="52">
        <v>174</v>
      </c>
    </row>
    <row r="107" spans="1:5" ht="13.5" customHeight="1">
      <c r="A107" s="121"/>
      <c r="B107" s="122"/>
      <c r="C107" s="113" t="s">
        <v>186</v>
      </c>
      <c r="D107" s="137"/>
      <c r="E107" s="52">
        <v>140</v>
      </c>
    </row>
    <row r="108" spans="1:5" ht="13.5" customHeight="1">
      <c r="A108" s="103" t="s">
        <v>40</v>
      </c>
      <c r="B108" s="110"/>
      <c r="C108" s="111"/>
      <c r="D108" s="112"/>
      <c r="E108" s="52">
        <f>C82</f>
        <v>1503</v>
      </c>
    </row>
    <row r="109" spans="1:5" ht="13.5" customHeight="1">
      <c r="C109" s="86" t="s">
        <v>29</v>
      </c>
      <c r="D109" s="87"/>
      <c r="E109" s="52">
        <f>(E31+E101)-SUM(E102:E108)</f>
        <v>8806.27</v>
      </c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  <row r="1016" spans="1:2" ht="13.5" customHeight="1">
      <c r="A1016" s="11"/>
      <c r="B1016" s="11"/>
    </row>
    <row r="1017" spans="1:2" ht="13.5" customHeight="1">
      <c r="A1017" s="11"/>
      <c r="B1017" s="11"/>
    </row>
    <row r="1018" spans="1:2" ht="13.5" customHeight="1">
      <c r="A1018" s="11"/>
      <c r="B1018" s="11"/>
    </row>
    <row r="1019" spans="1:2" ht="13.5" customHeight="1">
      <c r="A1019" s="11"/>
      <c r="B1019" s="11"/>
    </row>
    <row r="1020" spans="1:2" ht="13.5" customHeight="1">
      <c r="A1020" s="11"/>
      <c r="B1020" s="11"/>
    </row>
    <row r="1021" spans="1:2" ht="13.5" customHeight="1">
      <c r="A1021" s="11"/>
      <c r="B1021" s="11"/>
    </row>
    <row r="1022" spans="1:2" ht="13.5" customHeight="1">
      <c r="A1022" s="11"/>
      <c r="B1022" s="11"/>
    </row>
  </sheetData>
  <mergeCells count="56">
    <mergeCell ref="C106:D106"/>
    <mergeCell ref="A102:B107"/>
    <mergeCell ref="C28:D28"/>
    <mergeCell ref="C104:D104"/>
    <mergeCell ref="C103:D103"/>
    <mergeCell ref="C105:D105"/>
    <mergeCell ref="C29:D29"/>
    <mergeCell ref="A53:C53"/>
    <mergeCell ref="C107:D107"/>
    <mergeCell ref="C93:D93"/>
    <mergeCell ref="C27:D27"/>
    <mergeCell ref="A42:C43"/>
    <mergeCell ref="A35:C35"/>
    <mergeCell ref="A37:C37"/>
    <mergeCell ref="A49:C49"/>
    <mergeCell ref="C30:D30"/>
    <mergeCell ref="C94:D94"/>
    <mergeCell ref="C100:D100"/>
    <mergeCell ref="A100:B100"/>
    <mergeCell ref="A58:C58"/>
    <mergeCell ref="C87:D87"/>
    <mergeCell ref="C101:D101"/>
    <mergeCell ref="C95:D95"/>
    <mergeCell ref="A1:E1"/>
    <mergeCell ref="C16:D16"/>
    <mergeCell ref="A14:E14"/>
    <mergeCell ref="C15:D15"/>
    <mergeCell ref="C26:D26"/>
    <mergeCell ref="A25:E25"/>
    <mergeCell ref="A19:E19"/>
    <mergeCell ref="C20:D20"/>
    <mergeCell ref="C21:D21"/>
    <mergeCell ref="C22:D22"/>
    <mergeCell ref="C109:D109"/>
    <mergeCell ref="A101:B101"/>
    <mergeCell ref="A99:E99"/>
    <mergeCell ref="A76:C76"/>
    <mergeCell ref="A95:B95"/>
    <mergeCell ref="C92:D92"/>
    <mergeCell ref="A108:B108"/>
    <mergeCell ref="C108:D108"/>
    <mergeCell ref="C91:D91"/>
    <mergeCell ref="A92:B92"/>
    <mergeCell ref="C102:D102"/>
    <mergeCell ref="A91:B91"/>
    <mergeCell ref="A86:B86"/>
    <mergeCell ref="A85:E85"/>
    <mergeCell ref="A87:B87"/>
    <mergeCell ref="A93:B94"/>
    <mergeCell ref="C96:D96"/>
    <mergeCell ref="A61:C61"/>
    <mergeCell ref="A69:C69"/>
    <mergeCell ref="A64:C64"/>
    <mergeCell ref="A90:E90"/>
    <mergeCell ref="C86:D86"/>
    <mergeCell ref="C88:D88"/>
  </mergeCells>
  <phoneticPr fontId="20" type="noConversion"/>
  <conditionalFormatting sqref="C9:C11">
    <cfRule type="cellIs" dxfId="70" priority="1" operator="lessThan">
      <formula>0</formula>
    </cfRule>
  </conditionalFormatting>
  <conditionalFormatting sqref="E88">
    <cfRule type="cellIs" dxfId="69" priority="27" stopIfTrue="1" operator="greaterThanOrEqual">
      <formula>0</formula>
    </cfRule>
    <cfRule type="cellIs" dxfId="68" priority="28" operator="lessThan">
      <formula>0</formula>
    </cfRule>
  </conditionalFormatting>
  <conditionalFormatting sqref="E92">
    <cfRule type="cellIs" dxfId="67" priority="23" stopIfTrue="1" operator="greaterThanOrEqual">
      <formula>0</formula>
    </cfRule>
    <cfRule type="cellIs" dxfId="66" priority="24" operator="lessThan">
      <formula>0</formula>
    </cfRule>
  </conditionalFormatting>
  <conditionalFormatting sqref="E96">
    <cfRule type="cellIs" dxfId="65" priority="25" stopIfTrue="1" operator="greaterThanOrEqual">
      <formula>0</formula>
    </cfRule>
    <cfRule type="cellIs" dxfId="64" priority="26" operator="lessThan">
      <formula>0</formula>
    </cfRule>
  </conditionalFormatting>
  <conditionalFormatting sqref="E101">
    <cfRule type="cellIs" dxfId="63" priority="21" stopIfTrue="1" operator="greaterThanOrEqual">
      <formula>0</formula>
    </cfRule>
    <cfRule type="cellIs" dxfId="62" priority="22" operator="lessThan">
      <formula>0</formula>
    </cfRule>
  </conditionalFormatting>
  <conditionalFormatting sqref="E109">
    <cfRule type="cellIs" dxfId="61" priority="19" stopIfTrue="1" operator="greaterThanOrEqual">
      <formula>0</formula>
    </cfRule>
    <cfRule type="cellIs" dxfId="60" priority="20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5"/>
  <sheetViews>
    <sheetView topLeftCell="A55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3" t="s">
        <v>92</v>
      </c>
      <c r="B1" s="124"/>
      <c r="C1" s="124"/>
      <c r="D1" s="124"/>
      <c r="E1" s="12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45">
      <c r="A3" s="4" t="s">
        <v>0</v>
      </c>
      <c r="B3" s="4" t="s">
        <v>187</v>
      </c>
      <c r="C3" s="5">
        <f>'April 2024 - June 2024'!E109</f>
        <v>8806.27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58</v>
      </c>
      <c r="C4" s="56">
        <f>SUM(C3:C3)</f>
        <v>8806.27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149</v>
      </c>
      <c r="C5" s="56">
        <f>('April 2024 - June 2024'!C11)+SUM(E82,E83,E91,E100)</f>
        <v>-276149.51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27" t="s">
        <v>75</v>
      </c>
      <c r="B8" s="106"/>
      <c r="C8" s="106"/>
      <c r="D8" s="106"/>
      <c r="E8" s="96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29" t="s">
        <v>3</v>
      </c>
      <c r="D9" s="90"/>
      <c r="E9" s="72" t="s">
        <v>4</v>
      </c>
    </row>
    <row r="10" spans="1:25" ht="13.5" customHeight="1">
      <c r="A10" s="30" t="s">
        <v>79</v>
      </c>
      <c r="B10" s="81" t="s">
        <v>5</v>
      </c>
      <c r="C10" s="130" t="s">
        <v>6</v>
      </c>
      <c r="D10" s="130"/>
      <c r="E10" s="34">
        <v>2405</v>
      </c>
    </row>
    <row r="11" spans="1:25" ht="13.5" customHeight="1">
      <c r="A11" s="33" t="s">
        <v>153</v>
      </c>
      <c r="B11" s="32" t="s">
        <v>25</v>
      </c>
      <c r="C11" s="150" t="s">
        <v>154</v>
      </c>
      <c r="D11" s="151"/>
      <c r="E11" s="34">
        <v>31350</v>
      </c>
    </row>
    <row r="12" spans="1:25" ht="13.5" customHeight="1">
      <c r="A12" s="45"/>
      <c r="B12" s="45"/>
      <c r="C12" s="46"/>
      <c r="D12" s="47" t="s">
        <v>7</v>
      </c>
      <c r="E12" s="48">
        <f>SUM(E10:E11)</f>
        <v>33755</v>
      </c>
    </row>
    <row r="13" spans="1:25" ht="13.5" customHeight="1">
      <c r="A13" s="11"/>
      <c r="B13" s="11"/>
    </row>
    <row r="14" spans="1:25" ht="13.5" customHeight="1">
      <c r="A14" s="127" t="s">
        <v>93</v>
      </c>
      <c r="B14" s="106"/>
      <c r="C14" s="106"/>
      <c r="D14" s="106"/>
      <c r="E14" s="96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3.15" customHeight="1">
      <c r="A15" s="15" t="s">
        <v>1</v>
      </c>
      <c r="B15" s="16" t="s">
        <v>2</v>
      </c>
      <c r="C15" s="129" t="s">
        <v>3</v>
      </c>
      <c r="D15" s="90"/>
      <c r="E15" s="17" t="s">
        <v>4</v>
      </c>
    </row>
    <row r="16" spans="1:25" ht="13.15" customHeight="1">
      <c r="A16" s="30" t="s">
        <v>94</v>
      </c>
      <c r="B16" s="81" t="s">
        <v>5</v>
      </c>
      <c r="C16" s="150" t="s">
        <v>6</v>
      </c>
      <c r="D16" s="151"/>
      <c r="E16" s="83">
        <v>2405</v>
      </c>
    </row>
    <row r="17" spans="1:25" ht="13.15" customHeight="1">
      <c r="A17" s="33" t="s">
        <v>155</v>
      </c>
      <c r="B17" s="82" t="s">
        <v>25</v>
      </c>
      <c r="C17" s="150" t="s">
        <v>154</v>
      </c>
      <c r="D17" s="151"/>
      <c r="E17" s="84">
        <v>31350</v>
      </c>
    </row>
    <row r="18" spans="1:25" ht="13.15" customHeight="1">
      <c r="A18" s="45"/>
      <c r="B18" s="45"/>
      <c r="C18" s="46"/>
      <c r="D18" s="47" t="s">
        <v>7</v>
      </c>
      <c r="E18" s="48">
        <f>SUM(E16:E17)</f>
        <v>33755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7" t="s">
        <v>95</v>
      </c>
      <c r="B20" s="106"/>
      <c r="C20" s="106"/>
      <c r="D20" s="106"/>
      <c r="E20" s="96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0" t="s">
        <v>1</v>
      </c>
      <c r="B21" s="71" t="s">
        <v>2</v>
      </c>
      <c r="C21" s="129" t="s">
        <v>3</v>
      </c>
      <c r="D21" s="90"/>
      <c r="E21" s="72" t="s">
        <v>4</v>
      </c>
    </row>
    <row r="22" spans="1:25" ht="13.15" customHeight="1">
      <c r="A22" s="33" t="s">
        <v>96</v>
      </c>
      <c r="B22" s="32" t="s">
        <v>25</v>
      </c>
      <c r="C22" s="130" t="s">
        <v>154</v>
      </c>
      <c r="D22" s="131"/>
      <c r="E22" s="66">
        <v>31350</v>
      </c>
    </row>
    <row r="23" spans="1:25" ht="13.15" customHeight="1">
      <c r="A23" s="33"/>
      <c r="B23" s="32" t="s">
        <v>114</v>
      </c>
      <c r="C23" s="150"/>
      <c r="D23" s="151"/>
      <c r="E23" s="66">
        <v>204</v>
      </c>
    </row>
    <row r="24" spans="1:25" ht="13.15" customHeight="1">
      <c r="A24" s="45"/>
      <c r="B24" s="45"/>
      <c r="C24" s="46"/>
      <c r="D24" s="47" t="s">
        <v>7</v>
      </c>
      <c r="E24" s="48">
        <f>SUM(E22:E23)</f>
        <v>31554</v>
      </c>
    </row>
    <row r="25" spans="1:25" ht="13.5" customHeight="1">
      <c r="A25" s="11"/>
      <c r="B25" s="11"/>
      <c r="C25" s="1"/>
      <c r="D25" s="50"/>
      <c r="E25" s="51"/>
    </row>
    <row r="26" spans="1:25" ht="13.15" customHeight="1">
      <c r="A26" s="11"/>
      <c r="B26" s="11"/>
      <c r="C26" s="1"/>
      <c r="D26" s="50"/>
      <c r="E26" s="51"/>
    </row>
    <row r="27" spans="1:25" ht="13.5" customHeight="1">
      <c r="A27" s="11"/>
      <c r="B27" s="11"/>
      <c r="C27" s="1"/>
      <c r="D27" s="50"/>
      <c r="E27" s="51"/>
    </row>
    <row r="28" spans="1:25" ht="13.5" customHeight="1">
      <c r="A28" s="11"/>
      <c r="B28" s="11"/>
    </row>
    <row r="29" spans="1:25" ht="13.5" customHeight="1">
      <c r="A29" s="155" t="s">
        <v>97</v>
      </c>
      <c r="B29" s="98"/>
      <c r="C29" s="87"/>
    </row>
    <row r="30" spans="1:25" ht="13.5" customHeight="1">
      <c r="A30" s="20" t="s">
        <v>2</v>
      </c>
      <c r="B30" s="20" t="s">
        <v>3</v>
      </c>
      <c r="C30" s="21" t="s">
        <v>4</v>
      </c>
      <c r="D30" s="22"/>
    </row>
    <row r="31" spans="1:25" ht="13.5" customHeight="1">
      <c r="A31" s="134" t="s">
        <v>8</v>
      </c>
      <c r="B31" s="98"/>
      <c r="C31" s="87"/>
    </row>
    <row r="32" spans="1:25" ht="13.5" customHeight="1">
      <c r="A32" s="25" t="s">
        <v>30</v>
      </c>
      <c r="B32" s="2"/>
      <c r="C32" s="19">
        <v>204</v>
      </c>
    </row>
    <row r="33" spans="1:3" ht="13.5" customHeight="1">
      <c r="A33" s="30" t="s">
        <v>145</v>
      </c>
      <c r="B33" s="26"/>
      <c r="C33" s="27">
        <v>42</v>
      </c>
    </row>
    <row r="34" spans="1:3" ht="13.5" customHeight="1">
      <c r="A34" s="26" t="s">
        <v>9</v>
      </c>
      <c r="B34" s="26" t="s">
        <v>10</v>
      </c>
      <c r="C34" s="27">
        <v>197</v>
      </c>
    </row>
    <row r="35" spans="1:3" ht="13.5" customHeight="1">
      <c r="A35" s="28"/>
      <c r="B35" s="25" t="s">
        <v>32</v>
      </c>
      <c r="C35" s="29">
        <f>SUM(C32:C34)</f>
        <v>443</v>
      </c>
    </row>
    <row r="36" spans="1:3" ht="13.5" customHeight="1">
      <c r="A36" s="138" t="s">
        <v>157</v>
      </c>
      <c r="B36" s="139"/>
      <c r="C36" s="140"/>
    </row>
    <row r="37" spans="1:3" ht="13.5" customHeight="1">
      <c r="A37" s="141"/>
      <c r="B37" s="95"/>
      <c r="C37" s="142"/>
    </row>
    <row r="38" spans="1:3" ht="13.5" customHeight="1">
      <c r="A38" s="2" t="s">
        <v>12</v>
      </c>
      <c r="B38" s="2"/>
      <c r="C38" s="18">
        <v>0</v>
      </c>
    </row>
    <row r="39" spans="1:3" ht="13.5" customHeight="1">
      <c r="A39" s="2" t="s">
        <v>13</v>
      </c>
      <c r="B39" s="2"/>
      <c r="C39" s="10">
        <v>0</v>
      </c>
    </row>
    <row r="40" spans="1:3" ht="13.5" customHeight="1">
      <c r="A40" s="2" t="s">
        <v>14</v>
      </c>
      <c r="B40" s="2"/>
      <c r="C40" s="10">
        <v>0</v>
      </c>
    </row>
    <row r="41" spans="1:3" ht="13.5" customHeight="1">
      <c r="A41" s="2" t="s">
        <v>15</v>
      </c>
      <c r="B41" s="2"/>
      <c r="C41" s="10">
        <v>0</v>
      </c>
    </row>
    <row r="42" spans="1:3" ht="13.5" customHeight="1">
      <c r="A42" s="2" t="s">
        <v>159</v>
      </c>
      <c r="B42" s="2"/>
      <c r="C42" s="10">
        <v>0</v>
      </c>
    </row>
    <row r="43" spans="1:3" ht="13.5" customHeight="1">
      <c r="A43" s="2"/>
      <c r="B43" s="2" t="s">
        <v>16</v>
      </c>
      <c r="C43" s="10">
        <f>SUM(C38:C42)</f>
        <v>0</v>
      </c>
    </row>
    <row r="44" spans="1:3" ht="13.5" customHeight="1">
      <c r="A44" s="134" t="s">
        <v>17</v>
      </c>
      <c r="B44" s="98"/>
      <c r="C44" s="87"/>
    </row>
    <row r="45" spans="1:3" ht="13.5" customHeight="1">
      <c r="A45" s="2" t="s">
        <v>18</v>
      </c>
      <c r="B45" s="2" t="s">
        <v>19</v>
      </c>
      <c r="C45" s="19">
        <v>0</v>
      </c>
    </row>
    <row r="46" spans="1:3" ht="13.5" customHeight="1">
      <c r="A46" s="2" t="s">
        <v>20</v>
      </c>
      <c r="B46" s="2" t="s">
        <v>21</v>
      </c>
      <c r="C46" s="19">
        <v>0</v>
      </c>
    </row>
    <row r="47" spans="1:3" ht="13.5" customHeight="1">
      <c r="A47" s="2"/>
      <c r="B47" s="25" t="s">
        <v>33</v>
      </c>
      <c r="C47" s="19">
        <f>SUM(C45:C46)</f>
        <v>0</v>
      </c>
    </row>
    <row r="48" spans="1:3" ht="13.5" customHeight="1">
      <c r="A48" s="134" t="s">
        <v>51</v>
      </c>
      <c r="B48" s="135"/>
      <c r="C48" s="136"/>
    </row>
    <row r="49" spans="1:3" ht="13.5" customHeight="1">
      <c r="A49" s="2" t="s">
        <v>52</v>
      </c>
      <c r="B49" s="2" t="s">
        <v>54</v>
      </c>
      <c r="C49" s="18">
        <v>0</v>
      </c>
    </row>
    <row r="50" spans="1:3" ht="13.5" customHeight="1">
      <c r="A50" s="26"/>
      <c r="B50" s="30" t="s">
        <v>73</v>
      </c>
      <c r="C50" s="31">
        <v>0</v>
      </c>
    </row>
    <row r="51" spans="1:3" ht="13.5" customHeight="1">
      <c r="A51" s="26"/>
      <c r="B51" s="26" t="s">
        <v>87</v>
      </c>
      <c r="C51" s="31">
        <v>0</v>
      </c>
    </row>
    <row r="52" spans="1:3" ht="13.5" customHeight="1">
      <c r="A52" s="26"/>
      <c r="B52" s="30" t="s">
        <v>53</v>
      </c>
      <c r="C52" s="31">
        <f>SUM(C49:C51)</f>
        <v>0</v>
      </c>
    </row>
    <row r="53" spans="1:3" ht="13.5" customHeight="1">
      <c r="A53" s="134" t="s">
        <v>22</v>
      </c>
      <c r="B53" s="135"/>
      <c r="C53" s="136"/>
    </row>
    <row r="54" spans="1:3" ht="13.5" customHeight="1">
      <c r="A54" s="2" t="s">
        <v>23</v>
      </c>
      <c r="B54" s="2" t="s">
        <v>24</v>
      </c>
      <c r="C54" s="18">
        <v>0</v>
      </c>
    </row>
    <row r="55" spans="1:3" ht="13.5" customHeight="1">
      <c r="A55" s="26"/>
      <c r="B55" s="30" t="s">
        <v>34</v>
      </c>
      <c r="C55" s="31">
        <f>SUM(C54)</f>
        <v>0</v>
      </c>
    </row>
    <row r="56" spans="1:3" ht="13.5" customHeight="1">
      <c r="A56" s="88" t="s">
        <v>55</v>
      </c>
      <c r="B56" s="89"/>
      <c r="C56" s="90"/>
    </row>
    <row r="57" spans="1:3" ht="33" customHeight="1">
      <c r="A57" s="32" t="s">
        <v>56</v>
      </c>
      <c r="B57" s="33" t="s">
        <v>57</v>
      </c>
      <c r="C57" s="34">
        <v>0</v>
      </c>
    </row>
    <row r="58" spans="1:3" ht="19.899999999999999" customHeight="1">
      <c r="A58" s="32"/>
      <c r="B58" s="33" t="s">
        <v>58</v>
      </c>
      <c r="C58" s="34">
        <f>SUM(C57)</f>
        <v>0</v>
      </c>
    </row>
    <row r="59" spans="1:3" ht="13.5" customHeight="1">
      <c r="A59" s="94" t="s">
        <v>35</v>
      </c>
      <c r="B59" s="95"/>
      <c r="C59" s="96"/>
    </row>
    <row r="60" spans="1:3" ht="13.5" customHeight="1">
      <c r="A60" s="26" t="s">
        <v>70</v>
      </c>
      <c r="B60" s="26"/>
      <c r="C60" s="18">
        <v>0</v>
      </c>
    </row>
    <row r="61" spans="1:3" ht="15" customHeight="1">
      <c r="A61" s="28" t="s">
        <v>72</v>
      </c>
      <c r="B61" s="28" t="s">
        <v>71</v>
      </c>
      <c r="C61" s="18">
        <v>0</v>
      </c>
    </row>
    <row r="62" spans="1:3" ht="13.5" customHeight="1">
      <c r="A62" s="9" t="s">
        <v>25</v>
      </c>
      <c r="B62" s="9" t="s">
        <v>26</v>
      </c>
      <c r="C62" s="18">
        <v>2000</v>
      </c>
    </row>
    <row r="63" spans="1:3" ht="13.5" customHeight="1">
      <c r="A63" s="32"/>
      <c r="B63" s="33" t="s">
        <v>36</v>
      </c>
      <c r="C63" s="34">
        <f>C62</f>
        <v>2000</v>
      </c>
    </row>
    <row r="64" spans="1:3" ht="13.5" customHeight="1">
      <c r="A64" s="91" t="s">
        <v>31</v>
      </c>
      <c r="B64" s="92"/>
      <c r="C64" s="93"/>
    </row>
    <row r="65" spans="1:8" ht="13.5" customHeight="1">
      <c r="A65" s="57" t="s">
        <v>42</v>
      </c>
      <c r="B65" s="62" t="s">
        <v>49</v>
      </c>
      <c r="C65" s="59">
        <v>1500</v>
      </c>
    </row>
    <row r="66" spans="1:8" ht="13.5" customHeight="1">
      <c r="A66" s="67" t="s">
        <v>83</v>
      </c>
      <c r="B66" s="77" t="s">
        <v>150</v>
      </c>
      <c r="C66" s="68">
        <v>68</v>
      </c>
    </row>
    <row r="67" spans="1:8" ht="13.5" customHeight="1">
      <c r="A67" s="58" t="s">
        <v>74</v>
      </c>
      <c r="B67" s="168" t="s">
        <v>189</v>
      </c>
      <c r="C67" s="60">
        <v>420</v>
      </c>
    </row>
    <row r="68" spans="1:8" ht="13.5" customHeight="1">
      <c r="A68" s="30" t="s">
        <v>46</v>
      </c>
      <c r="B68" s="61" t="s">
        <v>113</v>
      </c>
      <c r="C68" s="31">
        <v>900</v>
      </c>
    </row>
    <row r="69" spans="1:8" ht="13.5" customHeight="1">
      <c r="A69" s="28"/>
      <c r="B69" s="38" t="s">
        <v>43</v>
      </c>
      <c r="C69" s="39">
        <f>SUM(C65:C68)</f>
        <v>2888</v>
      </c>
    </row>
    <row r="70" spans="1:8" ht="13.5" customHeight="1">
      <c r="A70" s="28"/>
      <c r="B70" s="53" t="s">
        <v>58</v>
      </c>
      <c r="C70" s="39">
        <f>C35+C43+C47+C52+C55+C58+C63+C69</f>
        <v>5331</v>
      </c>
    </row>
    <row r="71" spans="1:8" ht="13.5" customHeight="1">
      <c r="A71" s="91" t="s">
        <v>44</v>
      </c>
      <c r="B71" s="107"/>
      <c r="C71" s="93"/>
    </row>
    <row r="72" spans="1:8" ht="13.5" customHeight="1">
      <c r="A72" s="42" t="s">
        <v>47</v>
      </c>
      <c r="B72" s="38"/>
      <c r="C72" s="49">
        <f>'April 2024 - June 2024'!C77</f>
        <v>12939</v>
      </c>
    </row>
    <row r="73" spans="1:8" ht="13.5" customHeight="1">
      <c r="A73" s="69" t="s">
        <v>88</v>
      </c>
      <c r="B73" s="38"/>
      <c r="C73" s="49">
        <v>5000</v>
      </c>
    </row>
    <row r="74" spans="1:8" ht="30">
      <c r="A74" s="64" t="s">
        <v>78</v>
      </c>
      <c r="B74" s="54"/>
      <c r="C74" s="49">
        <v>0</v>
      </c>
    </row>
    <row r="75" spans="1:8" ht="30">
      <c r="A75" s="80" t="s">
        <v>152</v>
      </c>
      <c r="B75" s="54"/>
      <c r="C75" s="49">
        <v>326149.51</v>
      </c>
    </row>
    <row r="76" spans="1:8" ht="13.5" customHeight="1">
      <c r="A76" s="28"/>
      <c r="B76" s="55" t="s">
        <v>45</v>
      </c>
      <c r="C76" s="49">
        <f>SUM(C72:C75)</f>
        <v>344088.51</v>
      </c>
    </row>
    <row r="77" spans="1:8" ht="13.5" customHeight="1">
      <c r="A77" s="32"/>
      <c r="B77" s="40" t="s">
        <v>27</v>
      </c>
      <c r="C77" s="41">
        <f>C70</f>
        <v>5331</v>
      </c>
      <c r="H77" s="36"/>
    </row>
    <row r="78" spans="1:8" ht="13.5" customHeight="1">
      <c r="A78" s="11"/>
      <c r="B78" s="11"/>
    </row>
    <row r="79" spans="1:8" ht="13.5" customHeight="1">
      <c r="A79" s="11"/>
      <c r="B79" s="11"/>
    </row>
    <row r="80" spans="1:8" ht="13.5" customHeight="1">
      <c r="A80" s="97" t="s">
        <v>98</v>
      </c>
      <c r="B80" s="98"/>
      <c r="C80" s="98"/>
      <c r="D80" s="98"/>
      <c r="E80" s="87"/>
    </row>
    <row r="81" spans="1:5" ht="13.5" customHeight="1">
      <c r="A81" s="99" t="s">
        <v>38</v>
      </c>
      <c r="B81" s="90"/>
      <c r="C81" s="99" t="s">
        <v>37</v>
      </c>
      <c r="D81" s="90"/>
      <c r="E81" s="43" t="s">
        <v>4</v>
      </c>
    </row>
    <row r="82" spans="1:5" ht="13.5" customHeight="1">
      <c r="A82" s="161" t="s">
        <v>81</v>
      </c>
      <c r="B82" s="162"/>
      <c r="C82" s="159" t="s">
        <v>188</v>
      </c>
      <c r="D82" s="160"/>
      <c r="E82" s="73">
        <v>12939</v>
      </c>
    </row>
    <row r="83" spans="1:5" ht="13.5" customHeight="1">
      <c r="A83" s="163"/>
      <c r="B83" s="118"/>
      <c r="C83" s="147" t="s">
        <v>174</v>
      </c>
      <c r="D83" s="149"/>
      <c r="E83" s="52">
        <v>4000</v>
      </c>
    </row>
    <row r="84" spans="1:5" ht="13.5" customHeight="1">
      <c r="A84" s="117" t="s">
        <v>40</v>
      </c>
      <c r="B84" s="118"/>
      <c r="C84" s="145"/>
      <c r="D84" s="146"/>
      <c r="E84" s="44">
        <f>C77</f>
        <v>5331</v>
      </c>
    </row>
    <row r="85" spans="1:5" ht="13.5" customHeight="1">
      <c r="C85" s="101" t="s">
        <v>41</v>
      </c>
      <c r="D85" s="98"/>
      <c r="E85" s="37">
        <f>(C4+E12)-SUM(E82:E84)</f>
        <v>20291.270000000004</v>
      </c>
    </row>
    <row r="86" spans="1:5" ht="13.5" customHeight="1"/>
    <row r="87" spans="1:5" ht="13.5" customHeight="1">
      <c r="A87" s="97" t="s">
        <v>99</v>
      </c>
      <c r="B87" s="98"/>
      <c r="C87" s="98"/>
      <c r="D87" s="98"/>
      <c r="E87" s="87"/>
    </row>
    <row r="88" spans="1:5" ht="13.5" customHeight="1">
      <c r="A88" s="97" t="s">
        <v>38</v>
      </c>
      <c r="B88" s="87"/>
      <c r="C88" s="97" t="s">
        <v>37</v>
      </c>
      <c r="D88" s="87"/>
      <c r="E88" s="23" t="s">
        <v>4</v>
      </c>
    </row>
    <row r="89" spans="1:5" ht="13.5" customHeight="1">
      <c r="A89" s="103" t="s">
        <v>80</v>
      </c>
      <c r="B89" s="104"/>
      <c r="C89" s="111"/>
      <c r="D89" s="154"/>
      <c r="E89" s="37">
        <f>E85</f>
        <v>20291.270000000004</v>
      </c>
    </row>
    <row r="90" spans="1:5" ht="13.5" customHeight="1">
      <c r="A90" s="103" t="s">
        <v>81</v>
      </c>
      <c r="B90" s="110"/>
      <c r="C90" s="152" t="s">
        <v>156</v>
      </c>
      <c r="D90" s="153"/>
      <c r="E90" s="73">
        <v>187</v>
      </c>
    </row>
    <row r="91" spans="1:5" ht="13.5" customHeight="1">
      <c r="A91" s="79"/>
      <c r="B91" s="85"/>
      <c r="C91" s="147" t="s">
        <v>172</v>
      </c>
      <c r="D91" s="148"/>
      <c r="E91" s="52">
        <v>25000</v>
      </c>
    </row>
    <row r="92" spans="1:5" ht="13.5" customHeight="1">
      <c r="A92" s="103" t="s">
        <v>40</v>
      </c>
      <c r="B92" s="104"/>
      <c r="C92" s="158"/>
      <c r="D92" s="96"/>
      <c r="E92" s="65">
        <f>C77</f>
        <v>5331</v>
      </c>
    </row>
    <row r="93" spans="1:5" ht="13.5" customHeight="1">
      <c r="C93" s="86" t="s">
        <v>28</v>
      </c>
      <c r="D93" s="87"/>
      <c r="E93" s="37">
        <f>(E18+E89)-SUM(E90:E92)</f>
        <v>23528.270000000004</v>
      </c>
    </row>
    <row r="94" spans="1:5" ht="13.5" customHeight="1">
      <c r="A94" s="24"/>
      <c r="B94" s="24"/>
      <c r="C94" s="24"/>
      <c r="D94" s="24"/>
      <c r="E94" s="24"/>
    </row>
    <row r="95" spans="1:5" ht="17.25" customHeight="1">
      <c r="A95" s="24"/>
      <c r="B95" s="24"/>
      <c r="C95" s="24"/>
      <c r="D95" s="24"/>
      <c r="E95" s="24"/>
    </row>
    <row r="96" spans="1:5" ht="13.5" customHeight="1">
      <c r="A96" s="105" t="s">
        <v>100</v>
      </c>
      <c r="B96" s="106"/>
      <c r="C96" s="106"/>
      <c r="D96" s="106"/>
      <c r="E96" s="96"/>
    </row>
    <row r="97" spans="1:5" ht="13.5" customHeight="1">
      <c r="A97" s="97" t="s">
        <v>38</v>
      </c>
      <c r="B97" s="87"/>
      <c r="C97" s="97" t="s">
        <v>37</v>
      </c>
      <c r="D97" s="87"/>
      <c r="E97" s="23" t="s">
        <v>4</v>
      </c>
    </row>
    <row r="98" spans="1:5" ht="13.5" customHeight="1">
      <c r="A98" s="103" t="s">
        <v>101</v>
      </c>
      <c r="B98" s="104"/>
      <c r="C98" s="108"/>
      <c r="D98" s="87"/>
      <c r="E98" s="37">
        <f>E93</f>
        <v>23528.270000000004</v>
      </c>
    </row>
    <row r="99" spans="1:5" ht="13.5" customHeight="1">
      <c r="A99" s="103" t="s">
        <v>81</v>
      </c>
      <c r="B99" s="110"/>
      <c r="C99" s="156" t="s">
        <v>158</v>
      </c>
      <c r="D99" s="157"/>
      <c r="E99" s="73">
        <v>88</v>
      </c>
    </row>
    <row r="100" spans="1:5" ht="13.5" customHeight="1">
      <c r="A100" s="79"/>
      <c r="B100" s="85"/>
      <c r="C100" s="147" t="s">
        <v>172</v>
      </c>
      <c r="D100" s="149"/>
      <c r="E100" s="52">
        <v>25000</v>
      </c>
    </row>
    <row r="101" spans="1:5" ht="13.5" customHeight="1">
      <c r="A101" s="103" t="s">
        <v>40</v>
      </c>
      <c r="B101" s="104"/>
      <c r="C101" s="158"/>
      <c r="D101" s="96"/>
      <c r="E101" s="65">
        <f>C77</f>
        <v>5331</v>
      </c>
    </row>
    <row r="102" spans="1:5" ht="13.5" customHeight="1">
      <c r="C102" s="86" t="s">
        <v>28</v>
      </c>
      <c r="D102" s="87"/>
      <c r="E102" s="52">
        <f>(E24+E98)-SUM(E99:E101)</f>
        <v>24663.270000000004</v>
      </c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</sheetData>
  <mergeCells count="54">
    <mergeCell ref="A36:C37"/>
    <mergeCell ref="A44:C44"/>
    <mergeCell ref="C81:D81"/>
    <mergeCell ref="C82:D82"/>
    <mergeCell ref="C83:D83"/>
    <mergeCell ref="A48:C48"/>
    <mergeCell ref="A53:C53"/>
    <mergeCell ref="A56:C56"/>
    <mergeCell ref="A59:C59"/>
    <mergeCell ref="A81:B81"/>
    <mergeCell ref="A64:C64"/>
    <mergeCell ref="A71:C71"/>
    <mergeCell ref="A80:E80"/>
    <mergeCell ref="A82:B83"/>
    <mergeCell ref="C102:D102"/>
    <mergeCell ref="C99:D99"/>
    <mergeCell ref="A92:B92"/>
    <mergeCell ref="C92:D92"/>
    <mergeCell ref="C93:D93"/>
    <mergeCell ref="A96:E96"/>
    <mergeCell ref="A97:B97"/>
    <mergeCell ref="C97:D97"/>
    <mergeCell ref="A98:B98"/>
    <mergeCell ref="C98:D98"/>
    <mergeCell ref="A101:B101"/>
    <mergeCell ref="C101:D101"/>
    <mergeCell ref="A99:B99"/>
    <mergeCell ref="C16:D16"/>
    <mergeCell ref="A20:E20"/>
    <mergeCell ref="C21:D21"/>
    <mergeCell ref="C22:D22"/>
    <mergeCell ref="A29:C29"/>
    <mergeCell ref="C23:D23"/>
    <mergeCell ref="A1:E1"/>
    <mergeCell ref="A8:E8"/>
    <mergeCell ref="C9:D9"/>
    <mergeCell ref="C10:D10"/>
    <mergeCell ref="A14:E14"/>
    <mergeCell ref="C91:D91"/>
    <mergeCell ref="C100:D100"/>
    <mergeCell ref="C84:D84"/>
    <mergeCell ref="A84:B84"/>
    <mergeCell ref="C11:D11"/>
    <mergeCell ref="C17:D17"/>
    <mergeCell ref="C90:D90"/>
    <mergeCell ref="C85:D85"/>
    <mergeCell ref="A87:E87"/>
    <mergeCell ref="A88:B88"/>
    <mergeCell ref="C88:D88"/>
    <mergeCell ref="A89:B89"/>
    <mergeCell ref="C89:D89"/>
    <mergeCell ref="A90:B90"/>
    <mergeCell ref="A31:C31"/>
    <mergeCell ref="C15:D15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5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89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3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98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2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09"/>
  <sheetViews>
    <sheetView workbookViewId="0">
      <selection activeCell="B3" sqref="B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3" t="s">
        <v>105</v>
      </c>
      <c r="B1" s="124"/>
      <c r="C1" s="124"/>
      <c r="D1" s="124"/>
      <c r="E1" s="12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45">
      <c r="A3" s="4" t="s">
        <v>0</v>
      </c>
      <c r="B3" s="4" t="s">
        <v>187</v>
      </c>
      <c r="C3" s="5">
        <f>'July 2024 - September 2024'!E102</f>
        <v>24663.270000000004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58</v>
      </c>
      <c r="C4" s="56">
        <f>SUM(C3:C3)</f>
        <v>24663.270000000004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149</v>
      </c>
      <c r="C5" s="56">
        <f>('July 2024 - September 2024'!C5)+SUM(E79,E86,E94)</f>
        <v>-201149.51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27" t="s">
        <v>102</v>
      </c>
      <c r="B8" s="106"/>
      <c r="C8" s="106"/>
      <c r="D8" s="106"/>
      <c r="E8" s="96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28" t="s">
        <v>3</v>
      </c>
      <c r="D9" s="87"/>
      <c r="E9" s="17" t="s">
        <v>4</v>
      </c>
    </row>
    <row r="10" spans="1:25" ht="13.5" customHeight="1">
      <c r="A10" s="25" t="s">
        <v>160</v>
      </c>
      <c r="B10" s="2" t="s">
        <v>25</v>
      </c>
      <c r="C10" s="126" t="s">
        <v>154</v>
      </c>
      <c r="D10" s="104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27" t="s">
        <v>109</v>
      </c>
      <c r="B13" s="106"/>
      <c r="C13" s="106"/>
      <c r="D13" s="106"/>
      <c r="E13" s="96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28" t="s">
        <v>3</v>
      </c>
      <c r="D14" s="87"/>
      <c r="E14" s="17" t="s">
        <v>4</v>
      </c>
    </row>
    <row r="15" spans="1:25" ht="13.15" customHeight="1">
      <c r="A15" s="25" t="s">
        <v>161</v>
      </c>
      <c r="B15" s="2" t="s">
        <v>25</v>
      </c>
      <c r="C15" s="126" t="s">
        <v>154</v>
      </c>
      <c r="D15" s="87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27" t="s">
        <v>106</v>
      </c>
      <c r="B18" s="106"/>
      <c r="C18" s="106"/>
      <c r="D18" s="106"/>
      <c r="E18" s="96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29" t="s">
        <v>3</v>
      </c>
      <c r="D19" s="90"/>
      <c r="E19" s="72" t="s">
        <v>4</v>
      </c>
    </row>
    <row r="20" spans="1:25" ht="13.15" customHeight="1">
      <c r="A20" s="33" t="s">
        <v>162</v>
      </c>
      <c r="B20" s="32" t="s">
        <v>25</v>
      </c>
      <c r="C20" s="130" t="s">
        <v>154</v>
      </c>
      <c r="D20" s="131"/>
      <c r="E20" s="66">
        <v>33250</v>
      </c>
    </row>
    <row r="21" spans="1:25" ht="13.15" customHeight="1">
      <c r="A21" s="45"/>
      <c r="B21" s="45"/>
      <c r="C21" s="46"/>
      <c r="D21" s="47" t="s">
        <v>7</v>
      </c>
      <c r="E21" s="48"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55" t="s">
        <v>107</v>
      </c>
      <c r="B26" s="98"/>
      <c r="C26" s="87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134" t="s">
        <v>8</v>
      </c>
      <c r="B28" s="98"/>
      <c r="C28" s="87"/>
    </row>
    <row r="29" spans="1:25" ht="13.5" customHeight="1">
      <c r="A29" s="25" t="s">
        <v>151</v>
      </c>
      <c r="B29" s="2"/>
      <c r="C29" s="19">
        <v>88</v>
      </c>
    </row>
    <row r="30" spans="1:25" ht="13.5" customHeight="1">
      <c r="A30" s="30" t="s">
        <v>145</v>
      </c>
      <c r="B30" s="26"/>
      <c r="C30" s="27">
        <v>42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327</v>
      </c>
    </row>
    <row r="33" spans="1:3" ht="13.5" customHeight="1">
      <c r="A33" s="138" t="s">
        <v>11</v>
      </c>
      <c r="B33" s="139"/>
      <c r="C33" s="140"/>
    </row>
    <row r="34" spans="1:3" ht="13.5" customHeight="1">
      <c r="A34" s="141"/>
      <c r="B34" s="95"/>
      <c r="C34" s="142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159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134" t="s">
        <v>17</v>
      </c>
      <c r="B41" s="98"/>
      <c r="C41" s="87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134" t="s">
        <v>51</v>
      </c>
      <c r="B45" s="135"/>
      <c r="C45" s="136"/>
    </row>
    <row r="46" spans="1:3" ht="13.5" customHeight="1">
      <c r="A46" s="2" t="s">
        <v>52</v>
      </c>
      <c r="B46" s="2" t="s">
        <v>54</v>
      </c>
      <c r="C46" s="18">
        <v>125</v>
      </c>
    </row>
    <row r="47" spans="1:3" ht="13.5" customHeight="1">
      <c r="A47" s="26"/>
      <c r="B47" s="30" t="s">
        <v>73</v>
      </c>
      <c r="C47" s="31">
        <v>0</v>
      </c>
    </row>
    <row r="48" spans="1:3" ht="13.5" customHeight="1">
      <c r="A48" s="26"/>
      <c r="B48" s="26" t="s">
        <v>87</v>
      </c>
      <c r="C48" s="31">
        <v>16.7</v>
      </c>
    </row>
    <row r="49" spans="1:3" ht="13.5" customHeight="1">
      <c r="A49" s="26"/>
      <c r="B49" s="30" t="s">
        <v>53</v>
      </c>
      <c r="C49" s="31">
        <f>SUM(C46:C48)</f>
        <v>141.69999999999999</v>
      </c>
    </row>
    <row r="50" spans="1:3" ht="13.5" customHeight="1">
      <c r="A50" s="134" t="s">
        <v>22</v>
      </c>
      <c r="B50" s="135"/>
      <c r="C50" s="136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88" t="s">
        <v>55</v>
      </c>
      <c r="B53" s="89"/>
      <c r="C53" s="90"/>
    </row>
    <row r="54" spans="1:3" ht="33" customHeight="1">
      <c r="A54" s="32" t="s">
        <v>56</v>
      </c>
      <c r="B54" s="33" t="s">
        <v>57</v>
      </c>
      <c r="C54" s="34">
        <v>0</v>
      </c>
    </row>
    <row r="55" spans="1:3" ht="19.899999999999999" customHeight="1">
      <c r="A55" s="32"/>
      <c r="B55" s="33" t="s">
        <v>58</v>
      </c>
      <c r="C55" s="34">
        <f>SUM(C54)</f>
        <v>0</v>
      </c>
    </row>
    <row r="56" spans="1:3" ht="13.5" customHeight="1">
      <c r="A56" s="94" t="s">
        <v>35</v>
      </c>
      <c r="B56" s="95"/>
      <c r="C56" s="96"/>
    </row>
    <row r="57" spans="1:3" ht="13.5" customHeight="1">
      <c r="A57" s="26" t="s">
        <v>70</v>
      </c>
      <c r="B57" s="26"/>
      <c r="C57" s="18">
        <v>0</v>
      </c>
    </row>
    <row r="58" spans="1:3" ht="15" customHeight="1">
      <c r="A58" s="28" t="s">
        <v>72</v>
      </c>
      <c r="B58" s="28" t="s">
        <v>71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2000</v>
      </c>
    </row>
    <row r="60" spans="1:3" ht="13.5" customHeight="1">
      <c r="A60" s="32"/>
      <c r="B60" s="33" t="s">
        <v>36</v>
      </c>
      <c r="C60" s="34">
        <f>SUM(C57:C59)</f>
        <v>2000</v>
      </c>
    </row>
    <row r="61" spans="1:3" ht="13.5" customHeight="1">
      <c r="A61" s="91" t="s">
        <v>31</v>
      </c>
      <c r="B61" s="92"/>
      <c r="C61" s="93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83</v>
      </c>
      <c r="B63" s="78" t="s">
        <v>150</v>
      </c>
      <c r="C63" s="68">
        <v>68</v>
      </c>
    </row>
    <row r="64" spans="1:3" ht="13.5" customHeight="1">
      <c r="A64" s="58" t="s">
        <v>74</v>
      </c>
      <c r="B64" s="168" t="s">
        <v>189</v>
      </c>
      <c r="C64" s="60">
        <v>420</v>
      </c>
    </row>
    <row r="65" spans="1:8" ht="13.5" customHeight="1">
      <c r="A65" s="30" t="s">
        <v>46</v>
      </c>
      <c r="B65" s="61" t="s">
        <v>113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58</v>
      </c>
      <c r="C67" s="39">
        <f>C32+C40+C44+C49+C52+C55+C60+C66</f>
        <v>5356.7</v>
      </c>
    </row>
    <row r="68" spans="1:8" ht="13.5" customHeight="1">
      <c r="A68" s="91" t="s">
        <v>44</v>
      </c>
      <c r="B68" s="107"/>
      <c r="C68" s="93"/>
    </row>
    <row r="69" spans="1:8" ht="13.5" customHeight="1">
      <c r="A69" s="42" t="s">
        <v>47</v>
      </c>
      <c r="B69" s="38"/>
      <c r="C69" s="49">
        <v>0</v>
      </c>
    </row>
    <row r="70" spans="1:8" ht="13.5" customHeight="1">
      <c r="A70" s="69" t="s">
        <v>88</v>
      </c>
      <c r="B70" s="38"/>
      <c r="C70" s="49">
        <v>0</v>
      </c>
    </row>
    <row r="71" spans="1:8" ht="30">
      <c r="A71" s="64" t="s">
        <v>78</v>
      </c>
      <c r="B71" s="54"/>
      <c r="C71" s="49">
        <v>0</v>
      </c>
    </row>
    <row r="72" spans="1:8" ht="30">
      <c r="A72" s="80" t="s">
        <v>152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5356.7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7" t="s">
        <v>103</v>
      </c>
      <c r="B77" s="98"/>
      <c r="C77" s="98"/>
      <c r="D77" s="98"/>
      <c r="E77" s="87"/>
    </row>
    <row r="78" spans="1:8" ht="13.5" customHeight="1">
      <c r="A78" s="99" t="s">
        <v>38</v>
      </c>
      <c r="B78" s="90"/>
      <c r="C78" s="99" t="s">
        <v>37</v>
      </c>
      <c r="D78" s="90"/>
      <c r="E78" s="43" t="s">
        <v>4</v>
      </c>
    </row>
    <row r="79" spans="1:8" ht="13.5" customHeight="1">
      <c r="A79" s="161" t="s">
        <v>81</v>
      </c>
      <c r="B79" s="120"/>
      <c r="C79" s="156" t="s">
        <v>173</v>
      </c>
      <c r="D79" s="157"/>
      <c r="E79" s="73">
        <v>25000</v>
      </c>
    </row>
    <row r="80" spans="1:8" ht="13.5" customHeight="1">
      <c r="A80" s="117" t="s">
        <v>40</v>
      </c>
      <c r="B80" s="118"/>
      <c r="C80" s="145"/>
      <c r="D80" s="146"/>
      <c r="E80" s="44">
        <f>C74</f>
        <v>5356.7</v>
      </c>
    </row>
    <row r="81" spans="1:5" ht="13.5" customHeight="1">
      <c r="C81" s="101" t="s">
        <v>41</v>
      </c>
      <c r="D81" s="98"/>
      <c r="E81" s="37">
        <f>(C4+E11)-SUM(E79:E80)</f>
        <v>25656.570000000003</v>
      </c>
    </row>
    <row r="82" spans="1:5" ht="13.5" customHeight="1"/>
    <row r="83" spans="1:5" ht="13.5" customHeight="1">
      <c r="A83" s="97" t="s">
        <v>110</v>
      </c>
      <c r="B83" s="98"/>
      <c r="C83" s="98"/>
      <c r="D83" s="98"/>
      <c r="E83" s="87"/>
    </row>
    <row r="84" spans="1:5" ht="13.5" customHeight="1">
      <c r="A84" s="97" t="s">
        <v>38</v>
      </c>
      <c r="B84" s="87"/>
      <c r="C84" s="97" t="s">
        <v>37</v>
      </c>
      <c r="D84" s="87"/>
      <c r="E84" s="23" t="s">
        <v>4</v>
      </c>
    </row>
    <row r="85" spans="1:5" ht="13.5" customHeight="1">
      <c r="A85" s="103" t="s">
        <v>104</v>
      </c>
      <c r="B85" s="104"/>
      <c r="C85" s="111"/>
      <c r="D85" s="154"/>
      <c r="E85" s="37">
        <f>E81</f>
        <v>25656.570000000003</v>
      </c>
    </row>
    <row r="86" spans="1:5" ht="13.5" customHeight="1">
      <c r="A86" s="103" t="s">
        <v>81</v>
      </c>
      <c r="B86" s="110"/>
      <c r="C86" s="113" t="s">
        <v>173</v>
      </c>
      <c r="D86" s="164"/>
      <c r="E86" s="52">
        <v>25000</v>
      </c>
    </row>
    <row r="87" spans="1:5" ht="13.5" customHeight="1">
      <c r="A87" s="103" t="s">
        <v>40</v>
      </c>
      <c r="B87" s="104"/>
      <c r="C87" s="108"/>
      <c r="D87" s="87"/>
      <c r="E87" s="65">
        <f>C74</f>
        <v>5356.7</v>
      </c>
    </row>
    <row r="88" spans="1:5" ht="13.5" customHeight="1">
      <c r="C88" s="86" t="s">
        <v>28</v>
      </c>
      <c r="D88" s="87"/>
      <c r="E88" s="37">
        <f>(E16+E85)-SUM(E86:E87)</f>
        <v>26649.870000000006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05" t="s">
        <v>108</v>
      </c>
      <c r="B91" s="106"/>
      <c r="C91" s="106"/>
      <c r="D91" s="106"/>
      <c r="E91" s="96"/>
    </row>
    <row r="92" spans="1:5" ht="13.5" customHeight="1">
      <c r="A92" s="97" t="s">
        <v>38</v>
      </c>
      <c r="B92" s="87"/>
      <c r="C92" s="97" t="s">
        <v>37</v>
      </c>
      <c r="D92" s="87"/>
      <c r="E92" s="23" t="s">
        <v>4</v>
      </c>
    </row>
    <row r="93" spans="1:5" ht="13.5" customHeight="1">
      <c r="A93" s="103" t="s">
        <v>111</v>
      </c>
      <c r="B93" s="104"/>
      <c r="C93" s="108"/>
      <c r="D93" s="87"/>
      <c r="E93" s="37">
        <f>E88</f>
        <v>26649.870000000006</v>
      </c>
    </row>
    <row r="94" spans="1:5" ht="13.5" customHeight="1">
      <c r="A94" s="103" t="s">
        <v>81</v>
      </c>
      <c r="B94" s="110"/>
      <c r="C94" s="113" t="s">
        <v>173</v>
      </c>
      <c r="D94" s="114"/>
      <c r="E94" s="52">
        <v>25000</v>
      </c>
    </row>
    <row r="95" spans="1:5" ht="13.5" customHeight="1">
      <c r="A95" s="103" t="s">
        <v>40</v>
      </c>
      <c r="B95" s="104"/>
      <c r="C95" s="108"/>
      <c r="D95" s="87"/>
      <c r="E95" s="65">
        <f>C74</f>
        <v>5356.7</v>
      </c>
    </row>
    <row r="96" spans="1:5" ht="13.5" customHeight="1">
      <c r="C96" s="86" t="s">
        <v>28</v>
      </c>
      <c r="D96" s="87"/>
      <c r="E96" s="52">
        <f>(E21+E93)-SUM(E94:E95)</f>
        <v>27643.170000000009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5:B95"/>
    <mergeCell ref="C95:D95"/>
    <mergeCell ref="C96:D96"/>
    <mergeCell ref="A79:B79"/>
    <mergeCell ref="C79:D79"/>
    <mergeCell ref="A94:B94"/>
    <mergeCell ref="C94:D94"/>
    <mergeCell ref="A80:B80"/>
    <mergeCell ref="C80:D80"/>
    <mergeCell ref="C81:D81"/>
    <mergeCell ref="A83:E83"/>
    <mergeCell ref="A84:B84"/>
    <mergeCell ref="C84:D84"/>
    <mergeCell ref="A93:B93"/>
    <mergeCell ref="C93:D93"/>
    <mergeCell ref="A85:B85"/>
    <mergeCell ref="C88:D88"/>
    <mergeCell ref="A91:E91"/>
    <mergeCell ref="A92:B92"/>
    <mergeCell ref="C92:D92"/>
    <mergeCell ref="A61:C61"/>
    <mergeCell ref="A68:C68"/>
    <mergeCell ref="A77:E77"/>
    <mergeCell ref="A78:B78"/>
    <mergeCell ref="C78:D78"/>
    <mergeCell ref="C85:D85"/>
    <mergeCell ref="C86:D86"/>
    <mergeCell ref="A87:B87"/>
    <mergeCell ref="C87:D87"/>
    <mergeCell ref="A86:B86"/>
    <mergeCell ref="A56:C56"/>
    <mergeCell ref="C15:D15"/>
    <mergeCell ref="A18:E18"/>
    <mergeCell ref="C19:D19"/>
    <mergeCell ref="C20:D20"/>
    <mergeCell ref="A26:C26"/>
    <mergeCell ref="A28:C28"/>
    <mergeCell ref="A33:C34"/>
    <mergeCell ref="A41:C41"/>
    <mergeCell ref="A45:C45"/>
    <mergeCell ref="A50:C50"/>
    <mergeCell ref="A53:C53"/>
    <mergeCell ref="C14:D14"/>
    <mergeCell ref="A1:E1"/>
    <mergeCell ref="A8:E8"/>
    <mergeCell ref="C9:D9"/>
    <mergeCell ref="C10:D10"/>
    <mergeCell ref="A13:E13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1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5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88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3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6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workbookViewId="0">
      <selection activeCell="A3" sqref="A3:XFD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3" t="s">
        <v>115</v>
      </c>
      <c r="B1" s="124"/>
      <c r="C1" s="124"/>
      <c r="D1" s="124"/>
      <c r="E1" s="12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45">
      <c r="A3" s="4" t="s">
        <v>0</v>
      </c>
      <c r="B3" s="4" t="s">
        <v>187</v>
      </c>
      <c r="C3" s="5">
        <f>'October 2024 - December 2024'!E96</f>
        <v>27643.170000000009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58</v>
      </c>
      <c r="C4" s="5">
        <f>SUM(C3:C3)</f>
        <v>27643.170000000009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149</v>
      </c>
      <c r="C5" s="56">
        <f>('October 2024 - December 2024'!C5)+SUM(E79,E86,E94)</f>
        <v>-126149.51000000001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27" t="s">
        <v>116</v>
      </c>
      <c r="B8" s="106"/>
      <c r="C8" s="106"/>
      <c r="D8" s="106"/>
      <c r="E8" s="96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28" t="s">
        <v>3</v>
      </c>
      <c r="D9" s="87"/>
      <c r="E9" s="17" t="s">
        <v>4</v>
      </c>
    </row>
    <row r="10" spans="1:25" ht="13.5" customHeight="1">
      <c r="A10" s="25" t="s">
        <v>163</v>
      </c>
      <c r="B10" s="2" t="s">
        <v>25</v>
      </c>
      <c r="C10" s="126" t="s">
        <v>154</v>
      </c>
      <c r="D10" s="104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27" t="s">
        <v>121</v>
      </c>
      <c r="B13" s="106"/>
      <c r="C13" s="106"/>
      <c r="D13" s="106"/>
      <c r="E13" s="96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28" t="s">
        <v>3</v>
      </c>
      <c r="D14" s="87"/>
      <c r="E14" s="17" t="s">
        <v>4</v>
      </c>
    </row>
    <row r="15" spans="1:25" ht="13.15" customHeight="1">
      <c r="A15" s="25" t="s">
        <v>164</v>
      </c>
      <c r="B15" s="2" t="s">
        <v>25</v>
      </c>
      <c r="C15" s="126" t="s">
        <v>154</v>
      </c>
      <c r="D15" s="87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27" t="s">
        <v>117</v>
      </c>
      <c r="B18" s="106"/>
      <c r="C18" s="106"/>
      <c r="D18" s="106"/>
      <c r="E18" s="96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29" t="s">
        <v>3</v>
      </c>
      <c r="D19" s="90"/>
      <c r="E19" s="72" t="s">
        <v>4</v>
      </c>
    </row>
    <row r="20" spans="1:25" ht="13.15" customHeight="1">
      <c r="A20" s="33" t="s">
        <v>165</v>
      </c>
      <c r="B20" s="32" t="s">
        <v>25</v>
      </c>
      <c r="C20" s="130" t="s">
        <v>154</v>
      </c>
      <c r="D20" s="131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55" t="s">
        <v>118</v>
      </c>
      <c r="B26" s="98"/>
      <c r="C26" s="87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134" t="s">
        <v>8</v>
      </c>
      <c r="B28" s="98"/>
      <c r="C28" s="87"/>
    </row>
    <row r="29" spans="1:25" ht="13.5" customHeight="1">
      <c r="A29" s="25" t="s">
        <v>151</v>
      </c>
      <c r="B29" s="2"/>
      <c r="C29" s="19">
        <v>88</v>
      </c>
    </row>
    <row r="30" spans="1:25" ht="13.5" customHeight="1">
      <c r="A30" s="30" t="s">
        <v>145</v>
      </c>
      <c r="B30" s="26"/>
      <c r="C30" s="27">
        <v>42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327</v>
      </c>
    </row>
    <row r="33" spans="1:3" ht="13.5" customHeight="1">
      <c r="A33" s="138" t="s">
        <v>11</v>
      </c>
      <c r="B33" s="139"/>
      <c r="C33" s="140"/>
    </row>
    <row r="34" spans="1:3" ht="13.5" customHeight="1">
      <c r="A34" s="141"/>
      <c r="B34" s="95"/>
      <c r="C34" s="142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159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134" t="s">
        <v>17</v>
      </c>
      <c r="B41" s="98"/>
      <c r="C41" s="87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134" t="s">
        <v>51</v>
      </c>
      <c r="B45" s="135"/>
      <c r="C45" s="136"/>
    </row>
    <row r="46" spans="1:3" ht="13.5" customHeight="1">
      <c r="A46" s="2" t="s">
        <v>52</v>
      </c>
      <c r="B46" s="2" t="s">
        <v>54</v>
      </c>
      <c r="C46" s="18">
        <v>125</v>
      </c>
    </row>
    <row r="47" spans="1:3" ht="13.5" customHeight="1">
      <c r="A47" s="26"/>
      <c r="B47" s="30" t="s">
        <v>73</v>
      </c>
      <c r="C47" s="31">
        <v>0</v>
      </c>
    </row>
    <row r="48" spans="1:3" ht="13.5" customHeight="1">
      <c r="A48" s="26"/>
      <c r="B48" s="26" t="s">
        <v>87</v>
      </c>
      <c r="C48" s="31">
        <v>16.7</v>
      </c>
    </row>
    <row r="49" spans="1:3" ht="13.5" customHeight="1">
      <c r="A49" s="26"/>
      <c r="B49" s="30" t="s">
        <v>53</v>
      </c>
      <c r="C49" s="31">
        <f>SUM(C46:C48)</f>
        <v>141.69999999999999</v>
      </c>
    </row>
    <row r="50" spans="1:3" ht="13.5" customHeight="1">
      <c r="A50" s="134" t="s">
        <v>22</v>
      </c>
      <c r="B50" s="135"/>
      <c r="C50" s="136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88" t="s">
        <v>55</v>
      </c>
      <c r="B53" s="89"/>
      <c r="C53" s="90"/>
    </row>
    <row r="54" spans="1:3" ht="33" customHeight="1">
      <c r="A54" s="32" t="s">
        <v>56</v>
      </c>
      <c r="B54" s="33" t="s">
        <v>57</v>
      </c>
      <c r="C54" s="34">
        <v>0</v>
      </c>
    </row>
    <row r="55" spans="1:3" ht="19.899999999999999" customHeight="1">
      <c r="A55" s="32"/>
      <c r="B55" s="33" t="s">
        <v>58</v>
      </c>
      <c r="C55" s="34">
        <f>SUM(C54)</f>
        <v>0</v>
      </c>
    </row>
    <row r="56" spans="1:3" ht="13.5" customHeight="1">
      <c r="A56" s="94" t="s">
        <v>35</v>
      </c>
      <c r="B56" s="95"/>
      <c r="C56" s="96"/>
    </row>
    <row r="57" spans="1:3" ht="13.5" customHeight="1">
      <c r="A57" s="26" t="s">
        <v>70</v>
      </c>
      <c r="B57" s="26"/>
      <c r="C57" s="18">
        <v>0</v>
      </c>
    </row>
    <row r="58" spans="1:3" ht="15" customHeight="1">
      <c r="A58" s="28" t="s">
        <v>72</v>
      </c>
      <c r="B58" s="28" t="s">
        <v>71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2000</v>
      </c>
    </row>
    <row r="60" spans="1:3" ht="13.5" customHeight="1">
      <c r="A60" s="32"/>
      <c r="B60" s="33" t="s">
        <v>36</v>
      </c>
      <c r="C60" s="34">
        <f>SUM(C57:C59)</f>
        <v>2000</v>
      </c>
    </row>
    <row r="61" spans="1:3" ht="13.5" customHeight="1">
      <c r="A61" s="91" t="s">
        <v>31</v>
      </c>
      <c r="B61" s="92"/>
      <c r="C61" s="93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83</v>
      </c>
      <c r="B63" s="78" t="s">
        <v>150</v>
      </c>
      <c r="C63" s="68">
        <v>68</v>
      </c>
    </row>
    <row r="64" spans="1:3" ht="13.5" customHeight="1">
      <c r="A64" s="58" t="s">
        <v>74</v>
      </c>
      <c r="B64" s="168" t="s">
        <v>189</v>
      </c>
      <c r="C64" s="60">
        <v>420</v>
      </c>
    </row>
    <row r="65" spans="1:8" ht="13.5" customHeight="1">
      <c r="A65" s="30" t="s">
        <v>46</v>
      </c>
      <c r="B65" s="61" t="s">
        <v>113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58</v>
      </c>
      <c r="C67" s="39">
        <f>C32+C40+C44+C49+C52+C55+C60+C66</f>
        <v>5356.7</v>
      </c>
    </row>
    <row r="68" spans="1:8" ht="13.5" customHeight="1">
      <c r="A68" s="91" t="s">
        <v>44</v>
      </c>
      <c r="B68" s="107"/>
      <c r="C68" s="93"/>
    </row>
    <row r="69" spans="1:8" ht="13.5" customHeight="1">
      <c r="A69" s="42" t="s">
        <v>47</v>
      </c>
      <c r="B69" s="38"/>
      <c r="C69" s="49">
        <f>'October 2024 - December 2024'!C69</f>
        <v>0</v>
      </c>
    </row>
    <row r="70" spans="1:8" ht="13.5" customHeight="1">
      <c r="A70" s="69" t="s">
        <v>88</v>
      </c>
      <c r="B70" s="38"/>
      <c r="C70" s="49">
        <v>0</v>
      </c>
    </row>
    <row r="71" spans="1:8" ht="30">
      <c r="A71" s="64" t="s">
        <v>78</v>
      </c>
      <c r="B71" s="54"/>
      <c r="C71" s="49">
        <v>0</v>
      </c>
    </row>
    <row r="72" spans="1:8" ht="30">
      <c r="A72" s="80" t="s">
        <v>152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5356.7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7" t="s">
        <v>119</v>
      </c>
      <c r="B77" s="98"/>
      <c r="C77" s="98"/>
      <c r="D77" s="98"/>
      <c r="E77" s="87"/>
    </row>
    <row r="78" spans="1:8" ht="13.5" customHeight="1">
      <c r="A78" s="99" t="s">
        <v>38</v>
      </c>
      <c r="B78" s="90"/>
      <c r="C78" s="99" t="s">
        <v>37</v>
      </c>
      <c r="D78" s="90"/>
      <c r="E78" s="43" t="s">
        <v>4</v>
      </c>
    </row>
    <row r="79" spans="1:8" ht="13.5" customHeight="1">
      <c r="A79" s="161" t="s">
        <v>81</v>
      </c>
      <c r="B79" s="120"/>
      <c r="C79" s="156" t="s">
        <v>173</v>
      </c>
      <c r="D79" s="157"/>
      <c r="E79" s="73">
        <v>25000</v>
      </c>
    </row>
    <row r="80" spans="1:8" ht="13.5" customHeight="1">
      <c r="A80" s="117" t="s">
        <v>40</v>
      </c>
      <c r="B80" s="118"/>
      <c r="C80" s="145"/>
      <c r="D80" s="146"/>
      <c r="E80" s="44">
        <f>C74</f>
        <v>5356.7</v>
      </c>
    </row>
    <row r="81" spans="1:5" ht="13.5" customHeight="1">
      <c r="C81" s="101" t="s">
        <v>41</v>
      </c>
      <c r="D81" s="98"/>
      <c r="E81" s="37">
        <f>(C4+E11)-SUM(E79:E80)</f>
        <v>28636.470000000012</v>
      </c>
    </row>
    <row r="82" spans="1:5" ht="13.5" customHeight="1"/>
    <row r="83" spans="1:5" ht="13.5" customHeight="1">
      <c r="A83" s="97" t="s">
        <v>122</v>
      </c>
      <c r="B83" s="98"/>
      <c r="C83" s="98"/>
      <c r="D83" s="98"/>
      <c r="E83" s="87"/>
    </row>
    <row r="84" spans="1:5" ht="13.5" customHeight="1">
      <c r="A84" s="97" t="s">
        <v>38</v>
      </c>
      <c r="B84" s="87"/>
      <c r="C84" s="97" t="s">
        <v>37</v>
      </c>
      <c r="D84" s="87"/>
      <c r="E84" s="23" t="s">
        <v>4</v>
      </c>
    </row>
    <row r="85" spans="1:5" ht="13.5" customHeight="1">
      <c r="A85" s="103" t="s">
        <v>133</v>
      </c>
      <c r="B85" s="104"/>
      <c r="C85" s="111"/>
      <c r="D85" s="154"/>
      <c r="E85" s="37">
        <f>E81</f>
        <v>28636.470000000012</v>
      </c>
    </row>
    <row r="86" spans="1:5" ht="13.5" customHeight="1">
      <c r="A86" s="103" t="s">
        <v>81</v>
      </c>
      <c r="B86" s="110"/>
      <c r="C86" s="113" t="s">
        <v>173</v>
      </c>
      <c r="D86" s="164"/>
      <c r="E86" s="52">
        <v>25000</v>
      </c>
    </row>
    <row r="87" spans="1:5" ht="13.5" customHeight="1">
      <c r="A87" s="103" t="s">
        <v>40</v>
      </c>
      <c r="B87" s="104"/>
      <c r="C87" s="108"/>
      <c r="D87" s="87"/>
      <c r="E87" s="65">
        <f>C74</f>
        <v>5356.7</v>
      </c>
    </row>
    <row r="88" spans="1:5" ht="13.5" customHeight="1">
      <c r="C88" s="86" t="s">
        <v>28</v>
      </c>
      <c r="D88" s="87"/>
      <c r="E88" s="37">
        <f>(E16+E85)-SUM(E86:E87)</f>
        <v>29629.770000000015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05" t="s">
        <v>120</v>
      </c>
      <c r="B91" s="106"/>
      <c r="C91" s="106"/>
      <c r="D91" s="106"/>
      <c r="E91" s="96"/>
    </row>
    <row r="92" spans="1:5" ht="13.5" customHeight="1">
      <c r="A92" s="97" t="s">
        <v>38</v>
      </c>
      <c r="B92" s="87"/>
      <c r="C92" s="97" t="s">
        <v>37</v>
      </c>
      <c r="D92" s="87"/>
      <c r="E92" s="23" t="s">
        <v>4</v>
      </c>
    </row>
    <row r="93" spans="1:5" ht="13.5" customHeight="1">
      <c r="A93" s="103" t="s">
        <v>134</v>
      </c>
      <c r="B93" s="104"/>
      <c r="C93" s="108"/>
      <c r="D93" s="87"/>
      <c r="E93" s="37">
        <f>E88</f>
        <v>29629.770000000015</v>
      </c>
    </row>
    <row r="94" spans="1:5" ht="13.5" customHeight="1">
      <c r="A94" s="103" t="s">
        <v>81</v>
      </c>
      <c r="B94" s="110"/>
      <c r="C94" s="113" t="s">
        <v>173</v>
      </c>
      <c r="D94" s="114"/>
      <c r="E94" s="52">
        <v>25000</v>
      </c>
    </row>
    <row r="95" spans="1:5" ht="13.5" customHeight="1">
      <c r="A95" s="103" t="s">
        <v>40</v>
      </c>
      <c r="B95" s="104"/>
      <c r="C95" s="108"/>
      <c r="D95" s="87"/>
      <c r="E95" s="65">
        <f>C74</f>
        <v>5356.7</v>
      </c>
    </row>
    <row r="96" spans="1:5" ht="13.5" customHeight="1">
      <c r="C96" s="86" t="s">
        <v>28</v>
      </c>
      <c r="D96" s="87"/>
      <c r="E96" s="52">
        <f>(E21+E93)-SUM(E94:E95)</f>
        <v>30623.070000000018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1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5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8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3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6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topLeftCell="A73" workbookViewId="0">
      <selection activeCell="E33" sqref="E3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3" t="s">
        <v>125</v>
      </c>
      <c r="B1" s="124"/>
      <c r="C1" s="124"/>
      <c r="D1" s="124"/>
      <c r="E1" s="12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45">
      <c r="A3" s="4" t="s">
        <v>0</v>
      </c>
      <c r="B3" s="4" t="s">
        <v>187</v>
      </c>
      <c r="C3" s="5">
        <f>'January 2025 - March 2025'!E96</f>
        <v>30623.070000000018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58</v>
      </c>
      <c r="C4" s="5">
        <f>SUM(C3:C3)</f>
        <v>30623.070000000018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149</v>
      </c>
      <c r="C5" s="56">
        <f>('January 2025 - March 2025'!C5)+SUM(E79,E86,E94)</f>
        <v>-51149.510000000009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27" t="s">
        <v>123</v>
      </c>
      <c r="B8" s="106"/>
      <c r="C8" s="106"/>
      <c r="D8" s="106"/>
      <c r="E8" s="96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28" t="s">
        <v>3</v>
      </c>
      <c r="D9" s="87"/>
      <c r="E9" s="17" t="s">
        <v>4</v>
      </c>
    </row>
    <row r="10" spans="1:25" ht="13.5" customHeight="1">
      <c r="A10" s="25" t="s">
        <v>166</v>
      </c>
      <c r="B10" s="2" t="s">
        <v>25</v>
      </c>
      <c r="C10" s="126" t="s">
        <v>154</v>
      </c>
      <c r="D10" s="104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27" t="s">
        <v>129</v>
      </c>
      <c r="B13" s="106"/>
      <c r="C13" s="106"/>
      <c r="D13" s="106"/>
      <c r="E13" s="96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28" t="s">
        <v>3</v>
      </c>
      <c r="D14" s="87"/>
      <c r="E14" s="17" t="s">
        <v>4</v>
      </c>
    </row>
    <row r="15" spans="1:25" ht="13.15" customHeight="1">
      <c r="A15" s="25" t="s">
        <v>167</v>
      </c>
      <c r="B15" s="2" t="s">
        <v>5</v>
      </c>
      <c r="C15" s="126" t="s">
        <v>154</v>
      </c>
      <c r="D15" s="87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27" t="s">
        <v>126</v>
      </c>
      <c r="B18" s="106"/>
      <c r="C18" s="106"/>
      <c r="D18" s="106"/>
      <c r="E18" s="96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29" t="s">
        <v>3</v>
      </c>
      <c r="D19" s="90"/>
      <c r="E19" s="72" t="s">
        <v>4</v>
      </c>
    </row>
    <row r="20" spans="1:25" ht="13.15" customHeight="1">
      <c r="A20" s="33" t="s">
        <v>168</v>
      </c>
      <c r="B20" s="32" t="s">
        <v>5</v>
      </c>
      <c r="C20" s="130" t="s">
        <v>154</v>
      </c>
      <c r="D20" s="131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55" t="s">
        <v>127</v>
      </c>
      <c r="B26" s="98"/>
      <c r="C26" s="87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134" t="s">
        <v>8</v>
      </c>
      <c r="B28" s="98"/>
      <c r="C28" s="87"/>
    </row>
    <row r="29" spans="1:25" ht="13.5" customHeight="1">
      <c r="A29" s="25" t="s">
        <v>151</v>
      </c>
      <c r="B29" s="2"/>
      <c r="C29" s="19">
        <v>88</v>
      </c>
    </row>
    <row r="30" spans="1:25" ht="13.5" customHeight="1">
      <c r="A30" s="30" t="s">
        <v>145</v>
      </c>
      <c r="B30" s="26"/>
      <c r="C30" s="27">
        <v>42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327</v>
      </c>
    </row>
    <row r="33" spans="1:3" ht="13.5" customHeight="1">
      <c r="A33" s="138" t="s">
        <v>11</v>
      </c>
      <c r="B33" s="139"/>
      <c r="C33" s="140"/>
    </row>
    <row r="34" spans="1:3" ht="13.5" customHeight="1">
      <c r="A34" s="141"/>
      <c r="B34" s="95"/>
      <c r="C34" s="142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159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134" t="s">
        <v>17</v>
      </c>
      <c r="B41" s="98"/>
      <c r="C41" s="87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134" t="s">
        <v>51</v>
      </c>
      <c r="B45" s="135"/>
      <c r="C45" s="136"/>
    </row>
    <row r="46" spans="1:3" ht="13.5" customHeight="1">
      <c r="A46" s="2" t="s">
        <v>52</v>
      </c>
      <c r="B46" s="2" t="s">
        <v>54</v>
      </c>
      <c r="C46" s="18">
        <v>125</v>
      </c>
    </row>
    <row r="47" spans="1:3" ht="13.5" customHeight="1">
      <c r="A47" s="26"/>
      <c r="B47" s="30" t="s">
        <v>73</v>
      </c>
      <c r="C47" s="31">
        <v>0</v>
      </c>
    </row>
    <row r="48" spans="1:3" ht="13.5" customHeight="1">
      <c r="A48" s="26"/>
      <c r="B48" s="26" t="s">
        <v>87</v>
      </c>
      <c r="C48" s="31">
        <v>16.7</v>
      </c>
    </row>
    <row r="49" spans="1:3" ht="13.5" customHeight="1">
      <c r="A49" s="26"/>
      <c r="B49" s="30" t="s">
        <v>53</v>
      </c>
      <c r="C49" s="31">
        <f>SUM(C46:C48)</f>
        <v>141.69999999999999</v>
      </c>
    </row>
    <row r="50" spans="1:3" ht="13.5" customHeight="1">
      <c r="A50" s="134" t="s">
        <v>22</v>
      </c>
      <c r="B50" s="135"/>
      <c r="C50" s="136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88" t="s">
        <v>55</v>
      </c>
      <c r="B53" s="89"/>
      <c r="C53" s="90"/>
    </row>
    <row r="54" spans="1:3" ht="33" customHeight="1">
      <c r="A54" s="32" t="s">
        <v>56</v>
      </c>
      <c r="B54" s="33" t="s">
        <v>57</v>
      </c>
      <c r="C54" s="34">
        <v>0</v>
      </c>
    </row>
    <row r="55" spans="1:3" ht="19.899999999999999" customHeight="1">
      <c r="A55" s="32"/>
      <c r="B55" s="33" t="s">
        <v>58</v>
      </c>
      <c r="C55" s="34">
        <f>SUM(C54)</f>
        <v>0</v>
      </c>
    </row>
    <row r="56" spans="1:3" ht="13.5" customHeight="1">
      <c r="A56" s="94" t="s">
        <v>35</v>
      </c>
      <c r="B56" s="95"/>
      <c r="C56" s="96"/>
    </row>
    <row r="57" spans="1:3" ht="13.5" customHeight="1">
      <c r="A57" s="26" t="s">
        <v>70</v>
      </c>
      <c r="B57" s="26"/>
      <c r="C57" s="18">
        <v>0</v>
      </c>
    </row>
    <row r="58" spans="1:3" ht="15" customHeight="1">
      <c r="A58" s="28" t="s">
        <v>72</v>
      </c>
      <c r="B58" s="28" t="s">
        <v>71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2000</v>
      </c>
    </row>
    <row r="60" spans="1:3" ht="13.5" customHeight="1">
      <c r="A60" s="32"/>
      <c r="B60" s="33" t="s">
        <v>36</v>
      </c>
      <c r="C60" s="34">
        <f>SUM(C57:C59)</f>
        <v>2000</v>
      </c>
    </row>
    <row r="61" spans="1:3" ht="13.5" customHeight="1">
      <c r="A61" s="91" t="s">
        <v>31</v>
      </c>
      <c r="B61" s="92"/>
      <c r="C61" s="93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83</v>
      </c>
      <c r="B63" s="78" t="s">
        <v>150</v>
      </c>
      <c r="C63" s="68">
        <v>68</v>
      </c>
    </row>
    <row r="64" spans="1:3" ht="13.5" customHeight="1">
      <c r="A64" s="58" t="s">
        <v>74</v>
      </c>
      <c r="B64" s="168" t="s">
        <v>189</v>
      </c>
      <c r="C64" s="60">
        <v>420</v>
      </c>
    </row>
    <row r="65" spans="1:8" ht="13.5" customHeight="1">
      <c r="A65" s="30" t="s">
        <v>46</v>
      </c>
      <c r="B65" s="61" t="s">
        <v>113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58</v>
      </c>
      <c r="C67" s="39">
        <f>C32+C40+C44+C49+C52+C55+C60+C66</f>
        <v>5356.7</v>
      </c>
    </row>
    <row r="68" spans="1:8" ht="13.5" customHeight="1">
      <c r="A68" s="91" t="s">
        <v>44</v>
      </c>
      <c r="B68" s="107"/>
      <c r="C68" s="93"/>
    </row>
    <row r="69" spans="1:8" ht="13.5" customHeight="1">
      <c r="A69" s="42" t="s">
        <v>47</v>
      </c>
      <c r="B69" s="38"/>
      <c r="C69" s="49">
        <f>'January 2025 - March 2025'!C69</f>
        <v>0</v>
      </c>
    </row>
    <row r="70" spans="1:8" ht="13.5" customHeight="1">
      <c r="A70" s="69" t="s">
        <v>88</v>
      </c>
      <c r="B70" s="38"/>
      <c r="C70" s="49">
        <v>0</v>
      </c>
    </row>
    <row r="71" spans="1:8" ht="30">
      <c r="A71" s="64" t="s">
        <v>78</v>
      </c>
      <c r="B71" s="54"/>
      <c r="C71" s="49">
        <v>0</v>
      </c>
    </row>
    <row r="72" spans="1:8" ht="30">
      <c r="A72" s="80" t="s">
        <v>152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5356.7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7" t="s">
        <v>124</v>
      </c>
      <c r="B77" s="98"/>
      <c r="C77" s="98"/>
      <c r="D77" s="98"/>
      <c r="E77" s="87"/>
    </row>
    <row r="78" spans="1:8" ht="13.5" customHeight="1">
      <c r="A78" s="99" t="s">
        <v>38</v>
      </c>
      <c r="B78" s="90"/>
      <c r="C78" s="99" t="s">
        <v>37</v>
      </c>
      <c r="D78" s="90"/>
      <c r="E78" s="43" t="s">
        <v>4</v>
      </c>
    </row>
    <row r="79" spans="1:8" ht="13.5" customHeight="1">
      <c r="A79" s="161" t="s">
        <v>81</v>
      </c>
      <c r="B79" s="120"/>
      <c r="C79" s="156" t="s">
        <v>173</v>
      </c>
      <c r="D79" s="157"/>
      <c r="E79" s="73">
        <v>25000</v>
      </c>
    </row>
    <row r="80" spans="1:8" ht="13.5" customHeight="1">
      <c r="A80" s="117" t="s">
        <v>40</v>
      </c>
      <c r="B80" s="118"/>
      <c r="C80" s="145"/>
      <c r="D80" s="146"/>
      <c r="E80" s="44">
        <f>C74</f>
        <v>5356.7</v>
      </c>
    </row>
    <row r="81" spans="1:5" ht="13.5" customHeight="1">
      <c r="C81" s="101" t="s">
        <v>41</v>
      </c>
      <c r="D81" s="98"/>
      <c r="E81" s="37">
        <f>(C4+E11)-SUM(E79:E80)</f>
        <v>31616.370000000021</v>
      </c>
    </row>
    <row r="82" spans="1:5" ht="13.5" customHeight="1"/>
    <row r="83" spans="1:5" ht="13.5" customHeight="1">
      <c r="A83" s="97" t="s">
        <v>130</v>
      </c>
      <c r="B83" s="98"/>
      <c r="C83" s="98"/>
      <c r="D83" s="98"/>
      <c r="E83" s="87"/>
    </row>
    <row r="84" spans="1:5" ht="13.5" customHeight="1">
      <c r="A84" s="97" t="s">
        <v>38</v>
      </c>
      <c r="B84" s="87"/>
      <c r="C84" s="97" t="s">
        <v>37</v>
      </c>
      <c r="D84" s="87"/>
      <c r="E84" s="23" t="s">
        <v>4</v>
      </c>
    </row>
    <row r="85" spans="1:5" ht="13.5" customHeight="1">
      <c r="A85" s="103" t="s">
        <v>131</v>
      </c>
      <c r="B85" s="104"/>
      <c r="C85" s="111"/>
      <c r="D85" s="154"/>
      <c r="E85" s="37">
        <f>E81</f>
        <v>31616.370000000021</v>
      </c>
    </row>
    <row r="86" spans="1:5" ht="13.5" customHeight="1">
      <c r="A86" s="103" t="s">
        <v>81</v>
      </c>
      <c r="B86" s="110"/>
      <c r="C86" s="113" t="s">
        <v>173</v>
      </c>
      <c r="D86" s="164"/>
      <c r="E86" s="52">
        <v>25000</v>
      </c>
    </row>
    <row r="87" spans="1:5" ht="13.5" customHeight="1">
      <c r="A87" s="103" t="s">
        <v>40</v>
      </c>
      <c r="B87" s="104"/>
      <c r="C87" s="108"/>
      <c r="D87" s="87"/>
      <c r="E87" s="65">
        <f>C74</f>
        <v>5356.7</v>
      </c>
    </row>
    <row r="88" spans="1:5" ht="13.5" customHeight="1">
      <c r="C88" s="86" t="s">
        <v>28</v>
      </c>
      <c r="D88" s="87"/>
      <c r="E88" s="37">
        <f>(E16+E85)-SUM(E86:E87)</f>
        <v>32609.670000000024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05" t="s">
        <v>128</v>
      </c>
      <c r="B91" s="106"/>
      <c r="C91" s="106"/>
      <c r="D91" s="106"/>
      <c r="E91" s="96"/>
    </row>
    <row r="92" spans="1:5" ht="13.5" customHeight="1">
      <c r="A92" s="97" t="s">
        <v>38</v>
      </c>
      <c r="B92" s="87"/>
      <c r="C92" s="97" t="s">
        <v>37</v>
      </c>
      <c r="D92" s="87"/>
      <c r="E92" s="23" t="s">
        <v>4</v>
      </c>
    </row>
    <row r="93" spans="1:5" ht="13.5" customHeight="1">
      <c r="A93" s="103" t="s">
        <v>132</v>
      </c>
      <c r="B93" s="104"/>
      <c r="C93" s="108"/>
      <c r="D93" s="87"/>
      <c r="E93" s="37">
        <f>E88</f>
        <v>32609.670000000024</v>
      </c>
    </row>
    <row r="94" spans="1:5" ht="13.5" customHeight="1">
      <c r="A94" s="103" t="s">
        <v>81</v>
      </c>
      <c r="B94" s="110"/>
      <c r="C94" s="113" t="s">
        <v>173</v>
      </c>
      <c r="D94" s="114"/>
      <c r="E94" s="52">
        <v>25000</v>
      </c>
    </row>
    <row r="95" spans="1:5" ht="13.5" customHeight="1">
      <c r="A95" s="103" t="s">
        <v>40</v>
      </c>
      <c r="B95" s="104"/>
      <c r="C95" s="108"/>
      <c r="D95" s="87"/>
      <c r="E95" s="65">
        <f>C74</f>
        <v>5356.7</v>
      </c>
    </row>
    <row r="96" spans="1:5" ht="13.5" customHeight="1">
      <c r="C96" s="86" t="s">
        <v>28</v>
      </c>
      <c r="D96" s="87"/>
      <c r="E96" s="52">
        <f>(E21+E93)-SUM(E94:E95)</f>
        <v>33602.97000000003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1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5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8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3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6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tabSelected="1" topLeftCell="A76" workbookViewId="0">
      <selection activeCell="D27" sqref="D2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3" t="s">
        <v>138</v>
      </c>
      <c r="B1" s="124"/>
      <c r="C1" s="124"/>
      <c r="D1" s="124"/>
      <c r="E1" s="12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2025 - June 2025'!E96</f>
        <v>33602.97000000003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58</v>
      </c>
      <c r="C4" s="5">
        <f>SUM(C3:C3)</f>
        <v>33602.97000000003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149</v>
      </c>
      <c r="C5" s="56">
        <f>('April 2025 - June 2025'!C5)+SUM(E79,E86,E94)</f>
        <v>0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27" t="s">
        <v>135</v>
      </c>
      <c r="B8" s="106"/>
      <c r="C8" s="106"/>
      <c r="D8" s="106"/>
      <c r="E8" s="96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28" t="s">
        <v>3</v>
      </c>
      <c r="D9" s="87"/>
      <c r="E9" s="17" t="s">
        <v>4</v>
      </c>
    </row>
    <row r="10" spans="1:25" ht="13.5" customHeight="1">
      <c r="A10" s="25" t="s">
        <v>169</v>
      </c>
      <c r="B10" s="2" t="s">
        <v>25</v>
      </c>
      <c r="C10" s="126" t="s">
        <v>154</v>
      </c>
      <c r="D10" s="104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27" t="s">
        <v>142</v>
      </c>
      <c r="B13" s="106"/>
      <c r="C13" s="106"/>
      <c r="D13" s="106"/>
      <c r="E13" s="96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28" t="s">
        <v>3</v>
      </c>
      <c r="D14" s="87"/>
      <c r="E14" s="17" t="s">
        <v>4</v>
      </c>
    </row>
    <row r="15" spans="1:25" ht="13.15" customHeight="1">
      <c r="A15" s="25" t="s">
        <v>170</v>
      </c>
      <c r="B15" s="2" t="s">
        <v>25</v>
      </c>
      <c r="C15" s="126" t="s">
        <v>154</v>
      </c>
      <c r="D15" s="87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27" t="s">
        <v>139</v>
      </c>
      <c r="B18" s="106"/>
      <c r="C18" s="106"/>
      <c r="D18" s="106"/>
      <c r="E18" s="96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29" t="s">
        <v>3</v>
      </c>
      <c r="D19" s="90"/>
      <c r="E19" s="72" t="s">
        <v>4</v>
      </c>
    </row>
    <row r="20" spans="1:25" ht="13.15" customHeight="1">
      <c r="A20" s="33" t="s">
        <v>171</v>
      </c>
      <c r="B20" s="32" t="s">
        <v>25</v>
      </c>
      <c r="C20" s="130" t="s">
        <v>154</v>
      </c>
      <c r="D20" s="131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55" t="s">
        <v>140</v>
      </c>
      <c r="B26" s="98"/>
      <c r="C26" s="87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134" t="s">
        <v>8</v>
      </c>
      <c r="B28" s="98"/>
      <c r="C28" s="87"/>
    </row>
    <row r="29" spans="1:25" ht="13.5" customHeight="1">
      <c r="A29" s="25" t="s">
        <v>151</v>
      </c>
      <c r="B29" s="2"/>
      <c r="C29" s="19">
        <v>88</v>
      </c>
    </row>
    <row r="30" spans="1:25" ht="13.5" customHeight="1">
      <c r="A30" s="30" t="s">
        <v>145</v>
      </c>
      <c r="B30" s="26"/>
      <c r="C30" s="27">
        <v>42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327</v>
      </c>
    </row>
    <row r="33" spans="1:3" ht="13.5" customHeight="1">
      <c r="A33" s="138" t="s">
        <v>11</v>
      </c>
      <c r="B33" s="139"/>
      <c r="C33" s="140"/>
    </row>
    <row r="34" spans="1:3" ht="13.5" customHeight="1">
      <c r="A34" s="141"/>
      <c r="B34" s="95"/>
      <c r="C34" s="142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78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134" t="s">
        <v>17</v>
      </c>
      <c r="B41" s="98"/>
      <c r="C41" s="87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134" t="s">
        <v>51</v>
      </c>
      <c r="B45" s="135"/>
      <c r="C45" s="136"/>
    </row>
    <row r="46" spans="1:3" ht="13.5" customHeight="1">
      <c r="A46" s="2" t="s">
        <v>52</v>
      </c>
      <c r="B46" s="2" t="s">
        <v>54</v>
      </c>
      <c r="C46" s="18">
        <v>125</v>
      </c>
    </row>
    <row r="47" spans="1:3" ht="13.5" customHeight="1">
      <c r="A47" s="26"/>
      <c r="B47" s="30" t="s">
        <v>73</v>
      </c>
      <c r="C47" s="31">
        <v>0</v>
      </c>
    </row>
    <row r="48" spans="1:3" ht="13.5" customHeight="1">
      <c r="A48" s="26"/>
      <c r="B48" s="26" t="s">
        <v>87</v>
      </c>
      <c r="C48" s="31">
        <v>16.7</v>
      </c>
    </row>
    <row r="49" spans="1:3" ht="13.5" customHeight="1">
      <c r="A49" s="26"/>
      <c r="B49" s="30" t="s">
        <v>53</v>
      </c>
      <c r="C49" s="31">
        <f>SUM(C46:C48)</f>
        <v>141.69999999999999</v>
      </c>
    </row>
    <row r="50" spans="1:3" ht="13.5" customHeight="1">
      <c r="A50" s="134" t="s">
        <v>22</v>
      </c>
      <c r="B50" s="135"/>
      <c r="C50" s="136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88" t="s">
        <v>55</v>
      </c>
      <c r="B53" s="89"/>
      <c r="C53" s="90"/>
    </row>
    <row r="54" spans="1:3" ht="33" customHeight="1">
      <c r="A54" s="32" t="s">
        <v>56</v>
      </c>
      <c r="B54" s="33" t="s">
        <v>57</v>
      </c>
      <c r="C54" s="34">
        <v>0</v>
      </c>
    </row>
    <row r="55" spans="1:3" ht="19.899999999999999" customHeight="1">
      <c r="A55" s="32"/>
      <c r="B55" s="33" t="s">
        <v>58</v>
      </c>
      <c r="C55" s="34">
        <f>SUM(C54)</f>
        <v>0</v>
      </c>
    </row>
    <row r="56" spans="1:3" ht="13.5" customHeight="1">
      <c r="A56" s="94" t="s">
        <v>35</v>
      </c>
      <c r="B56" s="95"/>
      <c r="C56" s="96"/>
    </row>
    <row r="57" spans="1:3" ht="13.5" customHeight="1">
      <c r="A57" s="26" t="s">
        <v>70</v>
      </c>
      <c r="B57" s="26"/>
      <c r="C57" s="18">
        <v>0</v>
      </c>
    </row>
    <row r="58" spans="1:3" ht="15" customHeight="1">
      <c r="A58" s="28" t="s">
        <v>72</v>
      </c>
      <c r="B58" s="28" t="s">
        <v>71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2000</v>
      </c>
    </row>
    <row r="60" spans="1:3" ht="13.5" customHeight="1">
      <c r="A60" s="32"/>
      <c r="B60" s="33" t="s">
        <v>36</v>
      </c>
      <c r="C60" s="34">
        <f>SUM(C57:C59)</f>
        <v>2000</v>
      </c>
    </row>
    <row r="61" spans="1:3" ht="13.5" customHeight="1">
      <c r="A61" s="91" t="s">
        <v>31</v>
      </c>
      <c r="B61" s="92"/>
      <c r="C61" s="93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83</v>
      </c>
      <c r="B63" s="78" t="s">
        <v>150</v>
      </c>
      <c r="C63" s="68">
        <v>68</v>
      </c>
    </row>
    <row r="64" spans="1:3" ht="13.5" customHeight="1">
      <c r="A64" s="58" t="s">
        <v>74</v>
      </c>
      <c r="B64" s="168" t="s">
        <v>189</v>
      </c>
      <c r="C64" s="60">
        <v>420</v>
      </c>
    </row>
    <row r="65" spans="1:8" ht="13.5" customHeight="1">
      <c r="A65" s="30" t="s">
        <v>46</v>
      </c>
      <c r="B65" s="61" t="s">
        <v>113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58</v>
      </c>
      <c r="C67" s="39">
        <f>C32+C40+C44+C49+C52+C55+C60+C66</f>
        <v>5356.7</v>
      </c>
    </row>
    <row r="68" spans="1:8" ht="13.5" customHeight="1">
      <c r="A68" s="91" t="s">
        <v>44</v>
      </c>
      <c r="B68" s="107"/>
      <c r="C68" s="93"/>
    </row>
    <row r="69" spans="1:8" ht="13.5" customHeight="1">
      <c r="A69" s="42" t="s">
        <v>47</v>
      </c>
      <c r="B69" s="38"/>
      <c r="C69" s="49">
        <v>0</v>
      </c>
    </row>
    <row r="70" spans="1:8" ht="13.5" customHeight="1">
      <c r="A70" s="69" t="s">
        <v>88</v>
      </c>
      <c r="B70" s="38"/>
      <c r="C70" s="49">
        <v>0</v>
      </c>
    </row>
    <row r="71" spans="1:8" ht="30">
      <c r="A71" s="64" t="s">
        <v>78</v>
      </c>
      <c r="B71" s="54"/>
      <c r="C71" s="49">
        <v>0</v>
      </c>
    </row>
    <row r="72" spans="1:8" ht="30">
      <c r="A72" s="80" t="s">
        <v>152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5356.7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7" t="s">
        <v>136</v>
      </c>
      <c r="B77" s="98"/>
      <c r="C77" s="98"/>
      <c r="D77" s="98"/>
      <c r="E77" s="87"/>
    </row>
    <row r="78" spans="1:8" ht="13.5" customHeight="1">
      <c r="A78" s="99" t="s">
        <v>38</v>
      </c>
      <c r="B78" s="90"/>
      <c r="C78" s="99" t="s">
        <v>37</v>
      </c>
      <c r="D78" s="90"/>
      <c r="E78" s="43" t="s">
        <v>4</v>
      </c>
    </row>
    <row r="79" spans="1:8" ht="13.5" customHeight="1">
      <c r="A79" s="165" t="s">
        <v>81</v>
      </c>
      <c r="B79" s="165"/>
      <c r="C79" s="159" t="s">
        <v>173</v>
      </c>
      <c r="D79" s="160"/>
      <c r="E79" s="52">
        <v>25000</v>
      </c>
    </row>
    <row r="80" spans="1:8" ht="13.5" customHeight="1">
      <c r="A80" s="165" t="s">
        <v>40</v>
      </c>
      <c r="B80" s="165"/>
      <c r="C80" s="166"/>
      <c r="D80" s="166"/>
      <c r="E80" s="76">
        <f>C74</f>
        <v>5356.7</v>
      </c>
    </row>
    <row r="81" spans="1:5" ht="13.5" customHeight="1">
      <c r="A81" s="74"/>
      <c r="B81" s="74"/>
      <c r="C81" s="167" t="s">
        <v>41</v>
      </c>
      <c r="D81" s="95"/>
      <c r="E81" s="75">
        <f>(C4+E11)-SUM(E79:E80)</f>
        <v>34596.270000000033</v>
      </c>
    </row>
    <row r="82" spans="1:5" ht="13.5" customHeight="1"/>
    <row r="83" spans="1:5" ht="13.5" customHeight="1">
      <c r="A83" s="97" t="s">
        <v>143</v>
      </c>
      <c r="B83" s="98"/>
      <c r="C83" s="98"/>
      <c r="D83" s="98"/>
      <c r="E83" s="87"/>
    </row>
    <row r="84" spans="1:5" ht="13.5" customHeight="1">
      <c r="A84" s="97" t="s">
        <v>38</v>
      </c>
      <c r="B84" s="87"/>
      <c r="C84" s="97" t="s">
        <v>37</v>
      </c>
      <c r="D84" s="87"/>
      <c r="E84" s="23" t="s">
        <v>4</v>
      </c>
    </row>
    <row r="85" spans="1:5" ht="13.5" customHeight="1">
      <c r="A85" s="103" t="s">
        <v>137</v>
      </c>
      <c r="B85" s="104"/>
      <c r="C85" s="111"/>
      <c r="D85" s="154"/>
      <c r="E85" s="37">
        <f>E81</f>
        <v>34596.270000000033</v>
      </c>
    </row>
    <row r="86" spans="1:5" ht="13.5" customHeight="1">
      <c r="A86" s="103" t="s">
        <v>81</v>
      </c>
      <c r="B86" s="110"/>
      <c r="C86" s="113" t="s">
        <v>173</v>
      </c>
      <c r="D86" s="164"/>
      <c r="E86" s="52">
        <v>25000</v>
      </c>
    </row>
    <row r="87" spans="1:5" ht="13.5" customHeight="1">
      <c r="A87" s="103" t="s">
        <v>40</v>
      </c>
      <c r="B87" s="104"/>
      <c r="C87" s="108"/>
      <c r="D87" s="87"/>
      <c r="E87" s="65">
        <f>C74</f>
        <v>5356.7</v>
      </c>
    </row>
    <row r="88" spans="1:5" ht="13.5" customHeight="1">
      <c r="C88" s="86" t="s">
        <v>28</v>
      </c>
      <c r="D88" s="87"/>
      <c r="E88" s="37">
        <f>(E16+E85)-SUM(E86:E87)</f>
        <v>35589.570000000036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05" t="s">
        <v>141</v>
      </c>
      <c r="B91" s="106"/>
      <c r="C91" s="106"/>
      <c r="D91" s="106"/>
      <c r="E91" s="96"/>
    </row>
    <row r="92" spans="1:5" ht="13.5" customHeight="1">
      <c r="A92" s="97" t="s">
        <v>38</v>
      </c>
      <c r="B92" s="87"/>
      <c r="C92" s="97" t="s">
        <v>37</v>
      </c>
      <c r="D92" s="87"/>
      <c r="E92" s="23" t="s">
        <v>4</v>
      </c>
    </row>
    <row r="93" spans="1:5" ht="13.5" customHeight="1">
      <c r="A93" s="103" t="s">
        <v>144</v>
      </c>
      <c r="B93" s="104"/>
      <c r="C93" s="108"/>
      <c r="D93" s="87"/>
      <c r="E93" s="37">
        <f>E88</f>
        <v>35589.570000000036</v>
      </c>
    </row>
    <row r="94" spans="1:5" ht="13.5" customHeight="1">
      <c r="A94" s="103" t="s">
        <v>81</v>
      </c>
      <c r="B94" s="110"/>
      <c r="C94" s="113" t="s">
        <v>190</v>
      </c>
      <c r="D94" s="114"/>
      <c r="E94" s="52">
        <v>1149.51</v>
      </c>
    </row>
    <row r="95" spans="1:5" ht="13.5" customHeight="1">
      <c r="A95" s="103" t="s">
        <v>40</v>
      </c>
      <c r="B95" s="104"/>
      <c r="C95" s="108"/>
      <c r="D95" s="87"/>
      <c r="E95" s="65">
        <f>C74</f>
        <v>5356.7</v>
      </c>
    </row>
    <row r="96" spans="1:5" ht="13.5" customHeight="1">
      <c r="C96" s="86" t="s">
        <v>28</v>
      </c>
      <c r="D96" s="87"/>
      <c r="E96" s="52">
        <f>(E21+E93)-SUM(E94:E95)</f>
        <v>60433.360000000037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1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5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8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3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6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2024-06-19T13:47:42Z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