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<sst xmlns="http://schemas.openxmlformats.org/spreadsheetml/2006/main" count="2080" uniqueCount="529">
  <si>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</si>
  <si>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</si>
  <si>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</si>
  <si>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</si>
  <si>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</si>
  <si>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</si>
  <si>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</si>
  <si>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</si>
  <si>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</si>
  <si>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</si>
  <si>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</si>
  <si>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</si>
  <si>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</si>
  <si>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</si>
  <si>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</si>
  <si>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</si>
  <si>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</si>
  <si>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</si>
  <si>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</si>
  <si>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</si>
  <si>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</si>
  <si>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</si>
  <si>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</si>
  <si>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</si>
  <si>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</si>
  <si>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</si>
  <si>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</si>
  <si>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</si>
  <si>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</si>
  <si>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</si>
  <si>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</si>
  <si>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</si>
  <si>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</si>
  <si>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</si>
  <si>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</si>
  <si>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</si>
  <si>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</si>
  <si>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</si>
  <si>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</si>
  <si>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</si>
  <si>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</si>
  <si>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</si>
  <si>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</si>
  <si>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</si>
  <si>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</si>
  <si>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</si>
  <si>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</si>
  <si>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</si>
  <si>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</si>
  <si>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</si>
  <si>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</si>
  <si>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</si>
  <si>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</si>
  <si>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</si>
  <si>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</si>
  <si>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</si>
  <si>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</si>
  <si>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</si>
  <si>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</si>
  <si>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</si>
  <si>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</si>
  <si>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</si>
  <si>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</si>
  <si>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</si>
  <si>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</si>
  <si>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</si>
  <si>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</si>
  <si>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</si>
  <si>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</si>
  <si>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</si>
  <si>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</si>
  <si>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</si>
  <si>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</si>
  <si>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</si>
  <si>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</si>
  <si>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</si>
  <si>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</si>
  <si>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</si>
  <si>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</si>
  <si>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</si>
  <si>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</si>
  <si>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</si>
  <si>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</si>
  <si>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</si>
  <si>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</si>
  <si>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</si>
  <si>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</si>
  <si>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</si>
  <si>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</si>
  <si>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</si>
  <si>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</si>
  <si>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</si>
  <si>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</si>
  <si>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</si>
  <si>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</si>
  <si>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</si>
  <si>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</si>
  <si>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</si>
  <si>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</si>
  <si>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</si>
  <si>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</si>
  <si>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</si>
  <si>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</si>
  <si>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</si>
  <si>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</si>
  <si>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</si>
  <si>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</si>
  <si>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</si>
  <si>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</si>
  <si>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</si>
  <si>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</si>
  <si>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</si>
  <si>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</si>
  <si>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</si>
  <si>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</si>
  <si>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</si>
  <si>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</si>
  <si>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</si>
  <si>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</si>
  <si>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</si>
  <si>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</si>
  <si>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</si>
  <si>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</si>
  <si>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</si>
  <si>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</si>
  <si>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</si>
  <si>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</si>
  <si>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</si>
  <si>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</si>
  <si>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</si>
  <si>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</si>
  <si>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</si>
  <si>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</si>
  <si>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</si>
  <si>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</si>
  <si>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</si>
  <si>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</si>
  <si>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</si>
  <si>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</si>
  <si>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</si>
  <si>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</si>
  <si>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</si>
  <si>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</si>
  <si>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</si>
  <si>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</si>
  <si>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</si>
  <si>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</si>
  <si>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</si>
  <si>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</si>
  <si>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</si>
  <si>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</si>
  <si>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</si>
  <si>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</si>
  <si>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</si>
  <si>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</si>
  <si>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</si>
  <si>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</si>
  <si>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</si>
  <si>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</si>
  <si>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</si>
  <si>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</si>
  <si>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</si>
  <si>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</si>
  <si>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</si>
  <si>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</si>
  <si>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</si>
  <si>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</si>
  <si>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</si>
  <si>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</si>
  <si>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</si>
  <si>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</si>
  <si>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</si>
  <si>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</si>
  <si>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</si>
  <si>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</si>
  <si>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</si>
  <si>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</si>
  <si>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</si>
  <si>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</si>
  <si>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</si>
  <si>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</si>
  <si>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</si>
  <si>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</si>
  <si>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</si>
  <si>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</si>
  <si>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</si>
  <si>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</si>
  <si>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</si>
  <si>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</si>
  <si>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</si>
  <si>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</si>
  <si>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</si>
  <si>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</si>
  <si>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</si>
  <si>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</si>
  <si>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</si>
  <si>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</si>
  <si>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</si>
  <si>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</si>
  <si>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</si>
  <si>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</si>
  <si>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</si>
  <si>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</si>
  <si>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</si>
  <si>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</si>
  <si>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</si>
  <si>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</si>
  <si>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</si>
  <si>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</si>
  <si>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</si>
  <si>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</si>
  <si>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</si>
  <si>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</si>
  <si>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</si>
  <si>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</si>
  <si>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</si>
  <si>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</si>
  <si>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</si>
  <si>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</si>
  <si>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</si>
  <si>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</si>
  <si>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</si>
  <si>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</si>
  <si>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</si>
  <si>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</si>
  <si>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</si>
  <si>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</si>
  <si>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</si>
  <si>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</si>
  <si>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</si>
  <si>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</si>
  <si>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</si>
  <si>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</si>
  <si>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</si>
  <si>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</si>
  <si>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</si>
  <si>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</si>
  <si>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</si>
  <si>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</si>
  <si>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</si>
  <si>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</si>
  <si>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</si>
  <si>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</si>
  <si>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</si>
  <si>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</si>
  <si>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</si>
  <si>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</si>
  <si>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</si>
  <si>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</si>
  <si>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</si>
  <si>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</si>
  <si>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</si>
  <si>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</si>
  <si>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</si>
  <si>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</si>
  <si>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</si>
  <si>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</si>
  <si>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</si>
  <si>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</si>
  <si>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</si>
  <si>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</si>
  <si>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</si>
  <si>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</si>
  <si>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</si>
  <si>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</si>
  <si>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</si>
  <si>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</si>
  <si>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</si>
  <si>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</si>
  <si>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</si>
  <si>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</si>
  <si>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</si>
  <si>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</si>
  <si>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</si>
  <si>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</si>
  <si>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</si>
  <si>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</si>
  <si>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</si>
  <si>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</si>
  <si>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</si>
  <si>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</si>
  <si>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</si>
  <si>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</si>
  <si>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</si>
  <si>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</si>
  <si>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</si>
  <si>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</si>
  <si>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</si>
  <si>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</si>
  <si>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</si>
  <si>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</si>
  <si>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</si>
  <si>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</si>
  <si>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</si>
  <si>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</si>
  <si>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</si>
  <si>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</si>
  <si>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</si>
  <si>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</si>
  <si>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</si>
  <si>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</si>
  <si>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</si>
  <si>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</si>
  <si>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</si>
  <si>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</si>
  <si>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</si>
  <si>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</si>
  <si>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</si>
  <si>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</si>
  <si>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</si>
  <si>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</si>
  <si>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</si>
  <si>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</si>
  <si>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</si>
  <si>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</si>
  <si>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r>
      <rPr>
        <b val="true"/>
        <sz val="11"/>
        <color rgb="FF000000"/>
        <rFont val="Calibri"/>
        <family val="0"/>
        <charset val="1"/>
      </rPr>
      <t xml:space="preserve">28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</si>
  <si>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borrow $50 </t>
  </si>
  <si>
    <t xml:space="preserve">28th December 2024</t>
  </si>
  <si>
    <t xml:space="preserve">Mother give $16.14 coins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</si>
  <si>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</si>
  <si>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</si>
  <si>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</si>
  <si>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</si>
  <si>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</si>
  <si>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</si>
  <si>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</si>
  <si>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</si>
  <si>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</si>
  <si>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</si>
  <si>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</si>
  <si>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</si>
  <si>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</si>
  <si>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</si>
  <si>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</si>
  <si>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</si>
  <si>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</si>
  <si>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</si>
  <si>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</si>
  <si>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</si>
  <si>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</si>
  <si>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</si>
  <si>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</si>
  <si>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</si>
  <si>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
</t>
    </r>
    <r>
      <rPr>
        <sz val="11"/>
        <color rgb="FF000000"/>
        <rFont val="Calibri"/>
        <family val="2"/>
      </rPr>
      <t xml:space="preserve">  - Birdie Sim Card 3 months Fees ($50 per month)- $150
  - Additional Birdie Sim Card - $50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</si>
  <si>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</si>
  <si>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</si>
  <si>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</si>
  <si>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</si>
  <si>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</si>
  <si>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Birdie Monthly Fees</t>
  </si>
  <si>
    <t xml:space="preserve">Birdie Monthly Fees – Paid in Advance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</si>
  <si>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</si>
  <si>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</si>
  <si>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</si>
  <si>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</si>
  <si>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</si>
  <si>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</si>
  <si>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</si>
  <si>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Birdie Sim Card</t>
  </si>
  <si>
    <t xml:space="preserve">600 Mb Data Plus 1000 minutes Voice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</si>
  <si>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</si>
  <si>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</si>
  <si>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</si>
  <si>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</si>
  <si>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1. Payback $500 to Mom</t>
  </si>
  <si>
    <t xml:space="preserve">2. Additional Expense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</si>
  <si>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</si>
  <si>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</si>
  <si>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</si>
  <si>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</si>
  <si>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</si>
  <si>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$1200 to Mom</t>
  </si>
  <si>
    <t xml:space="preserve">Debts Or Credits For the Comming March 20th 2025 to April 17th 2025</t>
  </si>
  <si>
    <t xml:space="preserve">Balance Brought Forward From February 2025</t>
  </si>
  <si>
    <t xml:space="preserve">1. Payback $1200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</si>
  <si>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</si>
  <si>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</si>
  <si>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</si>
  <si>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</si>
  <si>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</si>
  <si>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</si>
  <si>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</si>
  <si>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</si>
  <si>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</si>
  <si>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</si>
  <si>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</si>
  <si>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</si>
  <si>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</si>
  <si>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</si>
  <si>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</si>
  <si>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</si>
  <si>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</si>
  <si>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</si>
  <si>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</si>
  <si>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</si>
  <si>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</si>
  <si>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</si>
  <si>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</si>
  <si>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</si>
  <si>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</si>
  <si>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</si>
  <si>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</si>
  <si>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</si>
  <si>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</si>
  <si>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</si>
  <si>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</si>
  <si>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</si>
  <si>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</si>
  <si>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</si>
  <si>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</si>
  <si>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$383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</si>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</sst>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0</v>
      </c>
      <c r="D3" s="5" t="s">
        <v>6</v>
      </c>
      <c r="E3" s="5" t="s">
        <v>7</v>
      </c>
      <c r="F3" s="6" t="n">
        <v>118.9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0</v>
      </c>
      <c r="D4" s="5"/>
      <c r="E4" s="5" t="s">
        <v>9</v>
      </c>
      <c r="F4" s="6" t="n">
        <v>30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20.2</v>
      </c>
      <c r="D5" s="5"/>
      <c r="E5" s="5" t="s">
        <v>11</v>
      </c>
      <c r="F5" s="6" t="n">
        <v>8.2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3.04</v>
      </c>
      <c r="D7" s="5"/>
      <c r="E7" s="5" t="s">
        <v>15</v>
      </c>
      <c r="F7" s="6" t="n">
        <v>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2024'!E115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5.4</v>
      </c>
      <c r="D10" s="5"/>
      <c r="E10" s="5" t="s">
        <v>22</v>
      </c>
      <c r="F10" s="6" t="n">
        <v>5.4</v>
      </c>
      <c r="H10" s="7" t="s">
        <v>23</v>
      </c>
      <c r="I10" s="6" t="n">
        <f aca="false">'October 2024 - December 2024'!E126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220.64</v>
      </c>
      <c r="D11" s="5"/>
      <c r="E11" s="8" t="s">
        <v>24</v>
      </c>
      <c r="F11" s="6" t="n">
        <f aca="false">SUM(F3:F10)</f>
        <v>354.5</v>
      </c>
      <c r="H11" s="7" t="s">
        <v>25</v>
      </c>
      <c r="I11" s="6" t="n">
        <f aca="false">'October 2024 - December 2024'!E139</f>
        <v>220.640000000001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-22133</v>
      </c>
      <c r="D12" s="6"/>
      <c r="E12" s="6"/>
      <c r="F12" s="6"/>
      <c r="H12" s="7" t="s">
        <v>27</v>
      </c>
      <c r="I12" s="6" t="n">
        <f aca="false">'January 2025 - March 2025'!E93</f>
        <v>883.640000000001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2025'!E103</f>
        <v>1346.64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2025'!E113</f>
        <v>1759.64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2172.64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2585.64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2998.64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3906.64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5531.64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7539.64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9547.64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11555.64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13563.64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15571.64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17579.64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19587.64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21595.64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23603.64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2026'!E109</f>
        <v>25611.64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2026'!E90</f>
        <v>27619.64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2026'!E99</f>
        <v>29627.64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2026'!E109</f>
        <v>31635.64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2026'!E90</f>
        <v>33493.64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2026'!E99</f>
        <v>35501.64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2026'!E109</f>
        <v>37509.64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2027'!E90</f>
        <v>39517.64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2027'!E99</f>
        <v>41525.64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2027'!E109</f>
        <v>43533.64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2027'!E90</f>
        <v>45541.64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2027'!E99</f>
        <v>47549.64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2027'!E109</f>
        <v>49557.64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-22133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-12633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-9483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-8483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-5083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-1483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-14633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-22133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A33" activeCellId="0" sqref="A33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31635.64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31635.64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1" t="s">
        <v>464</v>
      </c>
      <c r="B8" s="91"/>
      <c r="C8" s="91"/>
      <c r="D8" s="91"/>
      <c r="E8" s="9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2" t="s">
        <v>4</v>
      </c>
      <c r="B9" s="92" t="s">
        <v>31</v>
      </c>
      <c r="C9" s="92" t="s">
        <v>32</v>
      </c>
      <c r="D9" s="92"/>
      <c r="E9" s="9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465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466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3" t="s">
        <v>467</v>
      </c>
      <c r="B14" s="93"/>
      <c r="C14" s="93"/>
      <c r="D14" s="93"/>
      <c r="E14" s="9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2" t="s">
        <v>4</v>
      </c>
      <c r="B15" s="92" t="s">
        <v>31</v>
      </c>
      <c r="C15" s="92" t="s">
        <v>32</v>
      </c>
      <c r="D15" s="92"/>
      <c r="E15" s="9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468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469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92" t="s">
        <v>470</v>
      </c>
      <c r="B20" s="92"/>
      <c r="C20" s="92"/>
      <c r="D20" s="92"/>
      <c r="E20" s="9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2" t="s">
        <v>4</v>
      </c>
      <c r="B21" s="92" t="s">
        <v>31</v>
      </c>
      <c r="C21" s="92" t="s">
        <v>32</v>
      </c>
      <c r="D21" s="92"/>
      <c r="E21" s="9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471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472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473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H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2026 - June 2026'!C75)+SUM(E87+E96+E106) &lt; 0,(('April 2026 - June 2026'!C75))+SUM(E87+E96+E106), (('April 2026 - June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2026 - June 2026'!C77)+SUM(0) &lt; 0,(('April 2026 - June 2026'!C77))+SUM(0), (('April 2026 - June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8" t="s">
        <v>474</v>
      </c>
      <c r="B84" s="78"/>
      <c r="C84" s="78"/>
      <c r="D84" s="78"/>
      <c r="E84" s="78"/>
    </row>
    <row r="85" customFormat="false" ht="21" hidden="false" customHeight="true" outlineLevel="0" collapsed="false">
      <c r="A85" s="78" t="s">
        <v>165</v>
      </c>
      <c r="B85" s="78"/>
      <c r="C85" s="78" t="s">
        <v>32</v>
      </c>
      <c r="D85" s="78"/>
      <c r="E85" s="78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475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2026 - June 2026'!E109+E12)-SUM(E86:E89)</f>
        <v>27619.64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0" t="s">
        <v>476</v>
      </c>
      <c r="B92" s="80"/>
      <c r="C92" s="80"/>
      <c r="D92" s="80"/>
      <c r="E92" s="80"/>
    </row>
    <row r="93" customFormat="false" ht="21" hidden="false" customHeight="true" outlineLevel="0" collapsed="false">
      <c r="A93" s="78" t="s">
        <v>165</v>
      </c>
      <c r="B93" s="78"/>
      <c r="C93" s="78" t="s">
        <v>32</v>
      </c>
      <c r="D93" s="78"/>
      <c r="E93" s="78" t="s">
        <v>33</v>
      </c>
    </row>
    <row r="94" customFormat="false" ht="21" hidden="false" customHeight="true" outlineLevel="0" collapsed="false">
      <c r="A94" s="39" t="s">
        <v>477</v>
      </c>
      <c r="B94" s="39"/>
      <c r="C94" s="15"/>
      <c r="D94" s="15"/>
      <c r="E94" s="6" t="n">
        <f aca="false">E90</f>
        <v>27619.64</v>
      </c>
    </row>
    <row r="95" customFormat="false" ht="21" hidden="false" customHeight="true" outlineLevel="0" collapsed="false">
      <c r="A95" s="39" t="s">
        <v>145</v>
      </c>
      <c r="B95" s="39"/>
      <c r="C95" s="15" t="s">
        <v>369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475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29627.64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0" t="s">
        <v>478</v>
      </c>
      <c r="B102" s="80"/>
      <c r="C102" s="80"/>
      <c r="D102" s="80"/>
      <c r="E102" s="80"/>
    </row>
    <row r="103" customFormat="false" ht="21" hidden="false" customHeight="true" outlineLevel="0" collapsed="false">
      <c r="A103" s="78" t="s">
        <v>165</v>
      </c>
      <c r="B103" s="78"/>
      <c r="C103" s="78" t="s">
        <v>32</v>
      </c>
      <c r="D103" s="78"/>
      <c r="E103" s="78" t="s">
        <v>33</v>
      </c>
    </row>
    <row r="104" customFormat="false" ht="21" hidden="false" customHeight="true" outlineLevel="0" collapsed="false">
      <c r="A104" s="39" t="s">
        <v>479</v>
      </c>
      <c r="B104" s="39"/>
      <c r="C104" s="15"/>
      <c r="D104" s="15"/>
      <c r="E104" s="6" t="n">
        <f aca="false">E99</f>
        <v>29627.64</v>
      </c>
    </row>
    <row r="105" customFormat="false" ht="21" hidden="false" customHeight="true" outlineLevel="0" collapsed="false">
      <c r="A105" s="94" t="s">
        <v>145</v>
      </c>
      <c r="B105" s="95"/>
      <c r="C105" s="15" t="s">
        <v>369</v>
      </c>
      <c r="D105" s="15"/>
      <c r="E105" s="36" t="n">
        <v>0</v>
      </c>
    </row>
    <row r="106" customFormat="false" ht="21" hidden="false" customHeight="true" outlineLevel="0" collapsed="false">
      <c r="A106" s="96"/>
      <c r="B106" s="97"/>
      <c r="C106" s="15" t="s">
        <v>475</v>
      </c>
      <c r="D106" s="15"/>
      <c r="E106" s="36" t="n">
        <v>0</v>
      </c>
    </row>
    <row r="107" customFormat="false" ht="39.75" hidden="false" customHeight="true" outlineLevel="0" collapsed="false">
      <c r="A107" s="98"/>
      <c r="B107" s="9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31635.64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5 C31:C32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conditionalFormatting sqref="C33">
    <cfRule type="cellIs" priority="14" operator="equal" aboveAverage="0" equalAverage="0" bottom="0" percent="0" rank="0" text="" dxfId="9">
      <formula>0</formula>
    </cfRule>
  </conditionalFormatting>
  <conditionalFormatting sqref="D33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7" colorId="64" zoomScale="90" zoomScaleNormal="90" zoomScalePageLayoutView="100" workbookViewId="0">
      <selection pane="topLeft" activeCell="A33" activeCellId="0" sqref="A33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480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37509.64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37509.64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1" t="s">
        <v>481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482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483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484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485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486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00" t="s">
        <v>487</v>
      </c>
      <c r="B20" s="100"/>
      <c r="C20" s="100"/>
      <c r="D20" s="100"/>
      <c r="E20" s="10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488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489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490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  <c r="I31" s="72" t="n">
        <v>9</v>
      </c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01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2026 - September 2026'!C75)+SUM(E87+E96+E106) &lt; 0,(('July 2026 - September 2026'!C75))+SUM(E87+E96+E106), (('July 2026 - September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2026 - September 2026'!C77)+SUM(0) &lt; 0,(('July 2026 - September 2026'!C77))+SUM(0), (('July 2026 - September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5" t="s">
        <v>491</v>
      </c>
      <c r="B84" s="85"/>
      <c r="C84" s="85"/>
      <c r="D84" s="85"/>
      <c r="E84" s="85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492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475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2026 - September 2026'!E109+E12)-SUM(E86:E89)</f>
        <v>33493.64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493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494</v>
      </c>
      <c r="B94" s="39"/>
      <c r="C94" s="15"/>
      <c r="D94" s="15"/>
      <c r="E94" s="6" t="n">
        <f aca="false">E90</f>
        <v>33493.64</v>
      </c>
    </row>
    <row r="95" customFormat="false" ht="21" hidden="false" customHeight="true" outlineLevel="0" collapsed="false">
      <c r="A95" s="39" t="s">
        <v>145</v>
      </c>
      <c r="B95" s="39"/>
      <c r="C95" s="15" t="s">
        <v>369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475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35501.64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5" t="s">
        <v>495</v>
      </c>
      <c r="B102" s="85"/>
      <c r="C102" s="85"/>
      <c r="D102" s="85"/>
      <c r="E102" s="85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496</v>
      </c>
      <c r="B104" s="39"/>
      <c r="C104" s="15"/>
      <c r="D104" s="15"/>
      <c r="E104" s="6" t="n">
        <f aca="false">E99</f>
        <v>35501.64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369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475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37509.64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6 C30:C32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conditionalFormatting sqref="C33">
    <cfRule type="cellIs" priority="14" operator="equal" aboveAverage="0" equalAverage="0" bottom="0" percent="0" rank="0" text="" dxfId="9">
      <formula>0</formula>
    </cfRule>
  </conditionalFormatting>
  <conditionalFormatting sqref="D33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33" activeCellId="0" sqref="A33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497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43533.64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43533.64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1" t="s">
        <v>498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499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500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10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1" t="s">
        <v>501</v>
      </c>
      <c r="B14" s="81"/>
      <c r="C14" s="81"/>
      <c r="D14" s="81"/>
      <c r="E14" s="8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502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503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504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505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506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507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J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39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2026 - December 2026'!C74)+SUM(E87+E96+E106) &lt; 0,(('October 2026 - December 2026'!C74))+SUM(E87+E96+E106), (('October 2026 - December 2026'!C74))+SUM(E87+E96+E106))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2026 - December 2026'!C76)+SUM(0) &lt; 0,(('October 2026 - December 2026'!C76))+SUM(0), (('October 2026 - December 2026'!C76))+SUM(0))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5" t="s">
        <v>508</v>
      </c>
      <c r="B84" s="85"/>
      <c r="C84" s="85"/>
      <c r="D84" s="85"/>
      <c r="E84" s="85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475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('October 2026 - December 2026'!E109+E12)-SUM(E86:E89)</f>
        <v>39517.64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5" t="s">
        <v>509</v>
      </c>
      <c r="B92" s="85"/>
      <c r="C92" s="85"/>
      <c r="D92" s="85"/>
      <c r="E92" s="85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510</v>
      </c>
      <c r="B94" s="39"/>
      <c r="C94" s="15"/>
      <c r="D94" s="15"/>
      <c r="E94" s="6" t="n">
        <f aca="false">E90</f>
        <v>39517.64</v>
      </c>
    </row>
    <row r="95" customFormat="false" ht="42.75" hidden="false" customHeight="true" outlineLevel="0" collapsed="false">
      <c r="A95" s="39" t="s">
        <v>145</v>
      </c>
      <c r="B95" s="39"/>
      <c r="C95" s="14" t="s">
        <v>369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475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41525.64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511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512</v>
      </c>
      <c r="B104" s="39"/>
      <c r="C104" s="15"/>
      <c r="D104" s="15"/>
      <c r="E104" s="6" t="n">
        <f aca="false">E99</f>
        <v>41525.64</v>
      </c>
    </row>
    <row r="105" customFormat="false" ht="21" hidden="false" customHeight="true" outlineLevel="0" collapsed="false">
      <c r="A105" s="39" t="s">
        <v>145</v>
      </c>
      <c r="B105" s="39"/>
      <c r="C105" s="14" t="s">
        <v>369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475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43533.64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5 C31:C32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conditionalFormatting sqref="C33">
    <cfRule type="cellIs" priority="14" operator="equal" aboveAverage="0" equalAverage="0" bottom="0" percent="0" rank="0" text="" dxfId="9">
      <formula>0</formula>
    </cfRule>
  </conditionalFormatting>
  <conditionalFormatting sqref="D33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D38" activeCellId="0" sqref="D38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513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49557.64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49557.64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514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515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516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517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518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519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520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521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522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523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K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84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2027 - March 2027'!C75)+SUM(E87+E96+E106) &lt; 0,(('January 2027 - March 2027'!C75))+SUM(E87+E96+E106), (('January 2027 - March 2027'!C75))+SUM(E87+E96+E106))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2027 - March 2027'!C77)+SUM(0) &lt; 0,(('January 2027 - March 2027'!C77))+SUM(0), (('January 2027 - March 2027'!C77))+SUM(0))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5" t="s">
        <v>524</v>
      </c>
      <c r="B84" s="85"/>
      <c r="C84" s="85"/>
      <c r="D84" s="85"/>
      <c r="E84" s="85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475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2027 - March 2027'!E109+E12)-SUM(E86:E89)</f>
        <v>45541.64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5" t="s">
        <v>525</v>
      </c>
      <c r="B92" s="85"/>
      <c r="C92" s="85"/>
      <c r="D92" s="85"/>
      <c r="E92" s="85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526</v>
      </c>
      <c r="B94" s="39"/>
      <c r="C94" s="15"/>
      <c r="D94" s="15"/>
      <c r="E94" s="6" t="n">
        <f aca="false">E90</f>
        <v>45541.64</v>
      </c>
    </row>
    <row r="95" customFormat="false" ht="21" hidden="false" customHeight="true" outlineLevel="0" collapsed="false">
      <c r="A95" s="39" t="s">
        <v>145</v>
      </c>
      <c r="B95" s="39"/>
      <c r="C95" s="14" t="s">
        <v>369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475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47549.64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527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528</v>
      </c>
      <c r="B104" s="39"/>
      <c r="C104" s="15"/>
      <c r="D104" s="15"/>
      <c r="E104" s="6" t="n">
        <f aca="false">E99</f>
        <v>47549.64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369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475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49557.64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5 C31:C32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conditionalFormatting sqref="C33">
    <cfRule type="cellIs" priority="15" operator="equal" aboveAverage="0" equalAverage="0" bottom="0" percent="0" rank="0" text="" dxfId="9">
      <formula>0</formula>
    </cfRule>
  </conditionalFormatting>
  <conditionalFormatting sqref="D33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C92" activeCellId="0" sqref="C92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-7983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-9483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2"/>
  <sheetViews>
    <sheetView showFormulas="false" showGridLines="true" showRowColHeaders="true" showZeros="true" rightToLeft="false" tabSelected="false" showOutlineSymbols="true" defaultGridColor="true" view="normal" topLeftCell="A130" colorId="64" zoomScale="90" zoomScaleNormal="90" zoomScalePageLayoutView="100" workbookViewId="0">
      <selection pane="topLeft" activeCell="G137" activeCellId="0" sqref="G137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E139</f>
        <v>220.640000000001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220.640000000001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C101</f>
        <v>-8483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 t="s">
        <v>315</v>
      </c>
      <c r="B42" s="66" t="s">
        <v>157</v>
      </c>
      <c r="C42" s="66" t="s">
        <v>316</v>
      </c>
      <c r="D42" s="66"/>
      <c r="E42" s="6" t="n">
        <v>50</v>
      </c>
    </row>
    <row r="43" customFormat="false" ht="21" hidden="false" customHeight="true" outlineLevel="0" collapsed="false">
      <c r="A43" s="13" t="s">
        <v>317</v>
      </c>
      <c r="B43" s="66" t="s">
        <v>157</v>
      </c>
      <c r="C43" s="66" t="s">
        <v>318</v>
      </c>
      <c r="D43" s="66"/>
      <c r="E43" s="6" t="n">
        <v>16.14</v>
      </c>
    </row>
    <row r="44" customFormat="false" ht="21" hidden="false" customHeight="true" outlineLevel="0" collapsed="false">
      <c r="A44" s="13"/>
      <c r="B44" s="63" t="s">
        <v>319</v>
      </c>
      <c r="C44" s="63" t="s">
        <v>320</v>
      </c>
      <c r="D44" s="63"/>
      <c r="E44" s="6" t="n">
        <v>134.1</v>
      </c>
    </row>
    <row r="45" customFormat="false" ht="21" hidden="false" customHeight="true" outlineLevel="0" collapsed="false">
      <c r="A45" s="16"/>
      <c r="B45" s="16"/>
      <c r="C45" s="41" t="s">
        <v>39</v>
      </c>
      <c r="D45" s="41"/>
      <c r="E45" s="6" t="n">
        <f aca="false">SUM(E35:E44)</f>
        <v>4771.64</v>
      </c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2.75" hidden="false" customHeight="true" outlineLevel="0" collapsed="false">
      <c r="A47" s="17"/>
      <c r="B47" s="17"/>
      <c r="C47" s="17"/>
      <c r="D47" s="51"/>
      <c r="E47" s="52"/>
    </row>
    <row r="48" customFormat="false" ht="13.5" hidden="false" customHeight="true" outlineLevel="0" collapsed="false">
      <c r="A48" s="17"/>
      <c r="B48" s="17"/>
      <c r="C48" s="17"/>
      <c r="D48" s="51"/>
      <c r="E48" s="52"/>
    </row>
    <row r="49" customFormat="false" ht="13.5" hidden="false" customHeight="true" outlineLevel="0" collapsed="false">
      <c r="A49" s="17"/>
      <c r="B49" s="17"/>
    </row>
    <row r="50" customFormat="false" ht="21" hidden="false" customHeight="true" outlineLevel="0" collapsed="false">
      <c r="A50" s="34" t="s">
        <v>321</v>
      </c>
      <c r="B50" s="34"/>
      <c r="C50" s="34"/>
    </row>
    <row r="51" customFormat="false" ht="21" hidden="false" customHeight="true" outlineLevel="0" collapsed="false">
      <c r="A51" s="34" t="s">
        <v>31</v>
      </c>
      <c r="B51" s="34" t="s">
        <v>32</v>
      </c>
      <c r="C51" s="4" t="s">
        <v>33</v>
      </c>
      <c r="D51" s="31"/>
    </row>
    <row r="52" customFormat="false" ht="21" hidden="false" customHeight="true" outlineLevel="0" collapsed="false">
      <c r="A52" s="35" t="s">
        <v>84</v>
      </c>
      <c r="B52" s="35"/>
      <c r="C52" s="35"/>
    </row>
    <row r="53" customFormat="false" ht="21" hidden="false" customHeight="true" outlineLevel="0" collapsed="false">
      <c r="A53" s="13" t="s">
        <v>273</v>
      </c>
      <c r="B53" s="67"/>
      <c r="C53" s="36" t="n">
        <v>0</v>
      </c>
    </row>
    <row r="54" customFormat="false" ht="21" hidden="false" customHeight="true" outlineLevel="0" collapsed="false">
      <c r="A54" s="13" t="s">
        <v>51</v>
      </c>
      <c r="B54" s="67"/>
      <c r="C54" s="36" t="n">
        <v>0</v>
      </c>
    </row>
    <row r="55" customFormat="false" ht="21" hidden="false" customHeight="true" outlineLevel="0" collapsed="false">
      <c r="A55" s="13" t="s">
        <v>88</v>
      </c>
      <c r="B55" s="67" t="s">
        <v>89</v>
      </c>
      <c r="C55" s="36" t="n">
        <v>149</v>
      </c>
    </row>
    <row r="56" customFormat="false" ht="21" hidden="false" customHeight="true" outlineLevel="0" collapsed="false">
      <c r="A56" s="39"/>
      <c r="B56" s="41" t="s">
        <v>91</v>
      </c>
      <c r="C56" s="36" t="n">
        <f aca="false">SUM(C53:C55)</f>
        <v>149</v>
      </c>
    </row>
    <row r="57" customFormat="false" ht="21" hidden="false" customHeight="true" outlineLevel="0" collapsed="false">
      <c r="A57" s="35" t="s">
        <v>322</v>
      </c>
      <c r="B57" s="35"/>
      <c r="C57" s="35"/>
    </row>
    <row r="58" customFormat="false" ht="21" hidden="false" customHeight="true" outlineLevel="0" collapsed="false">
      <c r="A58" s="35"/>
      <c r="B58" s="35"/>
      <c r="C58" s="35"/>
    </row>
    <row r="59" customFormat="false" ht="21" hidden="false" customHeight="true" outlineLevel="0" collapsed="false">
      <c r="A59" s="13" t="s">
        <v>96</v>
      </c>
      <c r="B59" s="67"/>
      <c r="C59" s="36" t="n">
        <v>0</v>
      </c>
    </row>
    <row r="60" customFormat="false" ht="21" hidden="false" customHeight="true" outlineLevel="0" collapsed="false">
      <c r="A60" s="13" t="s">
        <v>98</v>
      </c>
      <c r="B60" s="67"/>
      <c r="C60" s="36" t="n">
        <v>0</v>
      </c>
    </row>
    <row r="61" customFormat="false" ht="21" hidden="false" customHeight="true" outlineLevel="0" collapsed="false">
      <c r="A61" s="13" t="s">
        <v>100</v>
      </c>
      <c r="B61" s="67"/>
      <c r="C61" s="36" t="n">
        <v>0</v>
      </c>
    </row>
    <row r="62" customFormat="false" ht="21" hidden="false" customHeight="true" outlineLevel="0" collapsed="false">
      <c r="A62" s="13" t="s">
        <v>102</v>
      </c>
      <c r="B62" s="67"/>
      <c r="C62" s="36" t="n">
        <v>0</v>
      </c>
    </row>
    <row r="63" customFormat="false" ht="21" hidden="false" customHeight="true" outlineLevel="0" collapsed="false">
      <c r="A63" s="13" t="s">
        <v>232</v>
      </c>
      <c r="B63" s="67"/>
      <c r="C63" s="36" t="n">
        <v>0</v>
      </c>
    </row>
    <row r="64" customFormat="false" ht="21" hidden="false" customHeight="true" outlineLevel="0" collapsed="false">
      <c r="A64" s="13"/>
      <c r="B64" s="41" t="s">
        <v>104</v>
      </c>
      <c r="C64" s="36" t="n">
        <f aca="false">SUM(C59:C63)</f>
        <v>0</v>
      </c>
    </row>
    <row r="65" customFormat="false" ht="21" hidden="false" customHeight="true" outlineLevel="0" collapsed="false">
      <c r="A65" s="35" t="s">
        <v>106</v>
      </c>
      <c r="B65" s="35"/>
      <c r="C65" s="35"/>
    </row>
    <row r="66" customFormat="false" ht="21" hidden="false" customHeight="true" outlineLevel="0" collapsed="false">
      <c r="A66" s="13" t="s">
        <v>108</v>
      </c>
      <c r="B66" s="67" t="s">
        <v>109</v>
      </c>
      <c r="C66" s="36" t="n">
        <v>0</v>
      </c>
    </row>
    <row r="67" customFormat="false" ht="21" hidden="false" customHeight="true" outlineLevel="0" collapsed="false">
      <c r="A67" s="13" t="s">
        <v>111</v>
      </c>
      <c r="B67" s="67" t="s">
        <v>112</v>
      </c>
      <c r="C67" s="36" t="n">
        <v>0</v>
      </c>
    </row>
    <row r="68" customFormat="false" ht="21" hidden="false" customHeight="true" outlineLevel="0" collapsed="false">
      <c r="A68" s="13"/>
      <c r="B68" s="41" t="s">
        <v>114</v>
      </c>
      <c r="C68" s="36" t="n">
        <f aca="false">SUM(C66:C67)</f>
        <v>0</v>
      </c>
    </row>
    <row r="69" customFormat="false" ht="21" hidden="false" customHeight="true" outlineLevel="0" collapsed="false">
      <c r="A69" s="35" t="s">
        <v>116</v>
      </c>
      <c r="B69" s="35"/>
      <c r="C69" s="35"/>
    </row>
    <row r="70" customFormat="false" ht="21" hidden="false" customHeight="true" outlineLevel="0" collapsed="false">
      <c r="A70" s="13" t="s">
        <v>118</v>
      </c>
      <c r="B70" s="67" t="s">
        <v>119</v>
      </c>
      <c r="C70" s="36" t="n">
        <v>0</v>
      </c>
    </row>
    <row r="71" customFormat="false" ht="21" hidden="false" customHeight="true" outlineLevel="0" collapsed="false">
      <c r="A71" s="39"/>
      <c r="B71" s="67" t="s">
        <v>121</v>
      </c>
      <c r="C71" s="36" t="n">
        <v>0</v>
      </c>
    </row>
    <row r="72" customFormat="false" ht="21" hidden="false" customHeight="true" outlineLevel="0" collapsed="false">
      <c r="A72" s="39"/>
      <c r="B72" s="67" t="s">
        <v>123</v>
      </c>
      <c r="C72" s="36" t="n">
        <v>0</v>
      </c>
    </row>
    <row r="73" customFormat="false" ht="21" hidden="false" customHeight="true" outlineLevel="0" collapsed="false">
      <c r="A73" s="39"/>
      <c r="B73" s="41" t="s">
        <v>125</v>
      </c>
      <c r="C73" s="36" t="n">
        <f aca="false">SUM(C70:C72)</f>
        <v>0</v>
      </c>
    </row>
    <row r="74" customFormat="false" ht="21" hidden="false" customHeight="true" outlineLevel="0" collapsed="false">
      <c r="A74" s="35" t="s">
        <v>126</v>
      </c>
      <c r="B74" s="35"/>
      <c r="C74" s="35"/>
    </row>
    <row r="75" customFormat="false" ht="21" hidden="false" customHeight="true" outlineLevel="0" collapsed="false">
      <c r="A75" s="13" t="s">
        <v>127</v>
      </c>
      <c r="B75" s="67" t="s">
        <v>128</v>
      </c>
      <c r="C75" s="36" t="n">
        <v>0</v>
      </c>
    </row>
    <row r="76" customFormat="false" ht="21" hidden="false" customHeight="true" outlineLevel="0" collapsed="false">
      <c r="A76" s="39"/>
      <c r="B76" s="41" t="s">
        <v>129</v>
      </c>
      <c r="C76" s="36" t="n">
        <f aca="false">SUM(C75)</f>
        <v>0</v>
      </c>
    </row>
    <row r="77" customFormat="false" ht="21" hidden="false" customHeight="true" outlineLevel="0" collapsed="false">
      <c r="A77" s="35" t="s">
        <v>130</v>
      </c>
      <c r="B77" s="35"/>
      <c r="C77" s="35"/>
    </row>
    <row r="78" customFormat="false" ht="42.75" hidden="false" customHeight="true" outlineLevel="0" collapsed="false">
      <c r="A78" s="13" t="s">
        <v>323</v>
      </c>
      <c r="B78" s="67" t="s">
        <v>132</v>
      </c>
      <c r="C78" s="36" t="n">
        <v>0</v>
      </c>
    </row>
    <row r="79" customFormat="false" ht="21" hidden="false" customHeight="true" outlineLevel="0" collapsed="false">
      <c r="A79" s="13" t="s">
        <v>133</v>
      </c>
      <c r="B79" s="67" t="s">
        <v>134</v>
      </c>
      <c r="C79" s="36" t="n">
        <v>0</v>
      </c>
    </row>
    <row r="80" customFormat="false" ht="42.75" hidden="false" customHeight="true" outlineLevel="0" collapsed="false">
      <c r="A80" s="13" t="s">
        <v>135</v>
      </c>
      <c r="B80" s="67" t="s">
        <v>136</v>
      </c>
      <c r="C80" s="36" t="n">
        <v>0</v>
      </c>
    </row>
    <row r="81" customFormat="false" ht="21" hidden="false" customHeight="true" outlineLevel="0" collapsed="false">
      <c r="A81" s="13" t="s">
        <v>137</v>
      </c>
      <c r="B81" s="67" t="s">
        <v>137</v>
      </c>
      <c r="C81" s="36" t="n">
        <v>0</v>
      </c>
    </row>
    <row r="82" customFormat="false" ht="21" hidden="false" customHeight="true" outlineLevel="0" collapsed="false">
      <c r="A82" s="13"/>
      <c r="B82" s="41" t="s">
        <v>24</v>
      </c>
      <c r="C82" s="36" t="n">
        <f aca="false">SUM(C78:C81)</f>
        <v>0</v>
      </c>
    </row>
    <row r="83" customFormat="false" ht="21" hidden="false" customHeight="true" outlineLevel="0" collapsed="false">
      <c r="A83" s="35" t="s">
        <v>139</v>
      </c>
      <c r="B83" s="35"/>
      <c r="C83" s="35"/>
    </row>
    <row r="84" customFormat="false" ht="21" hidden="false" customHeight="true" outlineLevel="0" collapsed="false">
      <c r="A84" s="13" t="s">
        <v>140</v>
      </c>
      <c r="B84" s="67"/>
      <c r="C84" s="36" t="n">
        <v>0</v>
      </c>
    </row>
    <row r="85" customFormat="false" ht="21" hidden="false" customHeight="true" outlineLevel="0" collapsed="false">
      <c r="A85" s="39" t="s">
        <v>141</v>
      </c>
      <c r="B85" s="67" t="s">
        <v>142</v>
      </c>
      <c r="C85" s="36" t="n">
        <v>0</v>
      </c>
    </row>
    <row r="86" customFormat="false" ht="21" hidden="false" customHeight="true" outlineLevel="0" collapsed="false">
      <c r="A86" s="13" t="s">
        <v>67</v>
      </c>
      <c r="B86" s="67" t="s">
        <v>143</v>
      </c>
      <c r="C86" s="36" t="n">
        <v>0</v>
      </c>
    </row>
    <row r="87" customFormat="false" ht="21" hidden="false" customHeight="true" outlineLevel="0" collapsed="false">
      <c r="A87" s="13"/>
      <c r="B87" s="41" t="s">
        <v>144</v>
      </c>
      <c r="C87" s="36" t="n">
        <f aca="false">SUM(C84:C86)</f>
        <v>0</v>
      </c>
    </row>
    <row r="88" customFormat="false" ht="21" hidden="false" customHeight="true" outlineLevel="0" collapsed="false">
      <c r="A88" s="35" t="s">
        <v>145</v>
      </c>
      <c r="B88" s="35"/>
      <c r="C88" s="35"/>
    </row>
    <row r="89" customFormat="false" ht="21" hidden="false" customHeight="true" outlineLevel="0" collapsed="false">
      <c r="A89" s="13" t="s">
        <v>146</v>
      </c>
      <c r="B89" s="67" t="s">
        <v>147</v>
      </c>
      <c r="C89" s="36" t="n">
        <v>200</v>
      </c>
    </row>
    <row r="90" customFormat="false" ht="21" hidden="false" customHeight="true" outlineLevel="0" collapsed="false">
      <c r="A90" s="5" t="s">
        <v>148</v>
      </c>
      <c r="B90" s="67" t="s">
        <v>149</v>
      </c>
      <c r="C90" s="36" t="n">
        <v>68</v>
      </c>
    </row>
    <row r="91" customFormat="false" ht="39.75" hidden="false" customHeight="true" outlineLevel="0" collapsed="false">
      <c r="A91" s="13" t="s">
        <v>150</v>
      </c>
      <c r="B91" s="14" t="s">
        <v>324</v>
      </c>
      <c r="C91" s="36" t="n">
        <v>52</v>
      </c>
    </row>
    <row r="92" customFormat="false" ht="21" hidden="false" customHeight="true" outlineLevel="0" collapsed="false">
      <c r="A92" s="13" t="s">
        <v>152</v>
      </c>
      <c r="B92" s="67" t="s">
        <v>234</v>
      </c>
      <c r="C92" s="36" t="n">
        <v>900</v>
      </c>
    </row>
    <row r="93" customFormat="false" ht="21" hidden="false" customHeight="true" outlineLevel="0" collapsed="false">
      <c r="A93" s="39"/>
      <c r="B93" s="41" t="s">
        <v>154</v>
      </c>
      <c r="C93" s="36" t="n">
        <f aca="false">SUM(C89:C92)</f>
        <v>1220</v>
      </c>
    </row>
    <row r="94" customFormat="false" ht="21" hidden="false" customHeight="true" outlineLevel="0" collapsed="false">
      <c r="A94" s="39"/>
      <c r="B94" s="41" t="s">
        <v>24</v>
      </c>
      <c r="C94" s="36" t="n">
        <f aca="false">C56+C64+C68+C73+C76+C82+C87+C93</f>
        <v>1369</v>
      </c>
    </row>
    <row r="95" customFormat="false" ht="21" hidden="false" customHeight="true" outlineLevel="0" collapsed="false">
      <c r="A95" s="35" t="s">
        <v>156</v>
      </c>
      <c r="B95" s="35"/>
      <c r="C95" s="35"/>
    </row>
    <row r="96" customFormat="false" ht="21" hidden="false" customHeight="true" outlineLevel="0" collapsed="false">
      <c r="A96" s="39" t="s">
        <v>157</v>
      </c>
      <c r="B96" s="15"/>
      <c r="C96" s="6" t="n">
        <f aca="false">IF(('July 2024 - September 2024'!C90)+SUM(E110+E120+E132)  &lt; 0,(('July 2024 - September 2024'!C90))+SUM(E110+E120+E132), (('July 2024 - September 2024'!C90))+SUM(E110+E120+E132))</f>
        <v>-7983</v>
      </c>
    </row>
    <row r="97" customFormat="false" ht="21" hidden="false" customHeight="true" outlineLevel="0" collapsed="false">
      <c r="A97" s="39" t="s">
        <v>158</v>
      </c>
      <c r="B97" s="15"/>
      <c r="C97" s="6" t="n">
        <v>0</v>
      </c>
    </row>
    <row r="98" customFormat="false" ht="21" hidden="false" customHeight="true" outlineLevel="0" collapsed="false">
      <c r="A98" s="39" t="s">
        <v>159</v>
      </c>
      <c r="B98" s="15"/>
      <c r="C98" s="6" t="n">
        <f aca="false">IF(('July 2024 - September 2024'!C92)+SUM(E109+E121+E134) &lt; 0,(('July 2024 - September 2024'!C92))+SUM(E109+E121+E134), (('July 2024 - September 2024'!C92))+SUM(E109+E121+E134))</f>
        <v>-500</v>
      </c>
    </row>
    <row r="99" customFormat="false" ht="42.75" hidden="false" customHeight="true" outlineLevel="0" collapsed="false">
      <c r="A99" s="13" t="s">
        <v>160</v>
      </c>
      <c r="B99" s="15"/>
      <c r="C99" s="6" t="n">
        <v>0</v>
      </c>
    </row>
    <row r="100" customFormat="false" ht="42.75" hidden="false" customHeight="true" outlineLevel="0" collapsed="false">
      <c r="A100" s="13" t="s">
        <v>161</v>
      </c>
      <c r="B100" s="15"/>
      <c r="C100" s="6" t="n">
        <v>0</v>
      </c>
    </row>
    <row r="101" customFormat="false" ht="21" hidden="false" customHeight="true" outlineLevel="0" collapsed="false">
      <c r="A101" s="39"/>
      <c r="B101" s="41" t="s">
        <v>162</v>
      </c>
      <c r="C101" s="6" t="n">
        <f aca="false">C96+C97+C98+C99+C100</f>
        <v>-8483</v>
      </c>
    </row>
    <row r="102" customFormat="false" ht="21" hidden="false" customHeight="true" outlineLevel="0" collapsed="false">
      <c r="A102" s="13"/>
      <c r="B102" s="8" t="s">
        <v>163</v>
      </c>
      <c r="C102" s="36" t="n">
        <f aca="false">C94</f>
        <v>1369</v>
      </c>
      <c r="H102" s="68"/>
    </row>
    <row r="103" customFormat="false" ht="13.5" hidden="false" customHeight="true" outlineLevel="0" collapsed="false">
      <c r="A103" s="17"/>
      <c r="B103" s="17"/>
    </row>
    <row r="104" customFormat="false" ht="13.5" hidden="false" customHeight="true" outlineLevel="0" collapsed="false">
      <c r="A104" s="17"/>
      <c r="B104" s="17"/>
    </row>
    <row r="105" customFormat="false" ht="21" hidden="false" customHeight="true" outlineLevel="0" collapsed="false">
      <c r="A105" s="42" t="s">
        <v>325</v>
      </c>
      <c r="B105" s="42"/>
      <c r="C105" s="42"/>
      <c r="D105" s="42"/>
      <c r="E105" s="42"/>
      <c r="G105" s="58" t="s">
        <v>257</v>
      </c>
      <c r="H105" s="36" t="n">
        <v>651.7</v>
      </c>
    </row>
    <row r="106" customFormat="false" ht="21" hidden="false" customHeight="true" outlineLevel="0" collapsed="false">
      <c r="A106" s="42" t="s">
        <v>165</v>
      </c>
      <c r="B106" s="42"/>
      <c r="C106" s="42" t="s">
        <v>32</v>
      </c>
      <c r="D106" s="42"/>
      <c r="E106" s="42" t="s">
        <v>33</v>
      </c>
      <c r="G106" s="59" t="s">
        <v>259</v>
      </c>
      <c r="H106" s="60" t="n">
        <f aca="false">C89-H105</f>
        <v>-451.7</v>
      </c>
    </row>
    <row r="107" customFormat="false" ht="42.75" hidden="false" customHeight="true" outlineLevel="0" collapsed="false">
      <c r="A107" s="39" t="s">
        <v>326</v>
      </c>
      <c r="B107" s="39"/>
      <c r="C107" s="15"/>
      <c r="D107" s="15"/>
      <c r="E107" s="6" t="n">
        <f aca="false">'July 2024 - September 2024'!E141</f>
        <v>502.71</v>
      </c>
      <c r="G107" s="61" t="s">
        <v>260</v>
      </c>
      <c r="H107" s="60"/>
    </row>
    <row r="108" customFormat="false" ht="99.75" hidden="false" customHeight="true" outlineLevel="0" collapsed="false">
      <c r="A108" s="39" t="s">
        <v>145</v>
      </c>
      <c r="B108" s="39"/>
      <c r="C108" s="66" t="s">
        <v>327</v>
      </c>
      <c r="D108" s="66"/>
      <c r="E108" s="36" t="n">
        <v>651.7</v>
      </c>
    </row>
    <row r="109" customFormat="false" ht="21" hidden="false" customHeight="true" outlineLevel="0" collapsed="false">
      <c r="A109" s="39"/>
      <c r="B109" s="39"/>
      <c r="C109" s="15" t="s">
        <v>328</v>
      </c>
      <c r="D109" s="15"/>
      <c r="E109" s="36" t="n">
        <v>200</v>
      </c>
    </row>
    <row r="110" customFormat="false" ht="21" hidden="false" customHeight="true" outlineLevel="0" collapsed="false">
      <c r="A110" s="39"/>
      <c r="B110" s="39"/>
      <c r="C110" s="15" t="s">
        <v>252</v>
      </c>
      <c r="D110" s="15"/>
      <c r="E110" s="36" t="n">
        <v>0</v>
      </c>
    </row>
    <row r="111" customFormat="false" ht="21" hidden="false" customHeight="true" outlineLevel="0" collapsed="false">
      <c r="A111" s="39"/>
      <c r="B111" s="39"/>
      <c r="C111" s="15" t="s">
        <v>329</v>
      </c>
      <c r="D111" s="15"/>
      <c r="E111" s="36" t="n">
        <v>58</v>
      </c>
    </row>
    <row r="112" customFormat="false" ht="21" hidden="false" customHeight="true" outlineLevel="0" collapsed="false">
      <c r="A112" s="39"/>
      <c r="B112" s="39"/>
      <c r="C112" s="15" t="s">
        <v>330</v>
      </c>
      <c r="D112" s="15"/>
      <c r="E112" s="36" t="n">
        <v>600</v>
      </c>
    </row>
    <row r="113" customFormat="false" ht="21" hidden="false" customHeight="true" outlineLevel="0" collapsed="false">
      <c r="A113" s="39"/>
      <c r="B113" s="39"/>
      <c r="C113" s="57" t="s">
        <v>331</v>
      </c>
      <c r="D113" s="57"/>
      <c r="E113" s="69" t="n">
        <v>291.85</v>
      </c>
    </row>
    <row r="114" customFormat="false" ht="21" hidden="false" customHeight="true" outlineLevel="0" collapsed="false">
      <c r="A114" s="39" t="s">
        <v>166</v>
      </c>
      <c r="B114" s="39"/>
      <c r="C114" s="15"/>
      <c r="D114" s="15"/>
      <c r="E114" s="36" t="n">
        <f aca="false">C102</f>
        <v>1369</v>
      </c>
    </row>
    <row r="115" customFormat="false" ht="21" hidden="false" customHeight="true" outlineLevel="0" collapsed="false">
      <c r="A115" s="39"/>
      <c r="B115" s="39"/>
      <c r="C115" s="44" t="s">
        <v>167</v>
      </c>
      <c r="D115" s="44"/>
      <c r="E115" s="6" t="n">
        <f aca="false">('July 2024 - September 2024'!E141+E16)-SUM(E108:E114)</f>
        <v>125.16</v>
      </c>
    </row>
    <row r="116" customFormat="false" ht="13.5" hidden="false" customHeight="true" outlineLevel="0" collapsed="false"/>
    <row r="117" customFormat="false" ht="21" hidden="false" customHeight="true" outlineLevel="0" collapsed="false">
      <c r="A117" s="42" t="s">
        <v>332</v>
      </c>
      <c r="B117" s="42"/>
      <c r="C117" s="42"/>
      <c r="D117" s="42"/>
      <c r="E117" s="42"/>
    </row>
    <row r="118" customFormat="false" ht="21" hidden="false" customHeight="true" outlineLevel="0" collapsed="false">
      <c r="A118" s="42" t="s">
        <v>165</v>
      </c>
      <c r="B118" s="42"/>
      <c r="C118" s="42" t="s">
        <v>32</v>
      </c>
      <c r="D118" s="42"/>
      <c r="E118" s="42" t="s">
        <v>33</v>
      </c>
    </row>
    <row r="119" customFormat="false" ht="42.75" hidden="false" customHeight="true" outlineLevel="0" collapsed="false">
      <c r="A119" s="39" t="s">
        <v>333</v>
      </c>
      <c r="B119" s="39"/>
      <c r="C119" s="15"/>
      <c r="D119" s="15"/>
      <c r="E119" s="6" t="n">
        <f aca="false">E115</f>
        <v>125.16</v>
      </c>
    </row>
    <row r="120" customFormat="false" ht="42.75" hidden="false" customHeight="true" outlineLevel="0" collapsed="false">
      <c r="A120" s="70" t="s">
        <v>145</v>
      </c>
      <c r="B120" s="70"/>
      <c r="C120" s="14" t="s">
        <v>334</v>
      </c>
      <c r="D120" s="14"/>
      <c r="E120" s="36" t="n">
        <v>0</v>
      </c>
    </row>
    <row r="121" customFormat="false" ht="21" hidden="false" customHeight="true" outlineLevel="0" collapsed="false">
      <c r="A121" s="70"/>
      <c r="B121" s="70"/>
      <c r="C121" s="15" t="s">
        <v>335</v>
      </c>
      <c r="D121" s="15"/>
      <c r="E121" s="36" t="n">
        <v>300</v>
      </c>
    </row>
    <row r="122" customFormat="false" ht="289.5" hidden="false" customHeight="true" outlineLevel="0" collapsed="false">
      <c r="A122" s="70"/>
      <c r="B122" s="70"/>
      <c r="C122" s="66" t="s">
        <v>336</v>
      </c>
      <c r="D122" s="66"/>
      <c r="E122" s="36" t="n">
        <v>3389</v>
      </c>
      <c r="G122" s="48"/>
    </row>
    <row r="123" customFormat="false" ht="24.75" hidden="false" customHeight="true" outlineLevel="0" collapsed="false">
      <c r="A123" s="70"/>
      <c r="B123" s="70"/>
      <c r="C123" s="66" t="s">
        <v>337</v>
      </c>
      <c r="D123" s="66"/>
      <c r="E123" s="36" t="n">
        <v>200</v>
      </c>
      <c r="G123" s="48"/>
    </row>
    <row r="124" customFormat="false" ht="24.75" hidden="false" customHeight="true" outlineLevel="0" collapsed="false">
      <c r="A124" s="70"/>
      <c r="B124" s="70"/>
      <c r="C124" s="63" t="s">
        <v>338</v>
      </c>
      <c r="D124" s="63"/>
      <c r="E124" s="36" t="n">
        <v>8.9</v>
      </c>
      <c r="G124" s="48"/>
    </row>
    <row r="125" customFormat="false" ht="21" hidden="false" customHeight="true" outlineLevel="0" collapsed="false">
      <c r="A125" s="39" t="s">
        <v>166</v>
      </c>
      <c r="B125" s="39"/>
      <c r="C125" s="15"/>
      <c r="D125" s="15"/>
      <c r="E125" s="36" t="n">
        <f aca="false">C102</f>
        <v>1369</v>
      </c>
    </row>
    <row r="126" customFormat="false" ht="21" hidden="false" customHeight="true" outlineLevel="0" collapsed="false">
      <c r="A126" s="39"/>
      <c r="B126" s="39"/>
      <c r="C126" s="41" t="s">
        <v>177</v>
      </c>
      <c r="D126" s="41"/>
      <c r="E126" s="6" t="n">
        <f aca="false">(E31+E119)-SUM(E120:E125)</f>
        <v>229.400000000001</v>
      </c>
    </row>
    <row r="127" customFormat="false" ht="13.5" hidden="false" customHeight="true" outlineLevel="0" collapsed="false">
      <c r="A127" s="46"/>
      <c r="B127" s="46"/>
      <c r="C127" s="46"/>
      <c r="D127" s="46"/>
      <c r="E127" s="46"/>
    </row>
    <row r="128" customFormat="false" ht="17.25" hidden="false" customHeight="true" outlineLevel="0" collapsed="false">
      <c r="A128" s="46"/>
      <c r="B128" s="46"/>
      <c r="C128" s="46"/>
      <c r="D128" s="46"/>
      <c r="E128" s="46"/>
    </row>
    <row r="129" customFormat="false" ht="21" hidden="false" customHeight="true" outlineLevel="0" collapsed="false">
      <c r="A129" s="42" t="s">
        <v>339</v>
      </c>
      <c r="B129" s="42"/>
      <c r="C129" s="42"/>
      <c r="D129" s="42"/>
      <c r="E129" s="42"/>
    </row>
    <row r="130" customFormat="false" ht="21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</row>
    <row r="131" customFormat="false" ht="42.75" hidden="false" customHeight="true" outlineLevel="0" collapsed="false">
      <c r="A131" s="39" t="s">
        <v>340</v>
      </c>
      <c r="B131" s="39"/>
      <c r="C131" s="15"/>
      <c r="D131" s="15"/>
      <c r="E131" s="6" t="n">
        <f aca="false">E126</f>
        <v>229.400000000001</v>
      </c>
    </row>
    <row r="132" customFormat="false" ht="21" hidden="false" customHeight="true" outlineLevel="0" collapsed="false">
      <c r="A132" s="39" t="s">
        <v>145</v>
      </c>
      <c r="B132" s="39"/>
      <c r="C132" s="66" t="s">
        <v>170</v>
      </c>
      <c r="D132" s="66"/>
      <c r="E132" s="36" t="n">
        <v>0</v>
      </c>
    </row>
    <row r="133" customFormat="false" ht="39.75" hidden="false" customHeight="true" outlineLevel="0" collapsed="false">
      <c r="A133" s="39"/>
      <c r="B133" s="39"/>
      <c r="C133" s="66" t="s">
        <v>341</v>
      </c>
      <c r="D133" s="66"/>
      <c r="E133" s="36" t="n">
        <v>351</v>
      </c>
    </row>
    <row r="134" customFormat="false" ht="21" hidden="false" customHeight="true" outlineLevel="0" collapsed="false">
      <c r="A134" s="39"/>
      <c r="B134" s="39"/>
      <c r="C134" s="14" t="s">
        <v>264</v>
      </c>
      <c r="D134" s="14"/>
      <c r="E134" s="36" t="n">
        <v>500</v>
      </c>
    </row>
    <row r="135" customFormat="false" ht="49.5" hidden="false" customHeight="true" outlineLevel="0" collapsed="false">
      <c r="A135" s="39"/>
      <c r="B135" s="39"/>
      <c r="C135" s="66" t="s">
        <v>342</v>
      </c>
      <c r="D135" s="66"/>
      <c r="E135" s="36" t="n">
        <v>370</v>
      </c>
    </row>
    <row r="136" customFormat="false" ht="106.1" hidden="false" customHeight="true" outlineLevel="0" collapsed="false">
      <c r="A136" s="39"/>
      <c r="B136" s="39"/>
      <c r="C136" s="66" t="s">
        <v>343</v>
      </c>
      <c r="D136" s="66"/>
      <c r="E136" s="36" t="n">
        <v>1180</v>
      </c>
    </row>
    <row r="137" customFormat="false" ht="310.9" hidden="false" customHeight="true" outlineLevel="0" collapsed="false">
      <c r="A137" s="39"/>
      <c r="B137" s="39"/>
      <c r="C137" s="66" t="s">
        <v>344</v>
      </c>
      <c r="D137" s="66"/>
      <c r="E137" s="36" t="n">
        <v>1010.4</v>
      </c>
    </row>
    <row r="138" customFormat="false" ht="21" hidden="false" customHeight="true" outlineLevel="0" collapsed="false">
      <c r="A138" s="39" t="s">
        <v>166</v>
      </c>
      <c r="B138" s="39"/>
      <c r="C138" s="15"/>
      <c r="D138" s="15"/>
      <c r="E138" s="36" t="n">
        <f aca="false">C102</f>
        <v>1369</v>
      </c>
    </row>
    <row r="139" customFormat="false" ht="21" hidden="false" customHeight="true" outlineLevel="0" collapsed="false">
      <c r="A139" s="39"/>
      <c r="B139" s="39"/>
      <c r="C139" s="41" t="s">
        <v>177</v>
      </c>
      <c r="D139" s="41"/>
      <c r="E139" s="6" t="n">
        <f aca="false">(E45+E131)-SUM(E132:E138)</f>
        <v>220.640000000001</v>
      </c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</sheetData>
  <mergeCells count="100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A45:B45"/>
    <mergeCell ref="C45:D45"/>
    <mergeCell ref="A50:C50"/>
    <mergeCell ref="A52:C52"/>
    <mergeCell ref="A57:C58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H106:H107"/>
    <mergeCell ref="A107:B107"/>
    <mergeCell ref="C107:D107"/>
    <mergeCell ref="A108:B113"/>
    <mergeCell ref="C108:D108"/>
    <mergeCell ref="C109:D109"/>
    <mergeCell ref="C110:D110"/>
    <mergeCell ref="C111:D111"/>
    <mergeCell ref="C112:D112"/>
    <mergeCell ref="C113:D113"/>
    <mergeCell ref="A114:B114"/>
    <mergeCell ref="C114:D114"/>
    <mergeCell ref="A115:B115"/>
    <mergeCell ref="C115:D115"/>
    <mergeCell ref="A117:E117"/>
    <mergeCell ref="A118:B118"/>
    <mergeCell ref="C118:D118"/>
    <mergeCell ref="A119:B119"/>
    <mergeCell ref="C119:D119"/>
    <mergeCell ref="A120:B124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A132:B137"/>
    <mergeCell ref="C132:D132"/>
    <mergeCell ref="C133:D133"/>
    <mergeCell ref="C134:D134"/>
    <mergeCell ref="C135:D135"/>
    <mergeCell ref="C136:D136"/>
    <mergeCell ref="C137:D137"/>
    <mergeCell ref="A138:B138"/>
    <mergeCell ref="C138:D138"/>
    <mergeCell ref="A139:B139"/>
    <mergeCell ref="C139:D139"/>
  </mergeCells>
  <conditionalFormatting sqref="C47:C48 H105 E108:E114 E120:E125 E132:E138">
    <cfRule type="cellIs" priority="2" operator="equal" aboveAverage="0" equalAverage="0" bottom="0" percent="0" rank="0" text="" dxfId="5">
      <formula>0</formula>
    </cfRule>
  </conditionalFormatting>
  <conditionalFormatting sqref="C53:C56 C59:C64 C66:C68 C70:C73 C75:C76 C78:C82 C84:C87 C89:C94 C102 E108:E114 E120:E125 E132:E138">
    <cfRule type="cellIs" priority="3" operator="equal" aboveAverage="0" equalAverage="0" bottom="0" percent="0" rank="0" text="" dxfId="6">
      <formula>0</formula>
    </cfRule>
  </conditionalFormatting>
  <conditionalFormatting sqref="C53:C56 C59:C64 C66:C68 C70:C73 C75:C76 C78:C82 C84:C87 C89:C94 C102">
    <cfRule type="cellIs" priority="4" operator="equal" aboveAverage="0" equalAverage="0" bottom="0" percent="0" rank="0" text="" dxfId="7">
      <formula>0</formula>
    </cfRule>
  </conditionalFormatting>
  <conditionalFormatting sqref="D48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6"/>
  <sheetViews>
    <sheetView showFormulas="false" showGridLines="true" showRowColHeaders="true" showZeros="true" rightToLeft="false" tabSelected="true" showOutlineSymbols="true" defaultGridColor="true" view="normal" topLeftCell="A109" colorId="64" zoomScale="90" zoomScaleNormal="90" zoomScalePageLayoutView="100" workbookViewId="0">
      <selection pane="topLeft" activeCell="E12" activeCellId="0" sqref="E12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345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E113</f>
        <v>1759.64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1759.64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-5083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349</v>
      </c>
      <c r="C12" s="15" t="s">
        <v>350</v>
      </c>
      <c r="D12" s="15"/>
      <c r="E12" s="6" t="n">
        <v>50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2455</v>
      </c>
    </row>
    <row r="14" customFormat="false" ht="13.5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351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352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21" hidden="false" customHeight="true" outlineLevel="0" collapsed="false">
      <c r="A18" s="13" t="s">
        <v>353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3"/>
      <c r="B19" s="14" t="s">
        <v>349</v>
      </c>
      <c r="C19" s="15" t="s">
        <v>350</v>
      </c>
      <c r="D19" s="15"/>
      <c r="E19" s="6" t="n">
        <v>50</v>
      </c>
    </row>
    <row r="20" customFormat="false" ht="21" hidden="false" customHeight="true" outlineLevel="0" collapsed="false">
      <c r="A20" s="16"/>
      <c r="B20" s="16"/>
      <c r="C20" s="41" t="s">
        <v>39</v>
      </c>
      <c r="D20" s="41"/>
      <c r="E20" s="6" t="n">
        <f aca="false">SUM(E17:E19)</f>
        <v>2455</v>
      </c>
    </row>
    <row r="21" customFormat="false" ht="13.5" hidden="false" customHeight="true" outlineLevel="0" collapsed="false">
      <c r="A21" s="17"/>
      <c r="B21" s="17"/>
      <c r="C21" s="17"/>
      <c r="D21" s="51"/>
      <c r="E21" s="52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354</v>
      </c>
      <c r="B22" s="11"/>
      <c r="C22" s="11"/>
      <c r="D22" s="11"/>
      <c r="E22" s="1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71"/>
    </row>
    <row r="23" customFormat="false" ht="21" hidden="false" customHeight="true" outlineLevel="0" collapsed="false">
      <c r="A23" s="11" t="s">
        <v>4</v>
      </c>
      <c r="B23" s="11" t="s">
        <v>31</v>
      </c>
      <c r="C23" s="12" t="s">
        <v>32</v>
      </c>
      <c r="D23" s="12"/>
      <c r="E23" s="12" t="s">
        <v>33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355</v>
      </c>
      <c r="B24" s="14" t="s">
        <v>36</v>
      </c>
      <c r="C24" s="15" t="s">
        <v>37</v>
      </c>
      <c r="D24" s="15"/>
      <c r="E24" s="6" t="n"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3" t="s">
        <v>356</v>
      </c>
      <c r="B25" s="14" t="s">
        <v>67</v>
      </c>
      <c r="C25" s="15" t="s">
        <v>215</v>
      </c>
      <c r="D25" s="15"/>
      <c r="E25" s="6" t="n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SUM(E24:E25)</f>
        <v>2405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2.7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357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72"/>
    </row>
    <row r="33" customFormat="false" ht="21" hidden="false" customHeight="true" outlineLevel="0" collapsed="false">
      <c r="A33" s="35" t="s">
        <v>84</v>
      </c>
      <c r="B33" s="35"/>
      <c r="C33" s="35"/>
      <c r="D33" s="72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358</v>
      </c>
      <c r="B35" s="15" t="s">
        <v>359</v>
      </c>
      <c r="C35" s="36" t="n">
        <v>50</v>
      </c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s="17" customFormat="true" ht="21" hidden="false" customHeight="true" outlineLevel="0" collapsed="false">
      <c r="A39" s="35"/>
      <c r="B39" s="35"/>
      <c r="C39" s="35"/>
      <c r="J39" s="48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21" hidden="false" customHeight="true" outlineLevel="0" collapsed="false">
      <c r="A44" s="13" t="s">
        <v>232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360</v>
      </c>
      <c r="C72" s="36" t="n">
        <v>52</v>
      </c>
    </row>
    <row r="73" customFormat="false" ht="21" hidden="false" customHeight="true" outlineLevel="0" collapsed="false">
      <c r="A73" s="13" t="s">
        <v>361</v>
      </c>
      <c r="B73" s="15" t="s">
        <v>362</v>
      </c>
      <c r="C73" s="36" t="n">
        <v>0</v>
      </c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IF(('October 2024 - December 2024'!C96)+SUM(E88+E99+E100+E109)  &lt; 0,(('October 2024 - December 2024'!C96))+SUM(E88+E99+E100+E109), (('October 2024 - December 2024'!C96))+SUM(E88+E99+E100+E109))</f>
        <v>-5083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IF(('October 2024 - December 2024'!C98)+SUM(E90) &lt; 0,(('October 2024 - December 2024'!C98))+SUM(E90), (('October 2024 - December 2024'!C98))+SUM(E90))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-5083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J83" s="68"/>
    </row>
    <row r="84" customFormat="false" ht="13.5" hidden="false" customHeight="true" outlineLevel="0" collapsed="false">
      <c r="A84" s="17"/>
      <c r="B84" s="17"/>
    </row>
    <row r="85" customFormat="false" ht="13.5" hidden="false" customHeight="true" outlineLevel="0" collapsed="false">
      <c r="A85" s="17"/>
      <c r="B85" s="17"/>
    </row>
    <row r="86" customFormat="false" ht="21" hidden="false" customHeight="true" outlineLevel="0" collapsed="false">
      <c r="A86" s="42" t="s">
        <v>363</v>
      </c>
      <c r="B86" s="42"/>
      <c r="C86" s="42"/>
      <c r="D86" s="42"/>
      <c r="E86" s="42"/>
      <c r="F86" s="42"/>
      <c r="G86" s="42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  <c r="F87" s="42"/>
      <c r="G87" s="42"/>
      <c r="H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customFormat="false" ht="42.75" hidden="false" customHeight="true" outlineLevel="0" collapsed="false">
      <c r="A88" s="39" t="s">
        <v>145</v>
      </c>
      <c r="B88" s="39"/>
      <c r="C88" s="15" t="s">
        <v>364</v>
      </c>
      <c r="D88" s="15"/>
      <c r="E88" s="36" t="n">
        <v>500</v>
      </c>
      <c r="F88" s="36"/>
      <c r="G88" s="36"/>
    </row>
    <row r="89" customFormat="false" ht="21" hidden="false" customHeight="true" outlineLevel="0" collapsed="false">
      <c r="A89" s="39"/>
      <c r="B89" s="39"/>
      <c r="C89" s="14" t="s">
        <v>365</v>
      </c>
      <c r="D89" s="14"/>
      <c r="E89" s="36" t="n">
        <v>0</v>
      </c>
      <c r="F89" s="36"/>
      <c r="G89" s="36"/>
    </row>
    <row r="90" customFormat="false" ht="21" hidden="false" customHeight="true" outlineLevel="0" collapsed="false">
      <c r="A90" s="39"/>
      <c r="B90" s="39"/>
      <c r="C90" s="14" t="s">
        <v>264</v>
      </c>
      <c r="D90" s="14"/>
      <c r="E90" s="36" t="n">
        <v>500</v>
      </c>
      <c r="F90" s="36"/>
      <c r="G90" s="36"/>
    </row>
    <row r="91" customFormat="false" ht="180" hidden="false" customHeight="true" outlineLevel="0" collapsed="false">
      <c r="A91" s="39"/>
      <c r="B91" s="39"/>
      <c r="C91" s="14" t="s">
        <v>366</v>
      </c>
      <c r="D91" s="14"/>
      <c r="E91" s="36" t="n">
        <v>395</v>
      </c>
      <c r="F91" s="36"/>
      <c r="G91" s="36"/>
      <c r="H91" s="48"/>
    </row>
    <row r="92" customFormat="false" ht="21" hidden="false" customHeight="true" outlineLevel="0" collapsed="false">
      <c r="A92" s="39" t="s">
        <v>166</v>
      </c>
      <c r="B92" s="39"/>
      <c r="C92" s="15"/>
      <c r="D92" s="15"/>
      <c r="E92" s="36" t="n">
        <f aca="false">C83</f>
        <v>397</v>
      </c>
      <c r="F92" s="36"/>
      <c r="G92" s="36"/>
    </row>
    <row r="93" customFormat="false" ht="21" hidden="false" customHeight="true" outlineLevel="0" collapsed="false">
      <c r="A93" s="39"/>
      <c r="B93" s="39"/>
      <c r="C93" s="44" t="s">
        <v>167</v>
      </c>
      <c r="D93" s="44"/>
      <c r="E93" s="6" t="n">
        <f aca="false">('October 2024 - December 2024'!E139+E13)-SUM(E88:E92)</f>
        <v>883.640000000001</v>
      </c>
      <c r="F93" s="6"/>
      <c r="G93" s="6"/>
    </row>
    <row r="94" customFormat="false" ht="13.5" hidden="false" customHeight="true" outlineLevel="0" collapsed="false"/>
    <row r="95" customFormat="false" ht="21" hidden="false" customHeight="true" outlineLevel="0" collapsed="false">
      <c r="A95" s="42" t="s">
        <v>367</v>
      </c>
      <c r="B95" s="42"/>
      <c r="C95" s="42"/>
      <c r="D95" s="42"/>
      <c r="E95" s="42"/>
      <c r="F95" s="42"/>
      <c r="G95" s="42"/>
    </row>
    <row r="96" customFormat="false" ht="21" hidden="false" customHeight="true" outlineLevel="0" collapsed="false">
      <c r="A96" s="42" t="s">
        <v>165</v>
      </c>
      <c r="B96" s="42"/>
      <c r="C96" s="42" t="s">
        <v>32</v>
      </c>
      <c r="D96" s="42"/>
      <c r="E96" s="42" t="s">
        <v>33</v>
      </c>
      <c r="F96" s="42"/>
      <c r="G96" s="42"/>
      <c r="H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customFormat="false" ht="42.75" hidden="false" customHeight="true" outlineLevel="0" collapsed="false">
      <c r="A97" s="39" t="s">
        <v>368</v>
      </c>
      <c r="B97" s="39"/>
      <c r="C97" s="15"/>
      <c r="D97" s="15"/>
      <c r="E97" s="6" t="n">
        <f aca="false">E93</f>
        <v>883.640000000001</v>
      </c>
      <c r="F97" s="6"/>
      <c r="G97" s="6"/>
    </row>
    <row r="98" customFormat="false" ht="42.75" hidden="false" customHeight="true" outlineLevel="0" collapsed="false">
      <c r="A98" s="39" t="s">
        <v>145</v>
      </c>
      <c r="B98" s="39"/>
      <c r="C98" s="14" t="s">
        <v>369</v>
      </c>
      <c r="D98" s="14"/>
      <c r="E98" s="36" t="n">
        <v>0</v>
      </c>
      <c r="F98" s="36"/>
      <c r="G98" s="36"/>
    </row>
    <row r="99" customFormat="false" ht="64.5" hidden="false" customHeight="true" outlineLevel="0" collapsed="false">
      <c r="A99" s="39"/>
      <c r="B99" s="39"/>
      <c r="C99" s="14" t="s">
        <v>370</v>
      </c>
      <c r="D99" s="14"/>
      <c r="E99" s="36" t="n">
        <v>0</v>
      </c>
      <c r="F99" s="36"/>
      <c r="G99" s="36"/>
    </row>
    <row r="100" customFormat="false" ht="21" hidden="false" customHeight="true" outlineLevel="0" collapsed="false">
      <c r="A100" s="39"/>
      <c r="B100" s="39"/>
      <c r="C100" s="66" t="s">
        <v>371</v>
      </c>
      <c r="D100" s="66"/>
      <c r="E100" s="36" t="n">
        <v>1200</v>
      </c>
      <c r="F100" s="36"/>
      <c r="G100" s="36"/>
    </row>
    <row r="101" customFormat="false" ht="180" hidden="false" customHeight="true" outlineLevel="0" collapsed="false">
      <c r="A101" s="39"/>
      <c r="B101" s="39"/>
      <c r="C101" s="14" t="s">
        <v>366</v>
      </c>
      <c r="D101" s="14"/>
      <c r="E101" s="36" t="n">
        <v>395</v>
      </c>
      <c r="F101" s="36"/>
      <c r="G101" s="36"/>
      <c r="H101" s="48"/>
    </row>
    <row r="102" customFormat="false" ht="21" hidden="false" customHeight="true" outlineLevel="0" collapsed="false">
      <c r="A102" s="39" t="s">
        <v>166</v>
      </c>
      <c r="B102" s="39"/>
      <c r="C102" s="67"/>
      <c r="D102" s="67"/>
      <c r="E102" s="36" t="n">
        <f aca="false">C83</f>
        <v>397</v>
      </c>
      <c r="F102" s="36"/>
      <c r="G102" s="36"/>
    </row>
    <row r="103" customFormat="false" ht="21" hidden="false" customHeight="true" outlineLevel="0" collapsed="false">
      <c r="A103" s="39"/>
      <c r="B103" s="39"/>
      <c r="C103" s="41" t="s">
        <v>177</v>
      </c>
      <c r="D103" s="41"/>
      <c r="E103" s="6" t="n">
        <f aca="false">(E20+E97)-SUM(E98:E102)</f>
        <v>1346.64</v>
      </c>
      <c r="F103" s="6"/>
      <c r="G103" s="6"/>
    </row>
    <row r="104" customFormat="false" ht="13.5" hidden="false" customHeight="true" outlineLevel="0" collapsed="false">
      <c r="A104" s="46"/>
      <c r="B104" s="46"/>
      <c r="C104" s="46"/>
      <c r="D104" s="46"/>
      <c r="E104" s="46"/>
    </row>
    <row r="105" customFormat="false" ht="17.25" hidden="false" customHeight="true" outlineLevel="0" collapsed="false">
      <c r="A105" s="46"/>
      <c r="B105" s="46"/>
      <c r="C105" s="46"/>
      <c r="D105" s="46"/>
      <c r="E105" s="46"/>
    </row>
    <row r="106" customFormat="false" ht="21" hidden="false" customHeight="true" outlineLevel="0" collapsed="false">
      <c r="A106" s="42" t="s">
        <v>372</v>
      </c>
      <c r="B106" s="42"/>
      <c r="C106" s="42"/>
      <c r="D106" s="42"/>
      <c r="E106" s="42"/>
      <c r="F106" s="42"/>
      <c r="G106" s="42"/>
    </row>
    <row r="107" customFormat="false" ht="21" hidden="false" customHeight="true" outlineLevel="0" collapsed="false">
      <c r="A107" s="42" t="s">
        <v>165</v>
      </c>
      <c r="B107" s="42"/>
      <c r="C107" s="42" t="s">
        <v>32</v>
      </c>
      <c r="D107" s="42"/>
      <c r="E107" s="42" t="s">
        <v>33</v>
      </c>
      <c r="F107" s="42"/>
      <c r="G107" s="42"/>
      <c r="H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customFormat="false" ht="42.75" hidden="false" customHeight="true" outlineLevel="0" collapsed="false">
      <c r="A108" s="39" t="s">
        <v>373</v>
      </c>
      <c r="B108" s="39"/>
      <c r="C108" s="15"/>
      <c r="D108" s="15"/>
      <c r="E108" s="6" t="n">
        <f aca="false">E103</f>
        <v>1346.64</v>
      </c>
      <c r="F108" s="6"/>
      <c r="G108" s="6"/>
    </row>
    <row r="109" customFormat="false" ht="21" hidden="false" customHeight="true" outlineLevel="0" collapsed="false">
      <c r="A109" s="39" t="s">
        <v>145</v>
      </c>
      <c r="B109" s="39"/>
      <c r="C109" s="49" t="s">
        <v>374</v>
      </c>
      <c r="D109" s="49"/>
      <c r="E109" s="36" t="n">
        <v>1200</v>
      </c>
      <c r="F109" s="36"/>
      <c r="G109" s="36"/>
    </row>
    <row r="110" customFormat="false" ht="21" hidden="false" customHeight="true" outlineLevel="0" collapsed="false">
      <c r="A110" s="39"/>
      <c r="B110" s="39"/>
      <c r="C110" s="14" t="s">
        <v>365</v>
      </c>
      <c r="D110" s="14"/>
      <c r="E110" s="36" t="n">
        <v>0</v>
      </c>
      <c r="F110" s="36"/>
      <c r="G110" s="36"/>
    </row>
    <row r="111" customFormat="false" ht="180" hidden="false" customHeight="true" outlineLevel="0" collapsed="false">
      <c r="A111" s="39"/>
      <c r="B111" s="39"/>
      <c r="C111" s="14" t="s">
        <v>375</v>
      </c>
      <c r="D111" s="14"/>
      <c r="E111" s="36" t="n">
        <v>395</v>
      </c>
      <c r="F111" s="36"/>
      <c r="G111" s="36"/>
      <c r="H111" s="48"/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C83</f>
        <v>397</v>
      </c>
      <c r="F112" s="36"/>
      <c r="G112" s="36"/>
    </row>
    <row r="113" customFormat="false" ht="21" hidden="false" customHeight="true" outlineLevel="0" collapsed="false">
      <c r="A113" s="39"/>
      <c r="B113" s="39"/>
      <c r="C113" s="41" t="s">
        <v>177</v>
      </c>
      <c r="D113" s="41"/>
      <c r="E113" s="6" t="n">
        <f aca="false">(E26+E108)-SUM(E109:E112)</f>
        <v>1759.64</v>
      </c>
      <c r="F113" s="6"/>
      <c r="G113" s="6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C88:D88"/>
    <mergeCell ref="E88:G88"/>
    <mergeCell ref="C89:D89"/>
    <mergeCell ref="E89:G89"/>
    <mergeCell ref="C90:D90"/>
    <mergeCell ref="E90:G90"/>
    <mergeCell ref="C91:D91"/>
    <mergeCell ref="E91:G91"/>
    <mergeCell ref="A92:B92"/>
    <mergeCell ref="C92:D92"/>
    <mergeCell ref="E92:G92"/>
    <mergeCell ref="A93:B93"/>
    <mergeCell ref="C93:D93"/>
    <mergeCell ref="E93:G93"/>
    <mergeCell ref="A95:G95"/>
    <mergeCell ref="A96:B96"/>
    <mergeCell ref="C96:D96"/>
    <mergeCell ref="E96:G96"/>
    <mergeCell ref="A97:B97"/>
    <mergeCell ref="C97:D97"/>
    <mergeCell ref="E97:G97"/>
    <mergeCell ref="A98:B101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6:G106"/>
    <mergeCell ref="A107:B107"/>
    <mergeCell ref="C107:D107"/>
    <mergeCell ref="E107:G107"/>
    <mergeCell ref="A108:B108"/>
    <mergeCell ref="C108:D108"/>
    <mergeCell ref="E108:G108"/>
    <mergeCell ref="A109:B111"/>
    <mergeCell ref="C109:D109"/>
    <mergeCell ref="E109:G109"/>
    <mergeCell ref="C110:D110"/>
    <mergeCell ref="E110:G110"/>
    <mergeCell ref="C111:D111"/>
    <mergeCell ref="E111:G111"/>
    <mergeCell ref="A112:B112"/>
    <mergeCell ref="C112:D112"/>
    <mergeCell ref="E112:G112"/>
    <mergeCell ref="A113:B113"/>
    <mergeCell ref="C113:D113"/>
    <mergeCell ref="E113:G113"/>
  </mergeCells>
  <conditionalFormatting sqref="C34:C37 C40:C45 C47:C49 C51:C54 C56:C57 C59:C63 C65:C68 C83">
    <cfRule type="cellIs" priority="2" operator="equal" aboveAverage="0" equalAverage="0" bottom="0" percent="0" rank="0" text="" dxfId="9">
      <formula>0</formula>
    </cfRule>
  </conditionalFormatting>
  <conditionalFormatting sqref="C70:C75">
    <cfRule type="cellIs" priority="3" operator="equal" aboveAverage="0" equalAverage="0" bottom="0" percent="0" rank="0" text="" dxfId="10">
      <formula>0</formula>
    </cfRule>
  </conditionalFormatting>
  <conditionalFormatting sqref="C73">
    <cfRule type="cellIs" priority="4" operator="equal" aboveAverage="0" equalAverage="0" bottom="0" percent="0" rank="0" text="" dxfId="11">
      <formula>0</formula>
    </cfRule>
  </conditionalFormatting>
  <conditionalFormatting sqref="D35">
    <cfRule type="cellIs" priority="5" operator="equal" aboveAverage="0" equalAverage="0" bottom="0" percent="0" rank="0" text="" dxfId="12">
      <formula>0</formula>
    </cfRule>
  </conditionalFormatting>
  <conditionalFormatting sqref="E88:E92">
    <cfRule type="cellIs" priority="6" operator="equal" aboveAverage="0" equalAverage="0" bottom="0" percent="0" rank="0" text="" dxfId="13">
      <formula>0</formula>
    </cfRule>
  </conditionalFormatting>
  <conditionalFormatting sqref="E91">
    <cfRule type="cellIs" priority="7" operator="equal" aboveAverage="0" equalAverage="0" bottom="0" percent="0" rank="0" text="" dxfId="14">
      <formula>0</formula>
    </cfRule>
  </conditionalFormatting>
  <conditionalFormatting sqref="E98:E102">
    <cfRule type="cellIs" priority="8" operator="equal" aboveAverage="0" equalAverage="0" bottom="0" percent="0" rank="0" text="" dxfId="15">
      <formula>0</formula>
    </cfRule>
  </conditionalFormatting>
  <conditionalFormatting sqref="E101">
    <cfRule type="cellIs" priority="9" operator="equal" aboveAverage="0" equalAverage="0" bottom="0" percent="0" rank="0" text="" dxfId="16">
      <formula>0</formula>
    </cfRule>
  </conditionalFormatting>
  <conditionalFormatting sqref="E109:E112">
    <cfRule type="cellIs" priority="10" operator="equal" aboveAverage="0" equalAverage="0" bottom="0" percent="0" rank="0" text="" dxfId="17">
      <formula>0</formula>
    </cfRule>
  </conditionalFormatting>
  <conditionalFormatting sqref="E111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9" colorId="64" zoomScale="90" zoomScaleNormal="90" zoomScalePageLayoutView="100" workbookViewId="0">
      <selection pane="topLeft" activeCell="G107" activeCellId="0" sqref="G107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376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2998.64</v>
      </c>
      <c r="D3" s="9"/>
      <c r="E3" s="9"/>
      <c r="F3" s="71"/>
      <c r="G3" s="71"/>
      <c r="H3" s="74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2998.64</v>
      </c>
      <c r="D4" s="9"/>
      <c r="E4" s="9"/>
      <c r="F4" s="71"/>
      <c r="G4" s="71"/>
      <c r="H4" s="74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-1483</v>
      </c>
      <c r="D5" s="9"/>
      <c r="E5" s="9"/>
      <c r="F5" s="71"/>
      <c r="G5" s="71"/>
      <c r="H5" s="74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5"/>
      <c r="B6" s="75"/>
      <c r="C6" s="75"/>
      <c r="D6" s="75"/>
      <c r="E6" s="75"/>
      <c r="F6" s="71"/>
      <c r="G6" s="71"/>
      <c r="H6" s="74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377</v>
      </c>
      <c r="B8" s="11"/>
      <c r="C8" s="11"/>
      <c r="D8" s="11"/>
      <c r="E8" s="11"/>
      <c r="G8" s="71"/>
      <c r="H8" s="74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378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379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380</v>
      </c>
      <c r="B14" s="11"/>
      <c r="C14" s="11"/>
      <c r="D14" s="11"/>
      <c r="E14" s="11"/>
      <c r="G14" s="71"/>
      <c r="H14" s="74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381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382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383</v>
      </c>
      <c r="B20" s="11"/>
      <c r="C20" s="11"/>
      <c r="D20" s="11"/>
      <c r="E20" s="11"/>
      <c r="G20" s="71"/>
      <c r="H20" s="74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384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385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386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  <c r="E57" s="76"/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2025 - March 2025'!C77)+SUM(E86+E95+E105) &lt; 0,(('January 2025 - March 2025'!C77))+SUM(E86+E95+E105), (('January 2025 - March 2025'!C77))+SUM(E86+E95+E105))</f>
        <v>-1483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2025 - March 2025'!C79)+SUM(0) &lt; 0,(('January 2025 - March 2025'!C79))+SUM(0), (('January 2025 - March 2025'!C79))+SUM(0))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-1483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387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49" t="s">
        <v>374</v>
      </c>
      <c r="D86" s="49"/>
      <c r="E86" s="36" t="n">
        <v>1200</v>
      </c>
    </row>
    <row r="87" customFormat="false" ht="21" hidden="false" customHeight="true" outlineLevel="0" collapsed="false">
      <c r="A87" s="39"/>
      <c r="B87" s="39"/>
      <c r="C87" s="15" t="s">
        <v>365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6" t="s">
        <v>375</v>
      </c>
      <c r="D88" s="66"/>
      <c r="E88" s="36" t="n">
        <v>395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2025 - March 2025'!E113+E12)-SUM(E86:E89)</f>
        <v>2172.64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388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389</v>
      </c>
      <c r="B94" s="39"/>
      <c r="C94" s="15"/>
      <c r="D94" s="15"/>
      <c r="E94" s="6" t="n">
        <f aca="false">E90</f>
        <v>2172.64</v>
      </c>
    </row>
    <row r="95" customFormat="false" ht="21" hidden="false" customHeight="true" outlineLevel="0" collapsed="false">
      <c r="A95" s="39" t="s">
        <v>145</v>
      </c>
      <c r="B95" s="39"/>
      <c r="C95" s="49" t="s">
        <v>374</v>
      </c>
      <c r="D95" s="49"/>
      <c r="E95" s="36" t="n">
        <v>1200</v>
      </c>
    </row>
    <row r="96" customFormat="false" ht="90" hidden="false" customHeight="true" outlineLevel="0" collapsed="false">
      <c r="A96" s="39"/>
      <c r="B96" s="39"/>
      <c r="C96" s="14" t="s">
        <v>390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6" t="s">
        <v>375</v>
      </c>
      <c r="D97" s="66"/>
      <c r="E97" s="36" t="n">
        <v>395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2585.64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391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392</v>
      </c>
      <c r="B104" s="39"/>
      <c r="C104" s="15"/>
      <c r="D104" s="15"/>
      <c r="E104" s="6" t="n">
        <f aca="false">E99</f>
        <v>2585.64</v>
      </c>
    </row>
    <row r="105" customFormat="false" ht="21" hidden="false" customHeight="true" outlineLevel="0" collapsed="false">
      <c r="A105" s="39" t="s">
        <v>145</v>
      </c>
      <c r="B105" s="39"/>
      <c r="C105" s="49" t="s">
        <v>374</v>
      </c>
      <c r="D105" s="49"/>
      <c r="E105" s="36" t="n">
        <v>1200</v>
      </c>
    </row>
    <row r="106" customFormat="false" ht="90" hidden="false" customHeight="true" outlineLevel="0" collapsed="false">
      <c r="A106" s="39"/>
      <c r="B106" s="39"/>
      <c r="C106" s="14" t="s">
        <v>393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375</v>
      </c>
      <c r="D107" s="14"/>
      <c r="E107" s="36" t="n">
        <v>395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2998.64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5 C31:C32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conditionalFormatting sqref="C33">
    <cfRule type="cellIs" priority="14" operator="equal" aboveAverage="0" equalAverage="0" bottom="0" percent="0" rank="0" text="" dxfId="9">
      <formula>0</formula>
    </cfRule>
  </conditionalFormatting>
  <conditionalFormatting sqref="D33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F96" activeCellId="0" sqref="F96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394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7"/>
      <c r="B2" s="77"/>
      <c r="C2" s="16"/>
      <c r="D2" s="77"/>
      <c r="E2" s="7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7539.64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7539.64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396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397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398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399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400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401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402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403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404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D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2025 - June 2025'!C75)+SUM(E87+E96+E106) &lt; 0,(('April 2025 - June 2025'!C75))+SUM(E87+E96+E106), (('April 2025 - June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2025 - June 2025'!C77)+SUM(0) &lt; 0,(('April 2025 - June 2025'!C77))+SUM(0), (('April 2025 - June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8" t="s">
        <v>405</v>
      </c>
      <c r="B84" s="78"/>
      <c r="C84" s="78"/>
      <c r="D84" s="78"/>
      <c r="E84" s="78"/>
    </row>
    <row r="85" customFormat="false" ht="21" hidden="false" customHeight="true" outlineLevel="0" collapsed="false">
      <c r="A85" s="78" t="s">
        <v>165</v>
      </c>
      <c r="B85" s="78"/>
      <c r="C85" s="78" t="s">
        <v>32</v>
      </c>
      <c r="D85" s="78"/>
      <c r="E85" s="78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406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2025 - June 2025'!E109+E12)-SUM(E86:E89)</f>
        <v>3906.64</v>
      </c>
    </row>
    <row r="91" customFormat="false" ht="13.5" hidden="false" customHeight="true" outlineLevel="0" collapsed="false">
      <c r="A91" s="79"/>
      <c r="B91" s="79"/>
      <c r="C91" s="79"/>
      <c r="D91" s="79"/>
      <c r="E91" s="79"/>
    </row>
    <row r="92" customFormat="false" ht="21" hidden="false" customHeight="true" outlineLevel="0" collapsed="false">
      <c r="A92" s="78" t="s">
        <v>408</v>
      </c>
      <c r="B92" s="78"/>
      <c r="C92" s="78"/>
      <c r="D92" s="78"/>
      <c r="E92" s="78"/>
    </row>
    <row r="93" customFormat="false" ht="21" hidden="false" customHeight="true" outlineLevel="0" collapsed="false">
      <c r="A93" s="78" t="s">
        <v>165</v>
      </c>
      <c r="B93" s="78"/>
      <c r="C93" s="78" t="s">
        <v>32</v>
      </c>
      <c r="D93" s="78"/>
      <c r="E93" s="78" t="s">
        <v>33</v>
      </c>
    </row>
    <row r="94" customFormat="false" ht="21" hidden="false" customHeight="true" outlineLevel="0" collapsed="false">
      <c r="A94" s="39" t="s">
        <v>409</v>
      </c>
      <c r="B94" s="39"/>
      <c r="C94" s="15"/>
      <c r="D94" s="15"/>
      <c r="E94" s="6" t="n">
        <f aca="false">E90</f>
        <v>3906.64</v>
      </c>
    </row>
    <row r="95" customFormat="false" ht="42.75" hidden="false" customHeight="true" outlineLevel="0" collapsed="false">
      <c r="A95" s="39" t="s">
        <v>145</v>
      </c>
      <c r="B95" s="39"/>
      <c r="C95" s="14" t="s">
        <v>369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410</v>
      </c>
      <c r="D96" s="49"/>
      <c r="E96" s="36" t="n">
        <v>383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5531.64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0" t="s">
        <v>411</v>
      </c>
      <c r="B102" s="80"/>
      <c r="C102" s="80"/>
      <c r="D102" s="80"/>
      <c r="E102" s="80"/>
    </row>
    <row r="103" customFormat="false" ht="21" hidden="false" customHeight="true" outlineLevel="0" collapsed="false">
      <c r="A103" s="78" t="s">
        <v>165</v>
      </c>
      <c r="B103" s="78"/>
      <c r="C103" s="78" t="s">
        <v>32</v>
      </c>
      <c r="D103" s="78"/>
      <c r="E103" s="78" t="s">
        <v>33</v>
      </c>
    </row>
    <row r="104" customFormat="false" ht="21" hidden="false" customHeight="true" outlineLevel="0" collapsed="false">
      <c r="A104" s="39" t="s">
        <v>412</v>
      </c>
      <c r="B104" s="39"/>
      <c r="C104" s="15"/>
      <c r="D104" s="15"/>
      <c r="E104" s="6" t="n">
        <f aca="false">E99</f>
        <v>5531.64</v>
      </c>
    </row>
    <row r="105" customFormat="false" ht="21" hidden="false" customHeight="true" outlineLevel="0" collapsed="false">
      <c r="A105" s="39" t="s">
        <v>145</v>
      </c>
      <c r="B105" s="39"/>
      <c r="C105" s="15" t="s">
        <v>369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413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7539.64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4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conditionalFormatting sqref="C33">
    <cfRule type="cellIs" priority="13" operator="equal" aboveAverage="0" equalAverage="0" bottom="0" percent="0" rank="0" text="" dxfId="9">
      <formula>0</formula>
    </cfRule>
  </conditionalFormatting>
  <conditionalFormatting sqref="D33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A33" activeCellId="0" sqref="A33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414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7"/>
      <c r="B2" s="77"/>
      <c r="C2" s="77"/>
      <c r="D2" s="77"/>
      <c r="E2" s="7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13563.64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13563.64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1" t="s">
        <v>415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416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417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81" t="s">
        <v>418</v>
      </c>
      <c r="B14" s="81"/>
      <c r="C14" s="81"/>
      <c r="D14" s="81"/>
      <c r="E14" s="8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419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420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81" t="s">
        <v>421</v>
      </c>
      <c r="B20" s="81"/>
      <c r="C20" s="81"/>
      <c r="D20" s="81"/>
      <c r="E20" s="8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422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423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424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E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2025 - September 2025'!C75)+SUM(E87+E96+E106) &lt; 0,(('July 2025 - September 2025'!C75))+SUM(E87+E96+E106), (('July 2025 - September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2025 - September 2025'!C77)+SUM(0) &lt; 0,(('July 2025 - September 2025'!C77))+SUM(0), (('July 2025 - September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  <c r="D79" s="82"/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0" t="s">
        <v>425</v>
      </c>
      <c r="B84" s="80"/>
      <c r="C84" s="80"/>
      <c r="D84" s="80"/>
      <c r="E84" s="80"/>
    </row>
    <row r="85" customFormat="false" ht="21" hidden="false" customHeight="true" outlineLevel="0" collapsed="false">
      <c r="A85" s="78" t="s">
        <v>165</v>
      </c>
      <c r="B85" s="78"/>
      <c r="C85" s="78" t="s">
        <v>32</v>
      </c>
      <c r="D85" s="78"/>
      <c r="E85" s="78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426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2025 - September 2025'!E109+E12)-SUM(E86:E89)</f>
        <v>9547.64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0" t="s">
        <v>427</v>
      </c>
      <c r="B92" s="80"/>
      <c r="C92" s="80"/>
      <c r="D92" s="80"/>
      <c r="E92" s="80"/>
    </row>
    <row r="93" customFormat="false" ht="21" hidden="false" customHeight="true" outlineLevel="0" collapsed="false">
      <c r="A93" s="78" t="s">
        <v>165</v>
      </c>
      <c r="B93" s="78"/>
      <c r="C93" s="78" t="s">
        <v>32</v>
      </c>
      <c r="D93" s="78"/>
      <c r="E93" s="78" t="s">
        <v>33</v>
      </c>
    </row>
    <row r="94" customFormat="false" ht="21" hidden="false" customHeight="true" outlineLevel="0" collapsed="false">
      <c r="A94" s="39" t="s">
        <v>428</v>
      </c>
      <c r="B94" s="39"/>
      <c r="C94" s="15"/>
      <c r="D94" s="15"/>
      <c r="E94" s="6" t="n">
        <f aca="false">E90</f>
        <v>9547.64</v>
      </c>
    </row>
    <row r="95" customFormat="false" ht="21" hidden="false" customHeight="true" outlineLevel="0" collapsed="false">
      <c r="A95" s="39" t="s">
        <v>145</v>
      </c>
      <c r="B95" s="39"/>
      <c r="C95" s="14" t="s">
        <v>369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413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45"/>
      <c r="D98" s="45"/>
      <c r="E98" s="36" t="n">
        <f aca="false">C81</f>
        <v>397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11555.64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0" t="s">
        <v>429</v>
      </c>
      <c r="B102" s="80"/>
      <c r="C102" s="80"/>
      <c r="D102" s="80"/>
      <c r="E102" s="80"/>
    </row>
    <row r="103" customFormat="false" ht="21" hidden="false" customHeight="true" outlineLevel="0" collapsed="false">
      <c r="A103" s="78" t="s">
        <v>165</v>
      </c>
      <c r="B103" s="78"/>
      <c r="C103" s="78" t="s">
        <v>32</v>
      </c>
      <c r="D103" s="78"/>
      <c r="E103" s="78" t="s">
        <v>33</v>
      </c>
    </row>
    <row r="104" customFormat="false" ht="21" hidden="false" customHeight="true" outlineLevel="0" collapsed="false">
      <c r="A104" s="39" t="s">
        <v>430</v>
      </c>
      <c r="B104" s="39"/>
      <c r="C104" s="15"/>
      <c r="D104" s="15"/>
      <c r="E104" s="6" t="n">
        <f aca="false">E99</f>
        <v>11555.64</v>
      </c>
    </row>
    <row r="105" customFormat="false" ht="21" hidden="false" customHeight="true" outlineLevel="0" collapsed="false">
      <c r="A105" s="39" t="s">
        <v>145</v>
      </c>
      <c r="B105" s="39"/>
      <c r="C105" s="14" t="s">
        <v>369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413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13563.64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5 C31:C32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conditionalFormatting sqref="C33">
    <cfRule type="cellIs" priority="14" operator="equal" aboveAverage="0" equalAverage="0" bottom="0" percent="0" rank="0" text="" dxfId="9">
      <formula>0</formula>
    </cfRule>
  </conditionalFormatting>
  <conditionalFormatting sqref="D33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22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A33" activeCellId="0" sqref="A33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3" width="38.85"/>
    <col collapsed="false" customWidth="true" hidden="false" outlineLevel="0" max="8" min="8" style="83" width="10.43"/>
    <col collapsed="false" customWidth="true" hidden="false" outlineLevel="0" max="9" min="9" style="83" width="19.43"/>
    <col collapsed="false" customWidth="true" hidden="false" outlineLevel="0" max="25" min="10" style="83" width="9"/>
    <col collapsed="false" customWidth="true" hidden="false" outlineLevel="0" max="42" min="26" style="83" width="14.43"/>
  </cols>
  <sheetData>
    <row r="1" customFormat="false" ht="21" hidden="false" customHeight="true" outlineLevel="0" collapsed="false">
      <c r="A1" s="1" t="s">
        <v>431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19587.64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19587.64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432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433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434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435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436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437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81" t="s">
        <v>438</v>
      </c>
      <c r="B20" s="81"/>
      <c r="C20" s="81"/>
      <c r="D20" s="81"/>
      <c r="E20" s="81"/>
      <c r="F20" s="17"/>
    </row>
    <row r="21" customFormat="false" ht="21" hidden="false" customHeight="true" outlineLevel="0" collapsed="false">
      <c r="A21" s="65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439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440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72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441</v>
      </c>
      <c r="B29" s="34"/>
      <c r="C29" s="34"/>
      <c r="D29" s="83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F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G33" s="0"/>
      <c r="H33" s="0"/>
      <c r="I33" s="0"/>
      <c r="J33" s="48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84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2025 - December 2025'!C75)+SUM(E87+E96+E106) &lt; 0,(('October 2025 - December 2025'!C75))+SUM(E87+E96+E106), (('October 2025 - December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2025 - December 2025'!C77)+SUM(0) &lt; 0,(('October 2025 - December 2025'!C77))+SUM(0), (('October 2025 - December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5" t="s">
        <v>442</v>
      </c>
      <c r="B84" s="85"/>
      <c r="C84" s="85"/>
      <c r="D84" s="85"/>
      <c r="E84" s="85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413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86" t="s">
        <v>167</v>
      </c>
      <c r="D90" s="86"/>
      <c r="E90" s="6" t="n">
        <f aca="false">('October 2025 - December 2025'!E109+E12)-SUM(E86:E89)</f>
        <v>15571.64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443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444</v>
      </c>
      <c r="B94" s="39"/>
      <c r="C94" s="15"/>
      <c r="D94" s="15"/>
      <c r="E94" s="6" t="n">
        <f aca="false">E90</f>
        <v>15571.64</v>
      </c>
    </row>
    <row r="95" customFormat="false" ht="21" hidden="false" customHeight="true" outlineLevel="0" collapsed="false">
      <c r="A95" s="39" t="s">
        <v>145</v>
      </c>
      <c r="B95" s="39"/>
      <c r="C95" s="15" t="s">
        <v>369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413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43"/>
      <c r="B99" s="43"/>
      <c r="C99" s="87" t="s">
        <v>177</v>
      </c>
      <c r="D99" s="87"/>
      <c r="E99" s="6" t="n">
        <f aca="false">(E18+E94)-SUM(E95:E98)</f>
        <v>17579.64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5" t="s">
        <v>445</v>
      </c>
      <c r="B102" s="85"/>
      <c r="C102" s="85"/>
      <c r="D102" s="85"/>
      <c r="E102" s="85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446</v>
      </c>
      <c r="B104" s="39"/>
      <c r="C104" s="15"/>
      <c r="D104" s="15"/>
      <c r="E104" s="6" t="n">
        <f aca="false">E99</f>
        <v>17579.64</v>
      </c>
    </row>
    <row r="105" customFormat="false" ht="21" hidden="false" customHeight="true" outlineLevel="0" collapsed="false">
      <c r="A105" s="39" t="s">
        <v>145</v>
      </c>
      <c r="B105" s="39"/>
      <c r="C105" s="14" t="s">
        <v>369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413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87" t="s">
        <v>177</v>
      </c>
      <c r="D109" s="87"/>
      <c r="E109" s="6" t="n">
        <f aca="false">(E24+E104)-SUM(E105:E108)</f>
        <v>19587.64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conditionalFormatting sqref="C33">
    <cfRule type="cellIs" priority="16" operator="equal" aboveAverage="0" equalAverage="0" bottom="0" percent="0" rank="0" text="" dxfId="9">
      <formula>0</formula>
    </cfRule>
  </conditionalFormatting>
  <conditionalFormatting sqref="D33">
    <cfRule type="cellIs" priority="17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A33" activeCellId="0" sqref="A33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447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25611.64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25611.64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8" t="s">
        <v>448</v>
      </c>
      <c r="B8" s="88"/>
      <c r="C8" s="88"/>
      <c r="D8" s="88"/>
      <c r="E8" s="8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9" t="s">
        <v>31</v>
      </c>
      <c r="C9" s="90" t="s">
        <v>32</v>
      </c>
      <c r="D9" s="90"/>
      <c r="E9" s="90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449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450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8" t="s">
        <v>451</v>
      </c>
      <c r="B14" s="88"/>
      <c r="C14" s="88"/>
      <c r="D14" s="88"/>
      <c r="E14" s="8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5" t="s">
        <v>4</v>
      </c>
      <c r="B15" s="89" t="s">
        <v>31</v>
      </c>
      <c r="C15" s="90" t="s">
        <v>32</v>
      </c>
      <c r="D15" s="90"/>
      <c r="E15" s="90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452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453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8" t="s">
        <v>454</v>
      </c>
      <c r="B20" s="88"/>
      <c r="C20" s="88"/>
      <c r="D20" s="88"/>
      <c r="E20" s="8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5" t="s">
        <v>4</v>
      </c>
      <c r="B21" s="89" t="s">
        <v>31</v>
      </c>
      <c r="C21" s="90" t="s">
        <v>32</v>
      </c>
      <c r="D21" s="90"/>
      <c r="E21" s="90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455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456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457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G32" s="72"/>
    </row>
    <row r="33" customFormat="false" ht="21" hidden="false" customHeight="true" outlineLevel="0" collapsed="false">
      <c r="A33" s="73" t="s">
        <v>358</v>
      </c>
      <c r="B33" s="15" t="s">
        <v>359</v>
      </c>
      <c r="C33" s="36" t="n">
        <v>50</v>
      </c>
      <c r="H33" s="0"/>
      <c r="J33" s="48"/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277</v>
      </c>
    </row>
    <row r="36" customFormat="false" ht="21" hidden="false" customHeight="true" outlineLevel="0" collapsed="false">
      <c r="A36" s="35" t="s">
        <v>322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323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84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84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84" t="n">
        <v>0</v>
      </c>
    </row>
    <row r="66" customFormat="false" ht="21" hidden="false" customHeight="true" outlineLevel="0" collapsed="false">
      <c r="A66" s="13"/>
      <c r="B66" s="8" t="s">
        <v>144</v>
      </c>
      <c r="C66" s="84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360</v>
      </c>
      <c r="C70" s="36" t="n">
        <v>52</v>
      </c>
    </row>
    <row r="71" customFormat="false" ht="21" hidden="false" customHeight="true" outlineLevel="0" collapsed="false">
      <c r="A71" s="13" t="s">
        <v>361</v>
      </c>
      <c r="B71" s="15" t="s">
        <v>362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397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2026 - March 2026'!C75)+SUM(E87+E96+E106) &lt; 0,(('January 2026 - March 2026'!C75))+SUM(E87+E96+E106), (('January 2026 - March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2026 - March 2026'!C77)+SUM(0) &lt; 0,(('January 2026 - March 2026'!C77))+SUM(0), (('January 2026 - March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397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0" t="s">
        <v>458</v>
      </c>
      <c r="B84" s="80"/>
      <c r="C84" s="80"/>
      <c r="D84" s="80"/>
      <c r="E84" s="80"/>
    </row>
    <row r="85" customFormat="false" ht="21" hidden="false" customHeight="true" outlineLevel="0" collapsed="false">
      <c r="A85" s="78" t="s">
        <v>165</v>
      </c>
      <c r="B85" s="78"/>
      <c r="C85" s="78" t="s">
        <v>32</v>
      </c>
      <c r="D85" s="78"/>
      <c r="E85" s="78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369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413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407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397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2026 - March 2026'!E109+E12)-SUM(E86:E89)</f>
        <v>21595.64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0" t="s">
        <v>459</v>
      </c>
      <c r="B92" s="80"/>
      <c r="C92" s="80"/>
      <c r="D92" s="80"/>
      <c r="E92" s="80"/>
    </row>
    <row r="93" customFormat="false" ht="21" hidden="false" customHeight="true" outlineLevel="0" collapsed="false">
      <c r="A93" s="78" t="s">
        <v>165</v>
      </c>
      <c r="B93" s="78"/>
      <c r="C93" s="78" t="s">
        <v>32</v>
      </c>
      <c r="D93" s="78"/>
      <c r="E93" s="78" t="s">
        <v>33</v>
      </c>
    </row>
    <row r="94" customFormat="false" ht="21" hidden="false" customHeight="true" outlineLevel="0" collapsed="false">
      <c r="A94" s="39" t="s">
        <v>460</v>
      </c>
      <c r="B94" s="39"/>
      <c r="C94" s="15"/>
      <c r="D94" s="15"/>
      <c r="E94" s="6" t="n">
        <f aca="false">E90</f>
        <v>21595.64</v>
      </c>
    </row>
    <row r="95" customFormat="false" ht="90" hidden="false" customHeight="true" outlineLevel="0" collapsed="false">
      <c r="A95" s="39" t="s">
        <v>145</v>
      </c>
      <c r="B95" s="39"/>
      <c r="C95" s="14" t="s">
        <v>369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413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407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397</v>
      </c>
    </row>
    <row r="99" customFormat="false" ht="21" hidden="false" customHeight="true" outlineLevel="0" collapsed="false">
      <c r="A99" s="43"/>
      <c r="B99" s="43"/>
      <c r="C99" s="41" t="s">
        <v>177</v>
      </c>
      <c r="D99" s="41"/>
      <c r="E99" s="6" t="n">
        <f aca="false">(E18+E94)-SUM(E95:E98)</f>
        <v>23603.64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0" t="s">
        <v>461</v>
      </c>
      <c r="B102" s="80"/>
      <c r="C102" s="80"/>
      <c r="D102" s="80"/>
      <c r="E102" s="80"/>
    </row>
    <row r="103" customFormat="false" ht="21" hidden="false" customHeight="true" outlineLevel="0" collapsed="false">
      <c r="A103" s="78" t="s">
        <v>165</v>
      </c>
      <c r="B103" s="78"/>
      <c r="C103" s="78" t="s">
        <v>32</v>
      </c>
      <c r="D103" s="78"/>
      <c r="E103" s="78" t="s">
        <v>33</v>
      </c>
    </row>
    <row r="104" customFormat="false" ht="21" hidden="false" customHeight="true" outlineLevel="0" collapsed="false">
      <c r="A104" s="39" t="s">
        <v>462</v>
      </c>
      <c r="B104" s="39"/>
      <c r="C104" s="15"/>
      <c r="D104" s="15"/>
      <c r="E104" s="6" t="n">
        <f aca="false">E99</f>
        <v>23603.64</v>
      </c>
    </row>
    <row r="105" customFormat="false" ht="21" hidden="false" customHeight="true" outlineLevel="0" collapsed="false">
      <c r="A105" s="39" t="s">
        <v>145</v>
      </c>
      <c r="B105" s="39"/>
      <c r="C105" s="15" t="s">
        <v>369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413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407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397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25611.64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5 C31:C32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conditionalFormatting sqref="C33">
    <cfRule type="cellIs" priority="15" operator="equal" aboveAverage="0" equalAverage="0" bottom="0" percent="0" rank="0" text="" dxfId="9">
      <formula>0</formula>
    </cfRule>
  </conditionalFormatting>
  <conditionalFormatting sqref="D33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2024-12-28T20:50:59Z</dcterms:modified>
  <cp:revision>1125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