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<sst xmlns="http://schemas.openxmlformats.org/spreadsheetml/2006/main" count="2149" uniqueCount="517">
  <si>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</si>
  <si>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</si>
  <si>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</si>
  <si>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</si>
  <si>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</si>
  <si>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</si>
  <si>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</si>
  <si>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</si>
  <si>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</si>
  <si>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</si>
  <si>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</si>
  <si>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</si>
  <si>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</si>
  <si>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</si>
  <si>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</si>
  <si>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</si>
  <si>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</si>
  <si>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</si>
  <si>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</si>
  <si>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</si>
  <si>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</si>
  <si>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</si>
  <si>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</si>
  <si>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</si>
  <si>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</si>
  <si>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</si>
  <si>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</si>
  <si>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</si>
  <si>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</si>
  <si>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</si>
  <si>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</si>
  <si>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</si>
  <si>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</si>
  <si>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</si>
  <si>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</si>
  <si>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</si>
  <si>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</si>
  <si>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</si>
  <si>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</si>
  <si>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</si>
  <si>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</si>
  <si>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</si>
  <si>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</si>
  <si>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</si>
  <si>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</si>
  <si>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</si>
  <si>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</si>
  <si>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</si>
  <si>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</si>
  <si>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</si>
  <si>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</si>
  <si>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</si>
  <si>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</si>
  <si>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</si>
  <si>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</si>
  <si>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</si>
  <si>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</si>
  <si>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</si>
  <si>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</si>
  <si>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</si>
  <si>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</si>
  <si>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</si>
  <si>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</si>
  <si>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</si>
  <si>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</si>
  <si>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</si>
  <si>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</si>
  <si>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</si>
  <si>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</si>
  <si>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</si>
  <si>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</si>
  <si>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</si>
  <si>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</si>
  <si>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</si>
  <si>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</si>
  <si>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</si>
  <si>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</si>
  <si>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</si>
  <si>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</si>
  <si>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</si>
  <si>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</si>
  <si>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</si>
  <si>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</si>
  <si>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</si>
  <si>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</si>
  <si>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</si>
  <si>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</si>
  <si>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</si>
  <si>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</si>
  <si>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</si>
  <si>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</si>
  <si>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</si>
  <si>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</si>
  <si>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</si>
  <si>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</si>
  <si>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</si>
  <si>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</si>
  <si>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</si>
  <si>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</si>
  <si>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</si>
  <si>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</si>
  <si>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</si>
  <si>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</si>
  <si>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</si>
  <si>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</si>
  <si>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</si>
  <si>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</si>
  <si>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</si>
  <si>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</si>
  <si>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</si>
  <si>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</si>
  <si>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</si>
  <si>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</si>
  <si>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</si>
  <si>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</si>
  <si>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</si>
  <si>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</si>
  <si>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</si>
  <si>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</si>
  <si>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</si>
  <si>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</si>
  <si>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</si>
  <si>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</si>
  <si>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</si>
  <si>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</si>
  <si>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</si>
  <si>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</si>
  <si>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</si>
  <si>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</si>
  <si>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</si>
  <si>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</si>
  <si>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</si>
  <si>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</si>
  <si>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</si>
  <si>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</si>
  <si>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</si>
  <si>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</si>
  <si>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</si>
  <si>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</si>
  <si>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</si>
  <si>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</si>
  <si>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</si>
  <si>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</si>
  <si>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</si>
  <si>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</si>
  <si>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</si>
  <si>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</si>
  <si>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</si>
  <si>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</si>
  <si>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</si>
  <si>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</si>
  <si>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</si>
  <si>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</si>
  <si>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</si>
  <si>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</si>
  <si>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</si>
  <si>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</si>
  <si>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</si>
  <si>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</si>
  <si>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</si>
  <si>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</si>
  <si>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</si>
  <si>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</si>
  <si>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</si>
  <si>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</si>
  <si>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</si>
  <si>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</si>
  <si>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</si>
  <si>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</si>
  <si>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</si>
  <si>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</si>
  <si>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</si>
  <si>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</si>
  <si>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</si>
  <si>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</si>
  <si>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</si>
  <si>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</si>
  <si>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</si>
  <si>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</si>
  <si>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</si>
  <si>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</si>
  <si>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</si>
  <si>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</si>
  <si>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</si>
  <si>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</si>
  <si>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</si>
  <si>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</si>
  <si>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</si>
  <si>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</si>
  <si>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</si>
  <si>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</si>
  <si>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</si>
  <si>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</si>
  <si>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</si>
  <si>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</si>
  <si>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</si>
  <si>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</si>
  <si>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</si>
  <si>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</si>
  <si>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</si>
  <si>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</si>
  <si>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</si>
  <si>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</si>
  <si>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</si>
  <si>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</si>
  <si>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</si>
  <si>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</si>
  <si>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</si>
  <si>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</si>
  <si>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</si>
  <si>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</si>
  <si>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</si>
  <si>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</si>
  <si>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</si>
  <si>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</si>
  <si>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</si>
  <si>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</si>
  <si>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</si>
  <si>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</si>
  <si>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</si>
  <si>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</si>
  <si>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</si>
  <si>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</si>
  <si>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</si>
  <si>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</si>
  <si>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</si>
  <si>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</si>
  <si>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</si>
  <si>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</si>
  <si>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</si>
  <si>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</si>
  <si>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</si>
  <si>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</si>
  <si>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</si>
  <si>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</si>
  <si>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</si>
  <si>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</si>
  <si>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</si>
  <si>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</si>
  <si>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</si>
  <si>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</si>
  <si>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</si>
  <si>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</si>
  <si>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</si>
  <si>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</si>
  <si>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</si>
  <si>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</si>
  <si>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</si>
  <si>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</si>
  <si>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</si>
  <si>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</si>
  <si>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</si>
  <si>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</si>
  <si>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</si>
  <si>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</si>
  <si>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</si>
  <si>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</si>
  <si>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</si>
  <si>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</si>
  <si>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</si>
  <si>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</si>
  <si>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</si>
  <si>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</si>
  <si>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</si>
  <si>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</si>
  <si>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</si>
  <si>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</si>
  <si>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</si>
  <si>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</si>
  <si>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</si>
  <si>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</si>
  <si>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</si>
  <si>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</si>
  <si>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</si>
  <si>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</si>
  <si>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</si>
  <si>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</si>
  <si>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</si>
  <si>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</si>
  <si>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</si>
  <si>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</si>
  <si>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</si>
  <si>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</si>
  <si>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</si>
  <si>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</si>
  <si>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</si>
  <si>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</si>
  <si>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WingOn Travel</t>
  </si>
  <si>
    <t xml:space="preserve">Bangkok Air ticket refund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</si>
  <si>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</si>
  <si>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</si>
  <si>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</si>
  <si>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</si>
  <si>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</si>
  <si>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</si>
  <si>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</si>
  <si>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</si>
  <si>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</si>
  <si>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</si>
  <si>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</si>
  <si>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</si>
  <si>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</si>
  <si>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</si>
  <si>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   
-  additional $100 for expenses    
-  China Mobile Broadband Fees $78   
-  additional cigarette $200
-  additional cigarette charge $120 </t>
  </si>
  <si>
    <t xml:space="preserve">Debts Or Credits For the Comming December 20th 2024 to January 19th 2025</t>
  </si>
  <si>
    <t xml:space="preserve">Balance Brought Forward From November 2024</t>
  </si>
  <si>
    <t xml:space="preserve">1. Payback $600 to Mom (Plus ticket refund, Only need to pay $433)</t>
  </si>
  <si>
    <t xml:space="preserve">2. Payback $0 to Lawrence</t>
  </si>
  <si>
    <t xml:space="preserve">3. Additional Expense
  - additional $100 for expenses
  - Add In Value $150 For Google Play
  - China Mobile Broadband Fee $78
 -  additional cigarette charge $120 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</si>
  <si>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</si>
  <si>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</si>
  <si>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</si>
  <si>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</si>
  <si>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</si>
  <si>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</si>
  <si>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</si>
  <si>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</si>
  <si>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</si>
  <si>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</si>
  <si>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</si>
  <si>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</si>
  <si>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</si>
  <si>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</si>
  <si>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</si>
  <si>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Payback $1000 to Mom For Round trip Flights from Hong Kong to Bangkok</t>
  </si>
  <si>
    <t xml:space="preserve">3.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</si>
  <si>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</si>
  <si>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</si>
  <si>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</si>
  <si>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$700 to Mom</t>
  </si>
  <si>
    <t xml:space="preserve">Debts Or Credits For the Comming March 20th 2025 to April 17th 2025</t>
  </si>
  <si>
    <t xml:space="preserve">Balance Brought Forward From February 2025</t>
  </si>
  <si>
    <t xml:space="preserve">1. Payback $700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</si>
  <si>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</si>
  <si>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</si>
  <si>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</si>
  <si>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</si>
  <si>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</si>
  <si>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</si>
  <si>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</si>
  <si>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</si>
  <si>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</si>
  <si>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</si>
  <si>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</si>
  <si>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</si>
  <si>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</si>
  <si>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</si>
  <si>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</si>
  <si>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</si>
  <si>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</si>
  <si>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</si>
  <si>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</si>
  <si>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</si>
  <si>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</si>
  <si>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</si>
  <si>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</si>
  <si>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</si>
  <si>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</si>
  <si>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</si>
  <si>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</si>
  <si>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</si>
  <si>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</si>
  <si>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</si>
  <si>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</si>
  <si>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</si>
  <si>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</si>
  <si>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</si>
  <si>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</si>
  <si>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</si>
  <si>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</si>
  <si>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</si>
  <si>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</si>
  <si>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</si>
  <si>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</si>
  <si>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</si>
  <si>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</si>
  <si>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</si>
  <si>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</si>
  <si>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</si>
  <si>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</si>
  <si>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</si>
  <si>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</si>
  <si>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</si>
  <si>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</si>
  <si>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</si>
  <si>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</si>
  <si>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</si>
  <si>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</si>
  <si>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</si>
  <si>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</si>
  <si>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</si>
  <si>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</si>
  <si>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</si>
  <si>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$800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</si>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</sst>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5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F13" activeCellId="0" sqref="F1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1286.66</v>
      </c>
      <c r="D3" s="6" t="s">
        <v>6</v>
      </c>
      <c r="E3" s="6" t="s">
        <v>7</v>
      </c>
      <c r="F3" s="7" t="n">
        <v>1386.66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50</v>
      </c>
      <c r="D4" s="6"/>
      <c r="E4" s="6" t="s">
        <v>9</v>
      </c>
      <c r="F4" s="7" t="n">
        <v>50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2.9</v>
      </c>
      <c r="D5" s="6"/>
      <c r="E5" s="6" t="s">
        <v>11</v>
      </c>
      <c r="F5" s="7" t="n">
        <v>2.9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2024'!E101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2.4</v>
      </c>
      <c r="D10" s="6"/>
      <c r="E10" s="6" t="s">
        <v>21</v>
      </c>
      <c r="F10" s="7" t="n">
        <v>2.4</v>
      </c>
      <c r="H10" s="8" t="s">
        <v>22</v>
      </c>
      <c r="I10" s="7" t="n">
        <f aca="false">'October 2024 - December 2024'!E110</f>
        <v>431.159999999999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1451.96</v>
      </c>
      <c r="D11" s="6"/>
      <c r="E11" s="9" t="s">
        <v>23</v>
      </c>
      <c r="F11" s="7" t="n">
        <f aca="false">SUM(F3:F10)</f>
        <v>1551.96</v>
      </c>
      <c r="H11" s="8" t="s">
        <v>24</v>
      </c>
      <c r="I11" s="7" t="n">
        <f aca="false">'October 2024 - December 2024'!E120</f>
        <v>654.159999999999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2025'!E92</f>
        <v>460.159999999999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416.159999999999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454.159999999999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560.159999999999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584.159999999999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622.159999999999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646.159999999999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602.159999999999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640.159999999999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564.159999999999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1370.16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2108.16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2832.16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3638.16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4376.16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5032.16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5756.16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6494.16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7218.16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7956.16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8762.16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9486.16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10224.16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10948.16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11754.16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12410.16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13216.16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13872.16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14610.16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15334.16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-7300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-4900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-2800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-700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100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100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100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100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100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C74" activeCellId="0" sqref="C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8762.16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8762.16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441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2" t="s">
        <v>4</v>
      </c>
      <c r="B9" s="92" t="s">
        <v>30</v>
      </c>
      <c r="C9" s="92" t="s">
        <v>31</v>
      </c>
      <c r="D9" s="92"/>
      <c r="E9" s="92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442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443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444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445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3" t="s">
        <v>446</v>
      </c>
      <c r="B16" s="93"/>
      <c r="C16" s="93"/>
      <c r="D16" s="93"/>
      <c r="E16" s="9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2" t="s">
        <v>4</v>
      </c>
      <c r="B17" s="92" t="s">
        <v>30</v>
      </c>
      <c r="C17" s="92" t="s">
        <v>31</v>
      </c>
      <c r="D17" s="92"/>
      <c r="E17" s="92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447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448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2" t="s">
        <v>449</v>
      </c>
      <c r="B22" s="92"/>
      <c r="C22" s="92"/>
      <c r="D22" s="92"/>
      <c r="E22" s="9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2" t="s">
        <v>4</v>
      </c>
      <c r="B23" s="92" t="s">
        <v>30</v>
      </c>
      <c r="C23" s="92" t="s">
        <v>31</v>
      </c>
      <c r="D23" s="92"/>
      <c r="E23" s="92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451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452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454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434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371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396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7218.16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455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349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456</v>
      </c>
      <c r="B96" s="37"/>
      <c r="C96" s="16"/>
      <c r="D96" s="16"/>
      <c r="E96" s="7" t="n">
        <f aca="false">E92</f>
        <v>7218.16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377</v>
      </c>
      <c r="D97" s="16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396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7956.16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457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434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458</v>
      </c>
      <c r="B105" s="37"/>
      <c r="C105" s="16"/>
      <c r="D105" s="16"/>
      <c r="E105" s="7" t="n">
        <f aca="false">E100</f>
        <v>7956.16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377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396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8762.16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75" activeCellId="0" sqref="C75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459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10948.16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10948.16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460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463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464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465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466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467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4" t="s">
        <v>468</v>
      </c>
      <c r="B22" s="94"/>
      <c r="C22" s="94"/>
      <c r="D22" s="94"/>
      <c r="E22" s="9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469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470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471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472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473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5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1020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1440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1667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+$100.00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100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1667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5" t="s">
        <v>474</v>
      </c>
      <c r="B88" s="85"/>
      <c r="C88" s="85"/>
      <c r="D88" s="85"/>
      <c r="E88" s="85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3" t="s">
        <v>349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371</v>
      </c>
      <c r="D90" s="15"/>
      <c r="E90" s="34" t="n">
        <v>150</v>
      </c>
      <c r="G90" s="73"/>
      <c r="H90" s="57"/>
    </row>
    <row r="91" customFormat="false" ht="21.6" hidden="false" customHeight="true" outlineLevel="0" collapsed="false">
      <c r="A91" s="37"/>
      <c r="B91" s="37"/>
      <c r="C91" s="16" t="s">
        <v>396</v>
      </c>
      <c r="D91" s="16"/>
      <c r="E91" s="34" t="n">
        <v>0</v>
      </c>
      <c r="G91" s="73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1667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9486.16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475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3" t="s">
        <v>434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476</v>
      </c>
      <c r="B97" s="37"/>
      <c r="C97" s="16"/>
      <c r="D97" s="16"/>
      <c r="E97" s="7" t="n">
        <f aca="false">E93</f>
        <v>9486.16</v>
      </c>
      <c r="G97" s="73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377</v>
      </c>
      <c r="D98" s="16"/>
      <c r="E98" s="34" t="n">
        <v>0</v>
      </c>
      <c r="G98" s="73"/>
      <c r="H98" s="57"/>
    </row>
    <row r="99" customFormat="false" ht="21.6" hidden="false" customHeight="true" outlineLevel="0" collapsed="false">
      <c r="A99" s="37"/>
      <c r="B99" s="37"/>
      <c r="C99" s="16" t="s">
        <v>396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1667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10224.16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5" t="s">
        <v>477</v>
      </c>
      <c r="B104" s="85"/>
      <c r="C104" s="85"/>
      <c r="D104" s="85"/>
      <c r="E104" s="85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3" t="s">
        <v>349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478</v>
      </c>
      <c r="B106" s="37"/>
      <c r="C106" s="16"/>
      <c r="D106" s="16"/>
      <c r="E106" s="7" t="n">
        <f aca="false">E101</f>
        <v>10224.16</v>
      </c>
      <c r="G106" s="73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371</v>
      </c>
      <c r="D107" s="15"/>
      <c r="E107" s="34" t="n">
        <v>150</v>
      </c>
      <c r="G107" s="73"/>
      <c r="H107" s="57"/>
    </row>
    <row r="108" customFormat="false" ht="21.6" hidden="false" customHeight="true" outlineLevel="0" collapsed="false">
      <c r="A108" s="37"/>
      <c r="B108" s="37"/>
      <c r="C108" s="16" t="s">
        <v>396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1667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10948.16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74" activeCellId="0" sqref="C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479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13216.16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13216.16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480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483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6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484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486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487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488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489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490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493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434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396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11754.16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5" t="s">
        <v>494</v>
      </c>
      <c r="B94" s="85"/>
      <c r="C94" s="85"/>
      <c r="D94" s="85"/>
      <c r="E94" s="85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349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495</v>
      </c>
      <c r="B96" s="37"/>
      <c r="C96" s="16"/>
      <c r="D96" s="16"/>
      <c r="E96" s="7" t="n">
        <f aca="false">E92</f>
        <v>11754.16</v>
      </c>
      <c r="G96" s="73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371</v>
      </c>
      <c r="D97" s="15"/>
      <c r="E97" s="34" t="n">
        <v>150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396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12410.16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496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349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497</v>
      </c>
      <c r="B105" s="37"/>
      <c r="C105" s="16"/>
      <c r="D105" s="16"/>
      <c r="E105" s="7" t="n">
        <f aca="false">E100</f>
        <v>12410.16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396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13216.16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80" activeCellId="0" sqref="E80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498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15334.16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15334.16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499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501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502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503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504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505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506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507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508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509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510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512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434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414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396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13872.16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5" t="s">
        <v>513</v>
      </c>
      <c r="B94" s="85"/>
      <c r="C94" s="85"/>
      <c r="D94" s="85"/>
      <c r="E94" s="85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434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514</v>
      </c>
      <c r="B96" s="37"/>
      <c r="C96" s="16"/>
      <c r="D96" s="16"/>
      <c r="E96" s="7" t="n">
        <f aca="false">E92</f>
        <v>13872.16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396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14610.16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515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434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516</v>
      </c>
      <c r="B105" s="37"/>
      <c r="C105" s="16"/>
      <c r="D105" s="16"/>
      <c r="E105" s="7" t="n">
        <f aca="false">E100</f>
        <v>14610.16</v>
      </c>
      <c r="G105" s="73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371</v>
      </c>
      <c r="D106" s="15"/>
      <c r="E106" s="34" t="n">
        <v>150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396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15334.16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s="52" customFormat="true" ht="21.6" hidden="false" customHeight="true" outlineLevel="0" collapsed="false">
      <c r="A73" s="14" t="s">
        <v>132</v>
      </c>
      <c r="B73" s="15" t="s">
        <v>133</v>
      </c>
      <c r="C73" s="34" t="n">
        <v>0</v>
      </c>
      <c r="D73" s="1"/>
      <c r="E73" s="1"/>
      <c r="F73" s="1"/>
      <c r="G73" s="1"/>
      <c r="H73" s="4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0"/>
      <c r="AA73" s="0"/>
      <c r="AB73" s="0"/>
      <c r="AC73" s="0"/>
      <c r="AD73" s="0"/>
      <c r="AE73" s="0"/>
      <c r="AF73" s="0"/>
      <c r="AG73" s="0"/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customFormat="fals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G108" activeCellId="0" sqref="G10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654.159999999999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654.159999999999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7"/>
      <c r="B23" s="17"/>
      <c r="C23" s="39" t="s">
        <v>38</v>
      </c>
      <c r="D23" s="39"/>
      <c r="E23" s="7" t="n">
        <f aca="false">SUM(E20:E22)</f>
        <v>2473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3.5" hidden="false" customHeight="true" outlineLevel="0" collapsed="false">
      <c r="A24" s="18"/>
      <c r="B24" s="18"/>
      <c r="C24" s="18"/>
      <c r="D24" s="49"/>
      <c r="E24" s="5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2" t="s">
        <v>283</v>
      </c>
      <c r="B25" s="12"/>
      <c r="C25" s="12"/>
      <c r="D25" s="12"/>
      <c r="E25" s="1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4</v>
      </c>
      <c r="B26" s="12" t="s">
        <v>30</v>
      </c>
      <c r="C26" s="13" t="s">
        <v>31</v>
      </c>
      <c r="D26" s="13"/>
      <c r="E26" s="13" t="s">
        <v>32</v>
      </c>
    </row>
    <row r="27" customFormat="false" ht="21.6" hidden="false" customHeight="true" outlineLevel="0" collapsed="false">
      <c r="A27" s="14" t="s">
        <v>284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4" t="s">
        <v>285</v>
      </c>
      <c r="B28" s="15" t="s">
        <v>276</v>
      </c>
      <c r="C28" s="16" t="s">
        <v>36</v>
      </c>
      <c r="D28" s="16"/>
      <c r="E28" s="7" t="n">
        <v>68</v>
      </c>
    </row>
    <row r="29" customFormat="false" ht="21.6" hidden="false" customHeight="true" outlineLevel="0" collapsed="false">
      <c r="A29" s="14" t="s">
        <v>286</v>
      </c>
      <c r="B29" s="15" t="s">
        <v>35</v>
      </c>
      <c r="C29" s="16" t="s">
        <v>36</v>
      </c>
      <c r="D29" s="16"/>
      <c r="E29" s="7" t="n">
        <v>2405</v>
      </c>
    </row>
    <row r="30" customFormat="false" ht="21.6" hidden="false" customHeight="true" outlineLevel="0" collapsed="false">
      <c r="A30" s="14"/>
      <c r="B30" s="15" t="s">
        <v>287</v>
      </c>
      <c r="C30" s="16" t="s">
        <v>288</v>
      </c>
      <c r="D30" s="16"/>
      <c r="E30" s="7" t="n">
        <v>167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SUM(E27:E30)</f>
        <v>2640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-7300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-7300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651.7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-451.7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651.7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291.85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125.159999999999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299.2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0.800000000000011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125.159999999999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498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(E23+E105)-SUM(E106:E109)</f>
        <v>431.159999999999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431.159999999999</v>
      </c>
      <c r="G115" s="58" t="s">
        <v>260</v>
      </c>
      <c r="H115" s="57"/>
    </row>
    <row r="116" customFormat="false" ht="43.2" hidden="false" customHeight="true" outlineLevel="0" collapsed="false">
      <c r="A116" s="37" t="s">
        <v>144</v>
      </c>
      <c r="B116" s="37"/>
      <c r="C116" s="15" t="s">
        <v>306</v>
      </c>
      <c r="D116" s="15"/>
      <c r="E116" s="34" t="n">
        <v>600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86.4" hidden="false" customHeight="true" outlineLevel="0" collapsed="false">
      <c r="A118" s="37"/>
      <c r="B118" s="37"/>
      <c r="C118" s="15" t="s">
        <v>308</v>
      </c>
      <c r="D118" s="15"/>
      <c r="E118" s="34" t="n">
        <v>448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654.159999999999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48576" customFormat="false" ht="12.8" hidden="false" customHeight="false" outlineLevel="0" collapsed="false"/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A23:B23"/>
    <mergeCell ref="C23:D23"/>
    <mergeCell ref="A25:E25"/>
    <mergeCell ref="C26:D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454.159999999999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454.159999999999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-4900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s="67" customFormat="true" ht="21.6" hidden="false" customHeight="true" outlineLevel="0" collapsed="false">
      <c r="A40" s="14" t="s">
        <v>95</v>
      </c>
      <c r="B40" s="15"/>
      <c r="C40" s="34" t="n">
        <v>0</v>
      </c>
      <c r="D40" s="1"/>
      <c r="E40" s="1"/>
      <c r="F40" s="1"/>
      <c r="G40" s="1"/>
      <c r="H40" s="1"/>
      <c r="I40" s="1"/>
      <c r="J40" s="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customFormat="false" ht="21.6" hidden="false" customHeight="true" outlineLevel="0" collapsed="false">
      <c r="A43" s="14" t="s">
        <v>101</v>
      </c>
      <c r="B43" s="15"/>
      <c r="C43" s="34" t="n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1020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1440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1667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2024'!C82)+SUM(E88+E89+E98+E106)  &lt; 0,(('October 2024 - December 2024'!C82))+SUM(E88+E89+E98+E106), TEXT((('October 2024 - December 2024'!C82))+SUM(E88+E89+E98+E106),"+$0.00"))</f>
        <v>-4900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-4900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1667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169</v>
      </c>
      <c r="D88" s="16"/>
      <c r="E88" s="34" t="n">
        <v>0</v>
      </c>
      <c r="F88" s="34"/>
      <c r="G88" s="34"/>
      <c r="I88" s="58" t="s">
        <v>260</v>
      </c>
      <c r="J88" s="57"/>
    </row>
    <row r="89" customFormat="false" ht="43.2" hidden="false" customHeight="true" outlineLevel="0" collapsed="false">
      <c r="A89" s="37"/>
      <c r="B89" s="37"/>
      <c r="C89" s="15" t="s">
        <v>324</v>
      </c>
      <c r="D89" s="15"/>
      <c r="E89" s="34" t="n">
        <v>1000</v>
      </c>
      <c r="F89" s="34"/>
      <c r="G89" s="34"/>
      <c r="I89" s="58"/>
      <c r="J89" s="57"/>
    </row>
    <row r="90" customFormat="false" ht="21.6" hidden="false" customHeight="true" outlineLevel="0" collapsed="false">
      <c r="A90" s="37"/>
      <c r="B90" s="37"/>
      <c r="C90" s="15" t="s">
        <v>325</v>
      </c>
      <c r="D90" s="15"/>
      <c r="E90" s="34" t="n">
        <v>0</v>
      </c>
      <c r="F90" s="34"/>
      <c r="G90" s="34"/>
      <c r="J90" s="1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C83</f>
        <v>1667</v>
      </c>
      <c r="F91" s="34"/>
      <c r="G91" s="34"/>
      <c r="J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2024 - December 2024'!E120+E13)-SUM(E88:E91)</f>
        <v>460.159999999999</v>
      </c>
      <c r="F92" s="7"/>
      <c r="G92" s="7"/>
      <c r="J92" s="1"/>
    </row>
    <row r="93" customFormat="false" ht="13.5" hidden="false" customHeight="true" outlineLevel="0" collapsed="false">
      <c r="J93" s="1"/>
    </row>
    <row r="94" customFormat="false" ht="21.6" hidden="false" customHeight="true" outlineLevel="0" collapsed="false">
      <c r="A94" s="40" t="s">
        <v>326</v>
      </c>
      <c r="B94" s="40"/>
      <c r="C94" s="40"/>
      <c r="D94" s="40"/>
      <c r="E94" s="40"/>
      <c r="F94" s="40"/>
      <c r="G94" s="40"/>
      <c r="I94" s="55" t="s">
        <v>257</v>
      </c>
      <c r="J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F95" s="40"/>
      <c r="G95" s="40"/>
      <c r="H95" s="67"/>
      <c r="I95" s="56" t="s">
        <v>258</v>
      </c>
      <c r="J95" s="57" t="n">
        <f aca="false">C70-J94</f>
        <v>300</v>
      </c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</row>
    <row r="96" customFormat="false" ht="43.2" hidden="false" customHeight="true" outlineLevel="0" collapsed="false">
      <c r="A96" s="37" t="s">
        <v>327</v>
      </c>
      <c r="B96" s="37"/>
      <c r="C96" s="16"/>
      <c r="D96" s="16"/>
      <c r="E96" s="7" t="n">
        <f aca="false">E92</f>
        <v>460.159999999999</v>
      </c>
      <c r="F96" s="7"/>
      <c r="G96" s="7"/>
      <c r="I96" s="58" t="s">
        <v>260</v>
      </c>
      <c r="J96" s="57"/>
    </row>
    <row r="97" customFormat="false" ht="43.2" hidden="false" customHeight="true" outlineLevel="0" collapsed="false">
      <c r="A97" s="37" t="s">
        <v>144</v>
      </c>
      <c r="B97" s="37"/>
      <c r="C97" s="15" t="s">
        <v>328</v>
      </c>
      <c r="D97" s="15"/>
      <c r="E97" s="34" t="n">
        <v>150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15" t="s">
        <v>329</v>
      </c>
      <c r="D98" s="15"/>
      <c r="E98" s="34" t="n">
        <v>700</v>
      </c>
      <c r="F98" s="34"/>
      <c r="G98" s="34"/>
      <c r="J98" s="1"/>
    </row>
    <row r="99" customFormat="false" ht="21.6" hidden="false" customHeight="true" outlineLevel="0" collapsed="false">
      <c r="A99" s="37" t="s">
        <v>165</v>
      </c>
      <c r="B99" s="37"/>
      <c r="C99" s="62"/>
      <c r="D99" s="62"/>
      <c r="E99" s="34" t="n">
        <f aca="false">C83</f>
        <v>1667</v>
      </c>
      <c r="F99" s="34"/>
      <c r="G99" s="34"/>
      <c r="J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416.159999999999</v>
      </c>
      <c r="F100" s="7"/>
      <c r="G100" s="7"/>
      <c r="J100" s="1"/>
    </row>
    <row r="101" customFormat="false" ht="13.5" hidden="false" customHeight="true" outlineLevel="0" collapsed="false">
      <c r="A101" s="44"/>
      <c r="B101" s="44"/>
      <c r="C101" s="44"/>
      <c r="D101" s="44"/>
      <c r="E101" s="44"/>
      <c r="J101" s="1"/>
    </row>
    <row r="102" customFormat="false" ht="17.25" hidden="false" customHeight="true" outlineLevel="0" collapsed="false">
      <c r="A102" s="44"/>
      <c r="B102" s="44"/>
      <c r="C102" s="44"/>
      <c r="D102" s="44"/>
      <c r="E102" s="44"/>
      <c r="J102" s="1"/>
    </row>
    <row r="103" customFormat="false" ht="21.6" hidden="false" customHeight="true" outlineLevel="0" collapsed="false">
      <c r="A103" s="40" t="s">
        <v>330</v>
      </c>
      <c r="B103" s="40"/>
      <c r="C103" s="40"/>
      <c r="D103" s="40"/>
      <c r="E103" s="40"/>
      <c r="F103" s="40"/>
      <c r="G103" s="40"/>
      <c r="I103" s="55" t="s">
        <v>257</v>
      </c>
      <c r="J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F104" s="40"/>
      <c r="G104" s="40"/>
      <c r="H104" s="67"/>
      <c r="I104" s="56" t="s">
        <v>258</v>
      </c>
      <c r="J104" s="57" t="n">
        <f aca="false">C70-J103</f>
        <v>300</v>
      </c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</row>
    <row r="105" customFormat="false" ht="43.2" hidden="false" customHeight="true" outlineLevel="0" collapsed="false">
      <c r="A105" s="37" t="s">
        <v>331</v>
      </c>
      <c r="B105" s="37"/>
      <c r="C105" s="16"/>
      <c r="D105" s="16"/>
      <c r="E105" s="7" t="n">
        <f aca="false">E100</f>
        <v>416.159999999999</v>
      </c>
      <c r="F105" s="7"/>
      <c r="G105" s="7"/>
      <c r="I105" s="58" t="s">
        <v>260</v>
      </c>
      <c r="J105" s="57"/>
    </row>
    <row r="106" customFormat="false" ht="21.6" hidden="false" customHeight="true" outlineLevel="0" collapsed="false">
      <c r="A106" s="37" t="s">
        <v>144</v>
      </c>
      <c r="B106" s="37"/>
      <c r="C106" s="16" t="s">
        <v>332</v>
      </c>
      <c r="D106" s="16"/>
      <c r="E106" s="34" t="n">
        <v>700</v>
      </c>
      <c r="F106" s="34"/>
      <c r="G106" s="34"/>
      <c r="J106" s="1"/>
    </row>
    <row r="107" customFormat="false" ht="21.6" hidden="false" customHeight="true" outlineLevel="0" collapsed="false">
      <c r="A107" s="37"/>
      <c r="B107" s="37"/>
      <c r="C107" s="15" t="s">
        <v>333</v>
      </c>
      <c r="D107" s="15"/>
      <c r="E107" s="34" t="n">
        <v>0</v>
      </c>
      <c r="F107" s="34"/>
      <c r="G107" s="34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1667</v>
      </c>
      <c r="F108" s="34"/>
      <c r="G108" s="34"/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(E26+E105)-SUM(E106:E108)</f>
        <v>454.159999999999</v>
      </c>
      <c r="F109" s="7"/>
      <c r="G109" s="7"/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70:C75 C83 E88:E91 E106:E108 J86 J94 J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99">
    <cfRule type="cellIs" priority="4" operator="equal" aboveAverage="0" equalAverage="0" bottom="0" percent="0" rank="0" text="" dxfId="0">
      <formula>0</formula>
    </cfRule>
  </conditionalFormatting>
  <conditionalFormatting sqref="E97:E98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89" activeCellId="0" sqref="C8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622.159999999999</v>
      </c>
      <c r="D3" s="10"/>
      <c r="E3" s="10"/>
      <c r="F3" s="68"/>
      <c r="G3" s="68"/>
      <c r="H3" s="69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622.159999999999</v>
      </c>
      <c r="D4" s="10"/>
      <c r="E4" s="10"/>
      <c r="F4" s="68"/>
      <c r="G4" s="68"/>
      <c r="H4" s="69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-2800</v>
      </c>
      <c r="D5" s="10"/>
      <c r="E5" s="10"/>
      <c r="F5" s="68"/>
      <c r="G5" s="68"/>
      <c r="H5" s="69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customFormat="false" ht="13.5" hidden="false" customHeight="true" outlineLevel="0" collapsed="false">
      <c r="A6" s="70"/>
      <c r="B6" s="70"/>
      <c r="C6" s="70"/>
      <c r="D6" s="70"/>
      <c r="E6" s="70"/>
      <c r="F6" s="68"/>
      <c r="G6" s="68"/>
      <c r="H6" s="69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335</v>
      </c>
      <c r="B8" s="12"/>
      <c r="C8" s="12"/>
      <c r="D8" s="12"/>
      <c r="E8" s="12"/>
      <c r="G8" s="65"/>
      <c r="H8" s="7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337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338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339</v>
      </c>
      <c r="B15" s="12"/>
      <c r="C15" s="12"/>
      <c r="D15" s="12"/>
      <c r="E15" s="12"/>
      <c r="G15" s="65"/>
      <c r="H15" s="7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340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341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342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344</v>
      </c>
      <c r="B23" s="12"/>
      <c r="C23" s="12"/>
      <c r="D23" s="12"/>
      <c r="E23" s="12"/>
      <c r="G23" s="65"/>
      <c r="H23" s="7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347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2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-2800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-2800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348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349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332</v>
      </c>
      <c r="D89" s="16"/>
      <c r="E89" s="34" t="n">
        <v>700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333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2025'!E109+E13)-SUM(E89:E91)</f>
        <v>560.159999999999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350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4" t="s">
        <v>349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351</v>
      </c>
      <c r="B96" s="37"/>
      <c r="C96" s="16"/>
      <c r="D96" s="16"/>
      <c r="E96" s="7" t="n">
        <f aca="false">E92</f>
        <v>560.159999999999</v>
      </c>
      <c r="G96" s="74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332</v>
      </c>
      <c r="D97" s="16"/>
      <c r="E97" s="34" t="n">
        <v>700</v>
      </c>
      <c r="G97" s="74"/>
      <c r="H97" s="57"/>
    </row>
    <row r="98" customFormat="false" ht="43.2" hidden="false" customHeight="true" outlineLevel="0" collapsed="false">
      <c r="A98" s="37"/>
      <c r="B98" s="37"/>
      <c r="C98" s="15" t="s">
        <v>352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584.159999999999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353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349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354</v>
      </c>
      <c r="B105" s="37"/>
      <c r="C105" s="16"/>
      <c r="D105" s="16"/>
      <c r="E105" s="7" t="n">
        <f aca="false">E100</f>
        <v>584.159999999999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332</v>
      </c>
      <c r="D106" s="16"/>
      <c r="E106" s="34" t="n">
        <v>700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333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622.159999999999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90" activeCellId="0" sqref="C9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640.159999999999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640.159999999999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-700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356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357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358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359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363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365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367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368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-700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-700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369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7" t="s">
        <v>370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371</v>
      </c>
      <c r="D89" s="15"/>
      <c r="E89" s="34" t="n">
        <v>150</v>
      </c>
      <c r="G89" s="77"/>
      <c r="H89" s="57"/>
    </row>
    <row r="90" customFormat="false" ht="21.6" hidden="false" customHeight="true" outlineLevel="0" collapsed="false">
      <c r="A90" s="37"/>
      <c r="B90" s="37"/>
      <c r="C90" s="16" t="s">
        <v>329</v>
      </c>
      <c r="D90" s="16"/>
      <c r="E90" s="34" t="n">
        <v>700</v>
      </c>
      <c r="G90" s="77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646.159999999999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372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7" t="s">
        <v>349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373</v>
      </c>
      <c r="B96" s="37"/>
      <c r="C96" s="16"/>
      <c r="D96" s="16"/>
      <c r="E96" s="7" t="n">
        <f aca="false">E92</f>
        <v>646.159999999999</v>
      </c>
      <c r="G96" s="77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150</v>
      </c>
      <c r="G97" s="77"/>
      <c r="H97" s="57"/>
    </row>
    <row r="98" customFormat="false" ht="21.6" hidden="false" customHeight="true" outlineLevel="0" collapsed="false">
      <c r="A98" s="37"/>
      <c r="B98" s="37"/>
      <c r="C98" s="16" t="s">
        <v>329</v>
      </c>
      <c r="D98" s="16"/>
      <c r="E98" s="34" t="n">
        <v>700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602.159999999999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375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349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376</v>
      </c>
      <c r="B105" s="37"/>
      <c r="C105" s="16"/>
      <c r="D105" s="16"/>
      <c r="E105" s="7" t="n">
        <f aca="false">E100</f>
        <v>602.159999999999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377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329</v>
      </c>
      <c r="D107" s="16"/>
      <c r="E107" s="34" t="n">
        <v>700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640.159999999999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92" activeCellId="0" sqref="G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378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2108.16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2108.16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379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381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382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383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384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385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386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387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388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389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392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349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371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393</v>
      </c>
      <c r="D90" s="16"/>
      <c r="E90" s="34" t="n">
        <v>800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564.159999999999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394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349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395</v>
      </c>
      <c r="B96" s="37"/>
      <c r="C96" s="16"/>
      <c r="D96" s="16"/>
      <c r="E96" s="7" t="n">
        <f aca="false">E92</f>
        <v>564.159999999999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396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1370.16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397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349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398</v>
      </c>
      <c r="B105" s="37"/>
      <c r="C105" s="16"/>
      <c r="D105" s="16"/>
      <c r="E105" s="7" t="n">
        <f aca="false">E100</f>
        <v>1370.16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396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2108.16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74" activeCellId="0" sqref="C7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2" width="38.92"/>
    <col collapsed="false" customWidth="true" hidden="false" outlineLevel="0" max="8" min="8" style="82" width="10.38"/>
    <col collapsed="false" customWidth="true" hidden="false" outlineLevel="0" max="9" min="9" style="82" width="19.42"/>
    <col collapsed="false" customWidth="true" hidden="false" outlineLevel="0" max="25" min="10" style="82" width="9"/>
    <col collapsed="false" customWidth="false" hidden="false" outlineLevel="0" max="42" min="26" style="82" width="14.42"/>
  </cols>
  <sheetData>
    <row r="1" customFormat="false" ht="21.6" hidden="false" customHeight="true" outlineLevel="0" collapsed="false">
      <c r="A1" s="2" t="s">
        <v>399</v>
      </c>
      <c r="B1" s="2"/>
      <c r="C1" s="2"/>
      <c r="D1" s="2"/>
      <c r="E1" s="2"/>
      <c r="F1" s="18"/>
      <c r="G1" s="83"/>
      <c r="H1" s="83"/>
      <c r="I1" s="83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4376.16</v>
      </c>
      <c r="D3" s="10"/>
      <c r="E3" s="10"/>
      <c r="F3" s="18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4376.16</v>
      </c>
      <c r="D4" s="10"/>
      <c r="E4" s="10"/>
      <c r="F4" s="18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customFormat="false" ht="21.6" hidden="false" customHeight="true" outlineLevel="0" collapsed="false">
      <c r="A8" s="12" t="s">
        <v>400</v>
      </c>
      <c r="B8" s="12"/>
      <c r="C8" s="12"/>
      <c r="D8" s="12"/>
      <c r="E8" s="12"/>
      <c r="F8" s="18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customFormat="false" ht="21.6" hidden="false" customHeight="true" outlineLevel="0" collapsed="false">
      <c r="A10" s="14" t="s">
        <v>401</v>
      </c>
      <c r="B10" s="15" t="s">
        <v>35</v>
      </c>
      <c r="C10" s="16" t="s">
        <v>36</v>
      </c>
      <c r="D10" s="16"/>
      <c r="E10" s="7" t="n">
        <v>2405</v>
      </c>
      <c r="F10" s="18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customFormat="false" ht="21.6" hidden="false" customHeight="true" outlineLevel="0" collapsed="false">
      <c r="A11" s="14" t="s">
        <v>402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403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404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r="16" customFormat="false" ht="21.6" hidden="false" customHeight="true" outlineLevel="0" collapsed="false">
      <c r="A16" s="12" t="s">
        <v>405</v>
      </c>
      <c r="B16" s="12"/>
      <c r="C16" s="12"/>
      <c r="D16" s="12"/>
      <c r="E16" s="12"/>
      <c r="F16" s="18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r="18" customFormat="false" ht="21.6" hidden="false" customHeight="true" outlineLevel="0" collapsed="false">
      <c r="A18" s="14" t="s">
        <v>406</v>
      </c>
      <c r="B18" s="15" t="s">
        <v>35</v>
      </c>
      <c r="C18" s="16" t="s">
        <v>36</v>
      </c>
      <c r="D18" s="16"/>
      <c r="E18" s="7" t="n">
        <v>2405</v>
      </c>
      <c r="F18" s="18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</row>
    <row r="19" customFormat="false" ht="21.6" hidden="false" customHeight="true" outlineLevel="0" collapsed="false">
      <c r="A19" s="14" t="s">
        <v>407</v>
      </c>
      <c r="B19" s="15" t="s">
        <v>276</v>
      </c>
      <c r="C19" s="15" t="s">
        <v>36</v>
      </c>
      <c r="D19" s="15"/>
      <c r="E19" s="7" t="n">
        <v>68</v>
      </c>
      <c r="F19" s="18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r="20" customFormat="false" ht="21.6" hidden="false" customHeight="true" outlineLevel="0" collapsed="false">
      <c r="A20" s="14" t="s">
        <v>408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customFormat="false" ht="21.6" hidden="false" customHeight="true" outlineLevel="0" collapsed="false">
      <c r="A23" s="80" t="s">
        <v>409</v>
      </c>
      <c r="B23" s="80"/>
      <c r="C23" s="80"/>
      <c r="D23" s="80"/>
      <c r="E23" s="80"/>
      <c r="F23" s="18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customFormat="false" ht="21.6" hidden="false" customHeight="true" outlineLevel="0" collapsed="false">
      <c r="A25" s="14" t="s">
        <v>410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411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412</v>
      </c>
      <c r="B32" s="31"/>
      <c r="C32" s="31"/>
      <c r="D32" s="82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8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413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349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414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396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86" t="s">
        <v>166</v>
      </c>
      <c r="D92" s="86"/>
      <c r="E92" s="7" t="n">
        <f aca="false">('October 2025 - December 2025'!E109+E14)-SUM(E89:E91)</f>
        <v>2832.16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415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349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416</v>
      </c>
      <c r="B96" s="37"/>
      <c r="C96" s="16"/>
      <c r="D96" s="16"/>
      <c r="E96" s="7" t="n">
        <f aca="false">E92</f>
        <v>2832.16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377</v>
      </c>
      <c r="D97" s="16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396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41"/>
      <c r="B100" s="41"/>
      <c r="C100" s="87" t="s">
        <v>176</v>
      </c>
      <c r="D100" s="87"/>
      <c r="E100" s="7" t="n">
        <f aca="false">(E21+E96)-SUM(E97:E99)</f>
        <v>3638.16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5" t="s">
        <v>417</v>
      </c>
      <c r="B103" s="85"/>
      <c r="C103" s="85"/>
      <c r="D103" s="85"/>
      <c r="E103" s="85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349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418</v>
      </c>
      <c r="B105" s="37"/>
      <c r="C105" s="16"/>
      <c r="D105" s="16"/>
      <c r="E105" s="7" t="n">
        <f aca="false">E100</f>
        <v>3638.16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396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87" t="s">
        <v>176</v>
      </c>
      <c r="D109" s="87"/>
      <c r="E109" s="7" t="n">
        <f aca="false">(E27+E105)-SUM(E106:E108)</f>
        <v>4376.16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74" activeCellId="0" sqref="C7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419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6494.16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6494.16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8" t="s">
        <v>420</v>
      </c>
      <c r="B8" s="88"/>
      <c r="C8" s="88"/>
      <c r="D8" s="88"/>
      <c r="E8" s="8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89" t="s">
        <v>30</v>
      </c>
      <c r="C9" s="90" t="s">
        <v>31</v>
      </c>
      <c r="D9" s="90"/>
      <c r="E9" s="90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422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8" t="s">
        <v>424</v>
      </c>
      <c r="B15" s="88"/>
      <c r="C15" s="88"/>
      <c r="D15" s="88"/>
      <c r="E15" s="8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89" t="s">
        <v>30</v>
      </c>
      <c r="C16" s="90" t="s">
        <v>31</v>
      </c>
      <c r="D16" s="90"/>
      <c r="E16" s="90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426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427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428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8" t="s">
        <v>429</v>
      </c>
      <c r="B23" s="88"/>
      <c r="C23" s="88"/>
      <c r="D23" s="88"/>
      <c r="E23" s="8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89" t="s">
        <v>30</v>
      </c>
      <c r="C24" s="90" t="s">
        <v>31</v>
      </c>
      <c r="D24" s="90"/>
      <c r="E24" s="90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431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4" t="n">
        <v>0</v>
      </c>
    </row>
    <row r="69" customFormat="false" ht="21.6" hidden="false" customHeight="true" outlineLevel="0" collapsed="false">
      <c r="A69" s="14"/>
      <c r="B69" s="9" t="s">
        <v>143</v>
      </c>
      <c r="C69" s="8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433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434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328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396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5032.16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435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349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436</v>
      </c>
      <c r="B96" s="37"/>
      <c r="C96" s="16"/>
      <c r="D96" s="16"/>
      <c r="E96" s="7" t="n">
        <f aca="false">E92</f>
        <v>5032.16</v>
      </c>
      <c r="G96" s="73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437</v>
      </c>
      <c r="D97" s="15"/>
      <c r="E97" s="34" t="n">
        <v>150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396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5756.16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438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349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439</v>
      </c>
      <c r="B105" s="37"/>
      <c r="C105" s="16"/>
      <c r="D105" s="16"/>
      <c r="E105" s="7" t="n">
        <f aca="false">E100</f>
        <v>5756.16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377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396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6494.16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2024-11-20T21:19:02Z</dcterms:modified>
  <cp:revision>974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