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<sst xmlns="http://schemas.openxmlformats.org/spreadsheetml/2006/main" count="2141" uniqueCount="521">
  <si>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</si>
  <si>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</si>
  <si>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</si>
  <si>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</si>
  <si>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</si>
  <si>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</si>
  <si>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</si>
  <si>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</si>
  <si>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</si>
  <si>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</si>
  <si>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</si>
  <si>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</si>
  <si>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</si>
  <si>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</si>
  <si>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</si>
  <si>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</si>
  <si>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</si>
  <si>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</si>
  <si>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</si>
  <si>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</si>
  <si>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</si>
  <si>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</si>
  <si>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</si>
  <si>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</si>
  <si>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</si>
  <si>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</si>
  <si>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</si>
  <si>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</si>
  <si>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</si>
  <si>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</si>
  <si>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</si>
  <si>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</si>
  <si>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</si>
  <si>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</si>
  <si>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</si>
  <si>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</si>
  <si>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</si>
  <si>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</si>
  <si>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</si>
  <si>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</si>
  <si>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</si>
  <si>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</si>
  <si>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</si>
  <si>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</si>
  <si>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</si>
  <si>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</si>
  <si>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</si>
  <si>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</si>
  <si>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</si>
  <si>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</si>
  <si>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</si>
  <si>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</si>
  <si>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</si>
  <si>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</si>
  <si>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</si>
  <si>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</si>
  <si>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</si>
  <si>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</si>
  <si>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</si>
  <si>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</si>
  <si>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</si>
  <si>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</si>
  <si>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</si>
  <si>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</si>
  <si>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</si>
  <si>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</si>
  <si>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</si>
  <si>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</si>
  <si>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</si>
  <si>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</si>
  <si>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</si>
  <si>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</si>
  <si>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</si>
  <si>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</si>
  <si>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</si>
  <si>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</si>
  <si>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</si>
  <si>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</si>
  <si>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</si>
  <si>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</si>
  <si>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</si>
  <si>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</si>
  <si>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</si>
  <si>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</si>
  <si>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</si>
  <si>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</si>
  <si>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</si>
  <si>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</si>
  <si>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</si>
  <si>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</si>
  <si>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</si>
  <si>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</si>
  <si>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</si>
  <si>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</si>
  <si>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</si>
  <si>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</si>
  <si>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</si>
  <si>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</si>
  <si>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</si>
  <si>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</si>
  <si>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</si>
  <si>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</si>
  <si>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</si>
  <si>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</si>
  <si>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</si>
  <si>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</si>
  <si>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</si>
  <si>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</si>
  <si>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</si>
  <si>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</si>
  <si>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</si>
  <si>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</si>
  <si>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</si>
  <si>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</si>
  <si>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</si>
  <si>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</si>
  <si>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</si>
  <si>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</si>
  <si>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</si>
  <si>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</si>
  <si>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</si>
  <si>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</si>
  <si>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</si>
  <si>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</si>
  <si>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</si>
  <si>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</si>
  <si>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</si>
  <si>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</si>
  <si>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</si>
  <si>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</si>
  <si>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</si>
  <si>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</si>
  <si>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</si>
  <si>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</si>
  <si>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</si>
  <si>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</si>
  <si>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</si>
  <si>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</si>
  <si>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</si>
  <si>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</si>
  <si>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</si>
  <si>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</si>
  <si>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</si>
  <si>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</si>
  <si>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</si>
  <si>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</si>
  <si>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</si>
  <si>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</si>
  <si>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</si>
  <si>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</si>
  <si>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</si>
  <si>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</si>
  <si>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</si>
  <si>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</si>
  <si>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</si>
  <si>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</si>
  <si>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</si>
  <si>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</si>
  <si>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</si>
  <si>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</si>
  <si>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</si>
  <si>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</si>
  <si>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</si>
  <si>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</si>
  <si>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</si>
  <si>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</si>
  <si>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</si>
  <si>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</si>
  <si>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</si>
  <si>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</si>
  <si>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</si>
  <si>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</si>
  <si>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</si>
  <si>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</si>
  <si>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</si>
  <si>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</si>
  <si>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</si>
  <si>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</si>
  <si>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</si>
  <si>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</si>
  <si>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</si>
  <si>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</si>
  <si>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</si>
  <si>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</si>
  <si>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</si>
  <si>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</si>
  <si>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</si>
  <si>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</si>
  <si>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</si>
  <si>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</si>
  <si>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</si>
  <si>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</si>
  <si>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</si>
  <si>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</si>
  <si>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</si>
  <si>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</si>
  <si>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</si>
  <si>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</si>
  <si>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</si>
  <si>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</si>
  <si>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</si>
  <si>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</si>
  <si>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</si>
  <si>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</si>
  <si>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</si>
  <si>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</si>
  <si>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</si>
  <si>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</si>
  <si>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</si>
  <si>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</si>
  <si>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</si>
  <si>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</si>
  <si>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</si>
  <si>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</si>
  <si>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</si>
  <si>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</si>
  <si>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</si>
  <si>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</si>
  <si>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</si>
  <si>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</si>
  <si>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</si>
  <si>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</si>
  <si>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</si>
  <si>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</si>
  <si>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</si>
  <si>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</si>
  <si>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</si>
  <si>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</si>
  <si>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</si>
  <si>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</si>
  <si>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</si>
  <si>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</si>
  <si>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</si>
  <si>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</si>
  <si>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</si>
  <si>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</si>
  <si>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</si>
  <si>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</si>
  <si>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</si>
  <si>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</si>
  <si>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</si>
  <si>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</si>
  <si>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</si>
  <si>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</si>
  <si>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</si>
  <si>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</si>
  <si>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</si>
  <si>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</si>
  <si>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</si>
  <si>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</si>
  <si>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</si>
  <si>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</si>
  <si>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</si>
  <si>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</si>
  <si>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</si>
  <si>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</si>
  <si>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</si>
  <si>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</si>
  <si>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</si>
  <si>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</si>
  <si>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</si>
  <si>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</si>
  <si>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</si>
  <si>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</si>
  <si>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</si>
  <si>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</si>
  <si>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</si>
  <si>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</si>
  <si>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</si>
  <si>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</si>
  <si>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</si>
  <si>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</si>
  <si>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</si>
  <si>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</si>
  <si>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</si>
  <si>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</si>
  <si>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</si>
  <si>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</si>
  <si>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</si>
  <si>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</si>
  <si>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</si>
  <si>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</si>
  <si>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</si>
  <si>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</si>
  <si>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</si>
  <si>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</si>
  <si>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</si>
  <si>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</si>
  <si>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</si>
  <si>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</si>
  <si>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</si>
  <si>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</si>
  <si>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</si>
  <si>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</si>
  <si>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</si>
  <si>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$300.4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</si>
  <si>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</si>
  <si>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</si>
  <si>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</si>
  <si>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Debts Or Credits For the Coming November 20th 2024 to December 19th 2024</t>
  </si>
  <si>
    <t xml:space="preserve">Food And Transport Expense Remaining 
(Excess Expense Should Be moved to the Additional Expense)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</si>
  <si>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</si>
  <si>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</si>
  <si>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</si>
  <si>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</si>
  <si>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</si>
  <si>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</si>
  <si>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</si>
  <si>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</si>
  <si>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</si>
  <si>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</si>
  <si>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</si>
  <si>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</si>
  <si>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</si>
  <si>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</si>
  <si>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</si>
  <si>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</si>
  <si>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</si>
  <si>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</si>
  <si>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</si>
  <si>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</si>
  <si>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</si>
  <si>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</si>
  <si>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</si>
  <si>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</si>
  <si>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</si>
  <si>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</si>
  <si>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1. Payback $500 to Mom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</si>
  <si>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</si>
  <si>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</si>
  <si>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</si>
  <si>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</si>
  <si>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$1700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</si>
  <si>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</si>
  <si>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</si>
  <si>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</si>
  <si>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</si>
  <si>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 to Mom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</si>
  <si>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</si>
  <si>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</si>
  <si>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</si>
  <si>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</si>
  <si>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</si>
  <si>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</si>
  <si>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</si>
  <si>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</si>
  <si>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</si>
  <si>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</si>
  <si>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</si>
  <si>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</si>
  <si>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</si>
  <si>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</si>
  <si>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</si>
  <si>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</si>
  <si>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</si>
  <si>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</si>
  <si>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</si>
  <si>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</si>
  <si>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</si>
  <si>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</si>
  <si>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</si>
  <si>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</si>
  <si>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</si>
  <si>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</si>
  <si>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</si>
  <si>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</si>
  <si>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</si>
  <si>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</si>
  <si>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</si>
  <si>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</si>
  <si>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</si>
  <si>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</si>
  <si>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</si>
  <si>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</si>
  <si>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</si>
  <si>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</si>
  <si>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</si>
  <si>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</si>
  <si>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</si>
  <si>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</si>
  <si>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</si>
  <si>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</si>
  <si>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</si>
  <si>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</si>
  <si>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</si>
  <si>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</si>
  <si>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</si>
  <si>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</si>
  <si>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</si>
  <si>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</si>
  <si>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</si>
  <si>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</si>
  <si>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</si>
  <si>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</si>
  <si>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</si>
  <si>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</si>
  <si>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</si>
  <si>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</si>
  <si>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$0 to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</si>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</sst>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826.16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600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0.4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568.309999999999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1494.31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948.46</v>
      </c>
      <c r="D11" s="6"/>
      <c r="E11" s="9" t="s">
        <v>23</v>
      </c>
      <c r="F11" s="7" t="n">
        <f aca="false">SUM(F3:F10)</f>
        <v>1048.86</v>
      </c>
      <c r="H11" s="8" t="s">
        <v>24</v>
      </c>
      <c r="I11" s="7" t="n">
        <f aca="false">'October 2024 - December 2024'!E119</f>
        <v>1970.31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2496.31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554.469999999999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312.469999999999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438.469999999999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482.469999999999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540.469999999999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484.469999999999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360.469999999999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318.469999999999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1262.47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2288.47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3246.47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4190.47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5216.47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6174.47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7050.47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7994.47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8952.47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9896.47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10854.47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11880.47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12824.47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13782.47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14726.47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15752.47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16628.47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17654.47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18530.47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19488.47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20432.47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-5700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11880.47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11880.47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445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450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453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458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9896.47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459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300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9896.47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10854.47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461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10854.47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11880.47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14726.47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14726.47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324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478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300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12824.47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12824.47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13782.47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481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300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13782.47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14726.47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17654.47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17654.47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488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497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15752.47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498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15752.47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16628.47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16628.47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17654.47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20432.47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20432.47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516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300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18530.47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517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18530.47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19488.47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19488.47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20432.47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37" activeCellId="0" sqref="C1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8" activeCellId="0" sqref="G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1970.31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1970.31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2024'!C90)+SUM(E96+E105+E115)  &lt; 0,(('July 2024 - September 2024'!C90))+SUM(E96+E105+E115), TEXT((('July 2024 - September 2024'!C90))+SUM(E96+E105+E115),"+$0.00"))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2024'!C92)+SUM(E95+E106+E116) &lt; 0,(('July 2024 - September 2024'!C92))+SUM(E95+E106+E116), TEXT((('July 2024 - September 2024'!C92))+SUM(E95+E106+E116),"+$0.00"))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500.4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-300.4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500.4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C88</f>
        <v>1369</v>
      </c>
    </row>
    <row r="100" customFormat="false" ht="21.6" hidden="false" customHeight="true" outlineLevel="0" collapsed="false">
      <c r="A100" s="65"/>
      <c r="B100" s="65"/>
      <c r="C100" s="42" t="s">
        <v>166</v>
      </c>
      <c r="D100" s="42"/>
      <c r="E100" s="7" t="n">
        <f aca="false">('July 2024 - September 2024'!E141+E16)-SUM(E94:E99)</f>
        <v>568.309999999999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299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4" t="s">
        <v>300</v>
      </c>
      <c r="H103" s="57" t="n">
        <f aca="false">C75-H102</f>
        <v>200</v>
      </c>
    </row>
    <row r="104" customFormat="false" ht="21.6" hidden="false" customHeight="true" outlineLevel="0" collapsed="false">
      <c r="A104" s="37" t="s">
        <v>301</v>
      </c>
      <c r="B104" s="37"/>
      <c r="C104" s="16"/>
      <c r="D104" s="16"/>
      <c r="E104" s="7" t="n">
        <f aca="false">E100</f>
        <v>568.309999999999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302</v>
      </c>
      <c r="D105" s="16"/>
      <c r="E105" s="34" t="n">
        <v>100</v>
      </c>
      <c r="G105" s="64"/>
      <c r="H105" s="57"/>
    </row>
    <row r="106" customFormat="false" ht="21.6" hidden="false" customHeight="true" outlineLevel="0" collapsed="false">
      <c r="A106" s="37"/>
      <c r="B106" s="37"/>
      <c r="C106" s="16" t="s">
        <v>303</v>
      </c>
      <c r="D106" s="16"/>
      <c r="E106" s="34" t="n">
        <v>300</v>
      </c>
    </row>
    <row r="107" customFormat="false" ht="43.2" hidden="false" customHeight="true" outlineLevel="0" collapsed="false">
      <c r="A107" s="37"/>
      <c r="B107" s="37"/>
      <c r="C107" s="15" t="s">
        <v>304</v>
      </c>
      <c r="D107" s="15"/>
      <c r="E107" s="34" t="n">
        <v>78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C88</f>
        <v>1369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(E24+E104)-SUM(E105:E108)</f>
        <v>1494.31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305</v>
      </c>
      <c r="B112" s="40"/>
      <c r="C112" s="40"/>
      <c r="D112" s="40"/>
      <c r="E112" s="40"/>
      <c r="G112" s="55" t="s">
        <v>257</v>
      </c>
      <c r="H112" s="3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66" t="s">
        <v>306</v>
      </c>
      <c r="H113" s="57" t="n">
        <f aca="false">C75-H112</f>
        <v>200</v>
      </c>
    </row>
    <row r="114" customFormat="false" ht="21.6" hidden="false" customHeight="true" outlineLevel="0" collapsed="false">
      <c r="A114" s="37" t="s">
        <v>307</v>
      </c>
      <c r="B114" s="37"/>
      <c r="C114" s="16"/>
      <c r="D114" s="16"/>
      <c r="E114" s="7" t="n">
        <f aca="false">E109</f>
        <v>1494.31</v>
      </c>
      <c r="G114" s="66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308</v>
      </c>
      <c r="D115" s="16"/>
      <c r="E115" s="34" t="n">
        <v>400</v>
      </c>
      <c r="G115" s="66"/>
      <c r="H115" s="57"/>
    </row>
    <row r="116" customFormat="false" ht="21.6" hidden="false" customHeight="true" outlineLevel="0" collapsed="false">
      <c r="A116" s="37"/>
      <c r="B116" s="37"/>
      <c r="C116" s="16" t="s">
        <v>309</v>
      </c>
      <c r="D116" s="16"/>
      <c r="E116" s="34" t="n">
        <v>0</v>
      </c>
    </row>
    <row r="117" customFormat="false" ht="43.2" hidden="false" customHeight="true" outlineLevel="0" collapsed="false">
      <c r="A117" s="37"/>
      <c r="B117" s="37"/>
      <c r="C117" s="15" t="s">
        <v>310</v>
      </c>
      <c r="D117" s="15"/>
      <c r="E117" s="34" t="n">
        <v>228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34" t="n">
        <f aca="false">C88</f>
        <v>1369</v>
      </c>
    </row>
    <row r="119" customFormat="false" ht="21.6" hidden="false" customHeight="true" outlineLevel="0" collapsed="false">
      <c r="A119" s="65"/>
      <c r="B119" s="65"/>
      <c r="C119" s="39" t="s">
        <v>176</v>
      </c>
      <c r="D119" s="39"/>
      <c r="E119" s="7" t="n">
        <f aca="false">(E31+E114)-SUM(E115:E118)</f>
        <v>1970.31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48576" customFormat="false" ht="12.8" hidden="false" customHeight="false" outlineLevel="0" collapsed="false"/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8"/>
    <mergeCell ref="C94:D94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99 E105:E108 E115:E118 H91 H102 H112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89" activeCellId="0" sqref="G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312.469999999999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312.469999999999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319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320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322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323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324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2024'!C82)+SUM(E88+E107+E97+E105)  &lt; 0,(('October 2024 - December 2024'!C82))+SUM(E88+E107+E97+E105), TEXT((('October 2024 - December 2024'!C82))+SUM(E88+E107+E97+E105),"+$0.00"))</f>
        <v>-5700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-5700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325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326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327</v>
      </c>
      <c r="D88" s="16"/>
      <c r="E88" s="34" t="n">
        <v>500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328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2024'!E119+E13)-SUM(E88:E90)</f>
        <v>2496.31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329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330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331</v>
      </c>
      <c r="B95" s="37"/>
      <c r="C95" s="16"/>
      <c r="D95" s="16"/>
      <c r="E95" s="7" t="n">
        <f aca="false">E91</f>
        <v>2496.31</v>
      </c>
      <c r="G95" s="64"/>
      <c r="H95" s="57"/>
    </row>
    <row r="96" customFormat="false" ht="64.8" hidden="false" customHeight="true" outlineLevel="0" collapsed="false">
      <c r="A96" s="37" t="s">
        <v>144</v>
      </c>
      <c r="B96" s="37"/>
      <c r="C96" s="15" t="s">
        <v>332</v>
      </c>
      <c r="D96" s="15"/>
      <c r="E96" s="34" t="n">
        <v>2967.84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333</v>
      </c>
      <c r="D97" s="16"/>
      <c r="E97" s="34" t="n">
        <v>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554.469999999999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334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9"/>
      <c r="G103" s="64" t="s">
        <v>335</v>
      </c>
      <c r="H103" s="57" t="n">
        <f aca="false">C70-H102</f>
        <v>200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customFormat="false" ht="21.6" hidden="false" customHeight="true" outlineLevel="0" collapsed="false">
      <c r="A104" s="37" t="s">
        <v>336</v>
      </c>
      <c r="B104" s="37"/>
      <c r="C104" s="16"/>
      <c r="D104" s="16"/>
      <c r="E104" s="7" t="n">
        <f aca="false">E99</f>
        <v>554.469999999999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337</v>
      </c>
      <c r="D105" s="16"/>
      <c r="E105" s="34" t="n">
        <v>200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328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338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312.469999999999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109" activeCellId="0" sqref="F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540.469999999999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540.469999999999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340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341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342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344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345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346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347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349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350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353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354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328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438.469999999999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355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306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438.469999999999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354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482.469999999999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482.469999999999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354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540.469999999999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318.469999999999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318.469999999999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374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1000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484.469999999999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377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484.469999999999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360.469999999999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380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360.469999999999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318.469999999999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93" activeCellId="0" sqref="C9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3246.47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3246.47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389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393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397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300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1262.47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399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300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1262.47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2288.47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402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2288.47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3246.47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6174.47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6174.47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412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414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418</v>
      </c>
      <c r="B87" s="86"/>
      <c r="C87" s="86"/>
      <c r="D87" s="86"/>
      <c r="E87" s="86"/>
      <c r="G87" s="63" t="s">
        <v>419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4190.47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63" t="s">
        <v>419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300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4190.47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5216.47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422</v>
      </c>
      <c r="B103" s="86"/>
      <c r="C103" s="86"/>
      <c r="D103" s="86"/>
      <c r="E103" s="86"/>
      <c r="G103" s="63" t="s">
        <v>419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300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5216.47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6174.47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8952.47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8952.47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425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429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434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439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7050.47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440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441</v>
      </c>
      <c r="B96" s="37"/>
      <c r="C96" s="16"/>
      <c r="D96" s="16"/>
      <c r="E96" s="7" t="n">
        <f aca="false">E92</f>
        <v>7050.47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7994.47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442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7994.47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8952.47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2024-11-05T21:01:47Z</dcterms:modified>
  <cp:revision>747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