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4E6F345-ADDE-4515-82C4-B3FC683AA1E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11" i="4" l="1"/>
  <c r="E24" i="3"/>
  <c r="E18" i="3"/>
  <c r="E12" i="3"/>
  <c r="C64" i="2"/>
  <c r="C40" i="6"/>
  <c r="C40" i="5"/>
  <c r="C40" i="4"/>
  <c r="C43" i="3"/>
  <c r="C44" i="2"/>
  <c r="E18" i="2"/>
  <c r="E12" i="2"/>
  <c r="C73" i="6"/>
  <c r="C82" i="1"/>
  <c r="C12" i="1" s="1"/>
  <c r="C5" i="2" s="1"/>
  <c r="C5" i="3" s="1"/>
  <c r="E24" i="1"/>
  <c r="C66" i="6"/>
  <c r="C60" i="6"/>
  <c r="C55" i="6"/>
  <c r="C52" i="6"/>
  <c r="C49" i="6"/>
  <c r="C44" i="6"/>
  <c r="C32" i="6"/>
  <c r="E21" i="6"/>
  <c r="E16" i="6"/>
  <c r="E11" i="6"/>
  <c r="C73" i="2"/>
  <c r="C66" i="5"/>
  <c r="C60" i="5"/>
  <c r="C55" i="5"/>
  <c r="C52" i="5"/>
  <c r="C49" i="5"/>
  <c r="C44" i="5"/>
  <c r="C32" i="5"/>
  <c r="E21" i="5"/>
  <c r="E16" i="5"/>
  <c r="E11" i="5"/>
  <c r="C66" i="4"/>
  <c r="C60" i="4"/>
  <c r="C55" i="4"/>
  <c r="C52" i="4"/>
  <c r="C49" i="4"/>
  <c r="C44" i="4"/>
  <c r="C32" i="4"/>
  <c r="E21" i="4"/>
  <c r="E16" i="4"/>
  <c r="E25" i="2"/>
  <c r="C69" i="3"/>
  <c r="C63" i="3"/>
  <c r="C58" i="3"/>
  <c r="C55" i="3"/>
  <c r="C52" i="3"/>
  <c r="C47" i="3"/>
  <c r="C35" i="3"/>
  <c r="E97" i="1"/>
  <c r="E102" i="1" s="1"/>
  <c r="E32" i="1"/>
  <c r="E93" i="1"/>
  <c r="C70" i="2"/>
  <c r="C59" i="2"/>
  <c r="C56" i="2"/>
  <c r="C53" i="2"/>
  <c r="C48" i="2"/>
  <c r="C36" i="2"/>
  <c r="C11" i="1"/>
  <c r="C75" i="1"/>
  <c r="C69" i="1"/>
  <c r="C64" i="1"/>
  <c r="C58" i="1"/>
  <c r="C61" i="1"/>
  <c r="E18" i="1"/>
  <c r="C53" i="1"/>
  <c r="C42" i="1"/>
  <c r="C49" i="1"/>
  <c r="C5" i="4" l="1"/>
  <c r="C5" i="5" s="1"/>
  <c r="C5" i="6" s="1"/>
  <c r="C76" i="3"/>
  <c r="C77" i="2"/>
  <c r="C67" i="4"/>
  <c r="C74" i="4" s="1"/>
  <c r="E95" i="4" s="1"/>
  <c r="C67" i="6"/>
  <c r="C74" i="6" s="1"/>
  <c r="E95" i="6" s="1"/>
  <c r="C67" i="5"/>
  <c r="C74" i="5" s="1"/>
  <c r="E80" i="5" s="1"/>
  <c r="C69" i="4"/>
  <c r="C73" i="4" s="1"/>
  <c r="C70" i="3"/>
  <c r="C77" i="3" s="1"/>
  <c r="E98" i="3" s="1"/>
  <c r="C71" i="2"/>
  <c r="C78" i="2" s="1"/>
  <c r="E85" i="2" s="1"/>
  <c r="C76" i="1"/>
  <c r="C83" i="1" s="1"/>
  <c r="E110" i="1" s="1"/>
  <c r="E87" i="4" l="1"/>
  <c r="E80" i="4"/>
  <c r="E80" i="6"/>
  <c r="E87" i="6"/>
  <c r="E95" i="5"/>
  <c r="E87" i="5"/>
  <c r="C69" i="5"/>
  <c r="C73" i="5" s="1"/>
  <c r="E83" i="3"/>
  <c r="E90" i="3"/>
  <c r="E88" i="1"/>
  <c r="E96" i="1"/>
  <c r="E93" i="2"/>
  <c r="E102" i="2"/>
  <c r="E111" i="1" l="1"/>
  <c r="C3" i="2" l="1"/>
  <c r="C4" i="2" s="1"/>
  <c r="E86" i="2" l="1"/>
  <c r="E90" i="2" s="1"/>
  <c r="E94" i="2" s="1"/>
  <c r="E99" i="2" l="1"/>
  <c r="E103" i="2" s="1"/>
  <c r="C3" i="3" l="1"/>
  <c r="C4" i="3" s="1"/>
  <c r="E84" i="3" s="1"/>
  <c r="E88" i="3" s="1"/>
  <c r="E91" i="3" s="1"/>
  <c r="E96" i="3" s="1"/>
  <c r="E99" i="3" s="1"/>
  <c r="C3" i="4" l="1"/>
  <c r="C4" i="4" s="1"/>
  <c r="E81" i="4" s="1"/>
  <c r="E85" i="4" s="1"/>
  <c r="E88" i="4" s="1"/>
  <c r="E93" i="4" s="1"/>
  <c r="E96" i="4" s="1"/>
  <c r="C3" i="5" l="1"/>
  <c r="C4" i="5" s="1"/>
  <c r="E81" i="5" s="1"/>
  <c r="E85" i="5" s="1"/>
  <c r="E88" i="5" s="1"/>
  <c r="E93" i="5" s="1"/>
  <c r="E96" i="5" s="1"/>
  <c r="C3" i="6" s="1"/>
  <c r="C4" i="6" s="1"/>
  <c r="E81" i="6" s="1"/>
  <c r="E85" i="6" s="1"/>
  <c r="E88" i="6" s="1"/>
  <c r="E93" i="6" s="1"/>
  <c r="E96" i="6" s="1"/>
</calcChain>
</file>

<file path=xl/sharedStrings.xml><?xml version="1.0" encoding="utf-8"?>
<sst xmlns="http://schemas.openxmlformats.org/spreadsheetml/2006/main" count="767" uniqueCount="197">
  <si>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</si>
  <si>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</si>
  <si>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</si>
  <si>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</si>
  <si>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</si>
  <si>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</si>
  <si>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</si>
  <si>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</si>
  <si>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</si>
  <si>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</si>
  <si>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</si>
  <si>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</si>
  <si>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</si>
  <si>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</si>
  <si>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</si>
  <si>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</si>
  <si>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</si>
  <si>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</si>
  <si>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</si>
  <si>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</si>
  <si>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</si>
  <si>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</si>
  <si>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</si>
  <si>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</si>
  <si>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</si>
  <si>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</si>
  <si>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</si>
  <si>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</si>
  <si>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</si>
  <si>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</si>
  <si>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1" type="noConversion"/>
  </si>
  <si>
    <t>Other Expense</t>
    <phoneticPr fontId="21" type="noConversion"/>
  </si>
  <si>
    <t>Total Payment</t>
    <phoneticPr fontId="21" type="noConversion"/>
  </si>
  <si>
    <t>Total Donation</t>
    <phoneticPr fontId="21" type="noConversion"/>
  </si>
  <si>
    <t>Total Insurance</t>
    <phoneticPr fontId="21" type="noConversion"/>
  </si>
  <si>
    <t>House Expense</t>
    <phoneticPr fontId="21" type="noConversion"/>
  </si>
  <si>
    <t>Total House Expense</t>
    <phoneticPr fontId="21" type="noConversion"/>
  </si>
  <si>
    <t>Description</t>
    <phoneticPr fontId="21" type="noConversion"/>
  </si>
  <si>
    <t>Principal</t>
    <phoneticPr fontId="21" type="noConversion"/>
  </si>
  <si>
    <t>Bank Cheque For Inland Revenue</t>
    <phoneticPr fontId="21" type="noConversion"/>
  </si>
  <si>
    <t>Fixed Expense</t>
    <phoneticPr fontId="21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</si>
  <si>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1" type="noConversion"/>
  </si>
  <si>
    <t>Other Stuff</t>
    <phoneticPr fontId="21" type="noConversion"/>
  </si>
  <si>
    <t>Total Other Expense</t>
    <phoneticPr fontId="21" type="noConversion"/>
  </si>
  <si>
    <t>Debts</t>
    <phoneticPr fontId="21" type="noConversion"/>
  </si>
  <si>
    <t>Total Debts</t>
    <phoneticPr fontId="21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</si>
  <si>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</si>
  <si>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</si>
  <si>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</si>
  <si>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</si>
  <si>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</si>
  <si>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</si>
  <si>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</si>
  <si>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</si>
  <si>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</si>
  <si>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</si>
  <si>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</si>
  <si>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</si>
  <si>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</si>
  <si>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</si>
  <si>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</si>
  <si>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</si>
  <si>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</si>
  <si>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</si>
  <si>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</si>
  <si>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</si>
  <si>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</si>
  <si>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</si>
  <si>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</si>
  <si>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</si>
  <si>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</si>
  <si>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</si>
  <si>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</si>
  <si>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</si>
  <si>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</si>
  <si>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</si>
  <si>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</si>
  <si>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</si>
  <si>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</si>
  <si>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</si>
  <si>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</si>
  <si>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</si>
  <si>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</si>
  <si>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</si>
  <si>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</si>
  <si>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</si>
  <si>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</si>
  <si>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</si>
  <si>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</si>
  <si>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</si>
  <si>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</si>
  <si>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</si>
  <si>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</si>
  <si>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</si>
  <si>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</si>
  <si>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</si>
  <si>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</si>
  <si>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</si>
  <si>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</si>
  <si>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</si>
  <si>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</si>
  <si>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</si>
  <si>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</si>
  <si>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</si>
  <si>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</si>
  <si>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</si>
  <si>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</si>
  <si>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</si>
  <si>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</si>
  <si>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</si>
  <si>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</si>
  <si>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</si>
  <si>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</si>
  <si>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</si>
  <si>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</si>
  <si>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</si>
  <si>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</si>
  <si>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</si>
  <si>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</si>
  <si>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</si>
  <si>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</si>
  <si>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</si>
  <si>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</si>
  <si>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</si>
  <si>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</si>
  <si>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</si>
  <si>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</si>
  <si>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</si>
  <si>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</si>
  <si>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</si>
  <si>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</si>
  <si>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</si>
  <si>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</si>
  <si>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</si>
  <si>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</si>
  <si>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</si>
  <si>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</si>
  <si>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</si>
  <si>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</si>
  <si>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</si>
  <si>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</si>
  <si>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</si>
  <si>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</si>
  <si>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</si>
  <si>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</si>
  <si>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</si>
  <si>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</si>
  <si>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</si>
  <si>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</si>
  <si>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</si>
  <si>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</si>
  <si>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31st July 2024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</si>
  <si>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</si>
  <si>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</si>
  <si>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</si>
  <si>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</si>
  <si>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</si>
  <si>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</si>
  <si>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</si>
  <si>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</si>
  <si>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</si>
  <si>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</si>
  <si>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</si>
  <si>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</si>
  <si>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</si>
  <si>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</si>
  <si>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</si>
  <si>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</si>
  <si>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</si>
  <si>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2. Payback $25000 to Government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</si>
  <si>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</si>
  <si>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</si>
  <si>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</si>
  <si>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</si>
  <si>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</si>
  <si>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</si>
  <si>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2. Sportify Music</t>
  </si>
  <si>
    <t>3. Hair Cutting And Bleaching</t>
  </si>
  <si>
    <t>24th June 2024</t>
  </si>
  <si>
    <t>Salary From 24th June to End Of June - No MPF Deduction (not over 3 months)</t>
  </si>
  <si>
    <t>1. Payback $12939 to Mom</t>
  </si>
  <si>
    <t>$420 for Hair Cut plus Color treatment</t>
  </si>
  <si>
    <t>1. Payback $1149.51 to Government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</si>
  <si>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</si>
  <si>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</si>
  <si>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</si>
  <si>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</si>
  <si>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</si>
  <si>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4. Additional Expense - Approximately</t>
  </si>
  <si>
    <t>5. Additional Expense For Cigarette</t>
  </si>
  <si>
    <t>7. Half Day No Pay Leave</t>
  </si>
  <si>
    <t>20th October 2024</t>
  </si>
  <si>
    <t>20th November 2024</t>
  </si>
  <si>
    <t>20th December 2024</t>
  </si>
  <si>
    <t>2. Buy Microsoft Surface 13.8 Inches Laptop</t>
  </si>
  <si>
    <t>6. Mom Salary For 7 days $2400 Per Month - $2400 / 30 days</t>
  </si>
  <si>
    <t>1. China Mobile broadband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</si>
</sst>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164" fontId="15" fillId="2" borderId="4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164" fontId="12" fillId="0" borderId="4" xfId="0" applyNumberFormat="1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4" xfId="0" applyFont="1" applyBorder="1" applyAlignment="1">
      <alignment horizontal="right" vertical="center" wrapText="1"/>
    </xf>
    <xf numFmtId="165" fontId="19" fillId="0" borderId="4" xfId="0" applyNumberFormat="1" applyFont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/>
    </xf>
    <xf numFmtId="165" fontId="12" fillId="0" borderId="4" xfId="0" applyNumberFormat="1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165" fontId="12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4" fillId="0" borderId="14" xfId="0" applyFont="1" applyBorder="1" applyAlignment="1">
      <alignment vertical="center" wrapText="1"/>
    </xf>
    <xf numFmtId="164" fontId="12" fillId="0" borderId="14" xfId="0" applyNumberFormat="1" applyFont="1" applyBorder="1" applyAlignment="1">
      <alignment horizontal="right" vertical="center"/>
    </xf>
    <xf numFmtId="0" fontId="12" fillId="0" borderId="13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164" fontId="12" fillId="0" borderId="13" xfId="0" applyNumberFormat="1" applyFont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horizontal="right" vertical="center" wrapText="1"/>
    </xf>
    <xf numFmtId="165" fontId="17" fillId="0" borderId="13" xfId="0" applyNumberFormat="1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16" fillId="6" borderId="14" xfId="0" applyFont="1" applyFill="1" applyBorder="1" applyAlignment="1">
      <alignment horizontal="center" vertical="center"/>
    </xf>
    <xf numFmtId="164" fontId="20" fillId="0" borderId="22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0" fillId="0" borderId="5" xfId="0" applyFont="1" applyBorder="1" applyAlignment="1">
      <alignment horizontal="right" vertical="center" wrapText="1"/>
    </xf>
    <xf numFmtId="165" fontId="19" fillId="0" borderId="5" xfId="0" applyNumberFormat="1" applyFont="1" applyBorder="1" applyAlignment="1">
      <alignment vertical="center"/>
    </xf>
    <xf numFmtId="164" fontId="28" fillId="0" borderId="13" xfId="0" applyNumberFormat="1" applyFont="1" applyBorder="1" applyAlignment="1">
      <alignment vertical="center"/>
    </xf>
    <xf numFmtId="0" fontId="10" fillId="0" borderId="11" xfId="0" applyFont="1" applyBorder="1" applyAlignment="1">
      <alignment horizontal="right" vertical="center" wrapText="1"/>
    </xf>
    <xf numFmtId="165" fontId="19" fillId="0" borderId="11" xfId="0" applyNumberFormat="1" applyFont="1" applyBorder="1" applyAlignment="1">
      <alignment vertical="center"/>
    </xf>
    <xf numFmtId="167" fontId="28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8" fontId="9" fillId="0" borderId="13" xfId="0" applyNumberFormat="1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168" fontId="30" fillId="2" borderId="4" xfId="0" applyNumberFormat="1" applyFont="1" applyFill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right" vertical="center"/>
    </xf>
    <xf numFmtId="164" fontId="12" fillId="0" borderId="21" xfId="0" applyNumberFormat="1" applyFont="1" applyBorder="1" applyAlignment="1">
      <alignment horizontal="right" vertical="center"/>
    </xf>
    <xf numFmtId="0" fontId="12" fillId="0" borderId="22" xfId="0" applyFont="1" applyBorder="1" applyAlignment="1">
      <alignment vertical="center" wrapText="1"/>
    </xf>
    <xf numFmtId="0" fontId="7" fillId="0" borderId="13" xfId="0" applyFont="1" applyBorder="1" applyAlignment="1">
      <alignment vertical="center"/>
    </xf>
    <xf numFmtId="0" fontId="25" fillId="2" borderId="4" xfId="0" applyFont="1" applyFill="1" applyBorder="1" applyAlignment="1">
      <alignment horizontal="right" vertical="center" wrapText="1"/>
    </xf>
    <xf numFmtId="0" fontId="6" fillId="0" borderId="13" xfId="0" applyFont="1" applyBorder="1" applyAlignment="1">
      <alignment vertical="center" wrapText="1"/>
    </xf>
    <xf numFmtId="164" fontId="20" fillId="0" borderId="5" xfId="0" applyNumberFormat="1" applyFont="1" applyBorder="1" applyAlignment="1">
      <alignment vertical="center"/>
    </xf>
    <xf numFmtId="165" fontId="12" fillId="0" borderId="13" xfId="0" applyNumberFormat="1" applyFont="1" applyBorder="1" applyAlignment="1">
      <alignment vertical="center"/>
    </xf>
    <xf numFmtId="0" fontId="24" fillId="9" borderId="20" xfId="0" applyFont="1" applyFill="1" applyBorder="1" applyAlignment="1">
      <alignment vertical="center" wrapText="1"/>
    </xf>
    <xf numFmtId="164" fontId="24" fillId="9" borderId="21" xfId="0" applyNumberFormat="1" applyFont="1" applyFill="1" applyBorder="1" applyAlignment="1">
      <alignment horizontal="right" vertical="center"/>
    </xf>
    <xf numFmtId="0" fontId="5" fillId="0" borderId="13" xfId="0" applyFont="1" applyBorder="1" applyAlignment="1">
      <alignment vertical="center"/>
    </xf>
    <xf numFmtId="0" fontId="18" fillId="3" borderId="14" xfId="0" applyFont="1" applyFill="1" applyBorder="1" applyAlignment="1">
      <alignment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167" fontId="28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0" fillId="0" borderId="13" xfId="0" applyNumberFormat="1" applyFont="1" applyBorder="1" applyAlignment="1">
      <alignment vertical="center"/>
    </xf>
    <xf numFmtId="0" fontId="27" fillId="9" borderId="13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165" fontId="12" fillId="0" borderId="21" xfId="0" applyNumberFormat="1" applyFont="1" applyBorder="1" applyAlignment="1">
      <alignment vertical="center"/>
    </xf>
    <xf numFmtId="165" fontId="12" fillId="0" borderId="26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12" fillId="0" borderId="31" xfId="0" applyNumberFormat="1" applyFont="1" applyBorder="1" applyAlignment="1">
      <alignment vertical="center"/>
    </xf>
    <xf numFmtId="0" fontId="12" fillId="0" borderId="33" xfId="0" applyFont="1" applyBorder="1" applyAlignment="1">
      <alignment vertical="center" wrapText="1"/>
    </xf>
    <xf numFmtId="165" fontId="12" fillId="0" borderId="33" xfId="0" applyNumberFormat="1" applyFont="1" applyBorder="1" applyAlignment="1">
      <alignment vertical="center"/>
    </xf>
    <xf numFmtId="167" fontId="28" fillId="0" borderId="26" xfId="0" applyNumberFormat="1" applyFont="1" applyBorder="1" applyAlignment="1">
      <alignment vertical="center"/>
    </xf>
    <xf numFmtId="8" fontId="1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8" fillId="0" borderId="36" xfId="0" applyNumberFormat="1" applyFont="1" applyBorder="1" applyAlignment="1">
      <alignment vertical="center"/>
    </xf>
    <xf numFmtId="164" fontId="20" fillId="0" borderId="16" xfId="0" applyNumberFormat="1" applyFont="1" applyBorder="1" applyAlignment="1">
      <alignment vertical="center"/>
    </xf>
    <xf numFmtId="166" fontId="24" fillId="0" borderId="2" xfId="0" applyNumberFormat="1" applyFont="1" applyBorder="1" applyAlignment="1">
      <alignment horizontal="left" vertical="center"/>
    </xf>
    <xf numFmtId="166" fontId="24" fillId="0" borderId="27" xfId="0" applyNumberFormat="1" applyFont="1" applyBorder="1" applyAlignment="1">
      <alignment horizontal="left" vertical="center"/>
    </xf>
    <xf numFmtId="0" fontId="12" fillId="5" borderId="1" xfId="0" applyFont="1" applyFill="1" applyBorder="1" applyAlignment="1">
      <alignment vertical="center" wrapText="1"/>
    </xf>
    <xf numFmtId="0" fontId="12" fillId="5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vertical="center" wrapText="1"/>
    </xf>
    <xf numFmtId="166" fontId="24" fillId="0" borderId="1" xfId="0" applyNumberFormat="1" applyFont="1" applyBorder="1" applyAlignment="1">
      <alignment horizontal="left" vertical="center"/>
    </xf>
    <xf numFmtId="166" fontId="12" fillId="0" borderId="2" xfId="0" applyNumberFormat="1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10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4" fillId="5" borderId="20" xfId="0" applyFont="1" applyFill="1" applyBorder="1" applyAlignment="1">
      <alignment vertical="center" wrapText="1"/>
    </xf>
    <xf numFmtId="0" fontId="11" fillId="0" borderId="23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24" fillId="5" borderId="17" xfId="0" applyFont="1" applyFill="1" applyBorder="1" applyAlignment="1">
      <alignment horizontal="left" vertical="center" wrapText="1"/>
    </xf>
    <xf numFmtId="0" fontId="24" fillId="5" borderId="24" xfId="0" applyFont="1" applyFill="1" applyBorder="1" applyAlignment="1">
      <alignment horizontal="left" vertical="center" wrapText="1"/>
    </xf>
    <xf numFmtId="0" fontId="24" fillId="5" borderId="19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5" borderId="15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/>
    </xf>
    <xf numFmtId="0" fontId="12" fillId="0" borderId="32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24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4" fillId="5" borderId="18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3" fillId="6" borderId="20" xfId="0" applyFont="1" applyFill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27" xfId="0" applyFont="1" applyBorder="1" applyAlignment="1">
      <alignment horizontal="right" vertical="center"/>
    </xf>
    <xf numFmtId="166" fontId="24" fillId="0" borderId="13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left" vertical="center"/>
    </xf>
    <xf numFmtId="166" fontId="24" fillId="0" borderId="23" xfId="0" applyNumberFormat="1" applyFont="1" applyBorder="1" applyAlignment="1">
      <alignment horizontal="left" vertical="center"/>
    </xf>
    <xf numFmtId="166" fontId="12" fillId="0" borderId="23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166" fontId="24" fillId="0" borderId="37" xfId="0" applyNumberFormat="1" applyFont="1" applyBorder="1" applyAlignment="1">
      <alignment horizontal="left" vertical="center"/>
    </xf>
    <xf numFmtId="166" fontId="24" fillId="0" borderId="26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left" vertical="center"/>
    </xf>
    <xf numFmtId="166" fontId="12" fillId="0" borderId="21" xfId="0" applyNumberFormat="1" applyFont="1" applyBorder="1" applyAlignment="1">
      <alignment horizontal="left" vertical="center"/>
    </xf>
    <xf numFmtId="166" fontId="12" fillId="0" borderId="3" xfId="0" applyNumberFormat="1" applyFont="1" applyBorder="1" applyAlignment="1">
      <alignment horizontal="left" vertical="center"/>
    </xf>
    <xf numFmtId="166" fontId="12" fillId="0" borderId="27" xfId="0" applyNumberFormat="1" applyFont="1" applyBorder="1" applyAlignment="1">
      <alignment horizontal="left" vertical="center"/>
    </xf>
    <xf numFmtId="0" fontId="24" fillId="0" borderId="23" xfId="0" applyFont="1" applyBorder="1" applyAlignment="1">
      <alignment horizontal="center" vertical="center"/>
    </xf>
    <xf numFmtId="166" fontId="24" fillId="0" borderId="20" xfId="0" applyNumberFormat="1" applyFont="1" applyBorder="1" applyAlignment="1">
      <alignment horizontal="left" vertical="center"/>
    </xf>
    <xf numFmtId="166" fontId="12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right" vertical="center"/>
    </xf>
  </cellXfs>
  <cellStyles count="1">
    <cellStyle name="Normal" xfId="0" builtinId="0"/>
  </cellStyles>
  <dxfs count="72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4"/>
  <sheetViews>
    <sheetView topLeftCell="A79" zoomScaleNormal="100" workbookViewId="0">
      <selection activeCell="E111" sqref="E111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7.710937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65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85</v>
      </c>
      <c r="C3" s="5">
        <v>2533.12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83</v>
      </c>
      <c r="C4" s="5">
        <v>20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84</v>
      </c>
      <c r="C5" s="5">
        <v>39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184</v>
      </c>
      <c r="C7" s="56"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35" t="s">
        <v>171</v>
      </c>
      <c r="C8" s="5">
        <v>0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35.25" customHeight="1">
      <c r="A9" s="4"/>
      <c r="B9" s="35" t="s">
        <v>172</v>
      </c>
      <c r="C9" s="5">
        <v>82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35.25" customHeight="1">
      <c r="A10" s="4"/>
      <c r="B10" s="35" t="s">
        <v>48</v>
      </c>
      <c r="C10" s="56">
        <v>17.100000000000001</v>
      </c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35.25" customHeight="1">
      <c r="A11" s="4"/>
      <c r="B11" s="63" t="s">
        <v>57</v>
      </c>
      <c r="C11" s="56">
        <f>SUM(C3:C10)</f>
        <v>2691.22</v>
      </c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3.5" customHeight="1">
      <c r="A12" s="6"/>
      <c r="B12" s="4" t="s">
        <v>148</v>
      </c>
      <c r="C12" s="56">
        <f>(-C82+SUM(E95,E103))</f>
        <v>-339088.51</v>
      </c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3.5" customHeight="1">
      <c r="A13" s="8"/>
      <c r="B13" s="8"/>
      <c r="C13" s="8"/>
      <c r="D13" s="8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3.5" customHeight="1"/>
    <row r="15" spans="1:25" ht="13.5" customHeight="1">
      <c r="A15" s="139" t="s">
        <v>58</v>
      </c>
      <c r="B15" s="140"/>
      <c r="C15" s="140"/>
      <c r="D15" s="140"/>
      <c r="E15" s="120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5" customHeight="1">
      <c r="A16" s="15" t="s">
        <v>1</v>
      </c>
      <c r="B16" s="16" t="s">
        <v>2</v>
      </c>
      <c r="C16" s="141" t="s">
        <v>3</v>
      </c>
      <c r="D16" s="101"/>
      <c r="E16" s="17" t="s">
        <v>4</v>
      </c>
    </row>
    <row r="17" spans="1:25" ht="13.5" customHeight="1">
      <c r="A17" s="2" t="s">
        <v>66</v>
      </c>
      <c r="B17" s="2" t="s">
        <v>5</v>
      </c>
      <c r="C17" s="137" t="s">
        <v>6</v>
      </c>
      <c r="D17" s="138"/>
      <c r="E17" s="18">
        <v>2405</v>
      </c>
    </row>
    <row r="18" spans="1:25" ht="13.5" customHeight="1">
      <c r="A18" s="11"/>
      <c r="B18" s="11"/>
      <c r="C18" s="1"/>
      <c r="D18" s="12" t="s">
        <v>7</v>
      </c>
      <c r="E18" s="48">
        <f>SUM(E17:E17)</f>
        <v>2405</v>
      </c>
    </row>
    <row r="19" spans="1:25" ht="13.5" customHeight="1">
      <c r="A19" s="11"/>
      <c r="B19" s="11"/>
    </row>
    <row r="20" spans="1:25" ht="13.5" customHeight="1">
      <c r="A20" s="139" t="s">
        <v>59</v>
      </c>
      <c r="B20" s="140"/>
      <c r="C20" s="140"/>
      <c r="D20" s="140"/>
      <c r="E20" s="12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42" t="s">
        <v>3</v>
      </c>
      <c r="D21" s="114"/>
      <c r="E21" s="72" t="s">
        <v>4</v>
      </c>
    </row>
    <row r="22" spans="1:25" ht="13.15" customHeight="1">
      <c r="A22" s="32" t="s">
        <v>67</v>
      </c>
      <c r="B22" s="32" t="s">
        <v>5</v>
      </c>
      <c r="C22" s="143" t="s">
        <v>6</v>
      </c>
      <c r="D22" s="144"/>
      <c r="E22" s="66">
        <v>2405</v>
      </c>
    </row>
    <row r="23" spans="1:25" ht="13.15" customHeight="1">
      <c r="A23" s="32" t="s">
        <v>147</v>
      </c>
      <c r="B23" s="32" t="s">
        <v>5</v>
      </c>
      <c r="C23" s="130" t="s">
        <v>90</v>
      </c>
      <c r="D23" s="131"/>
      <c r="E23" s="66">
        <v>1035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3440</v>
      </c>
    </row>
    <row r="25" spans="1:25" ht="13.5" customHeight="1">
      <c r="A25" s="11"/>
      <c r="B25" s="11"/>
      <c r="C25" s="1"/>
      <c r="D25" s="50"/>
      <c r="E25" s="51"/>
    </row>
    <row r="26" spans="1:25" ht="13.5" customHeight="1">
      <c r="A26" s="139" t="s">
        <v>60</v>
      </c>
      <c r="B26" s="140"/>
      <c r="C26" s="140"/>
      <c r="D26" s="140"/>
      <c r="E26" s="120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ht="13.15" customHeight="1">
      <c r="A27" s="15" t="s">
        <v>1</v>
      </c>
      <c r="B27" s="16" t="s">
        <v>2</v>
      </c>
      <c r="C27" s="141" t="s">
        <v>3</v>
      </c>
      <c r="D27" s="101"/>
      <c r="E27" s="72" t="s">
        <v>4</v>
      </c>
    </row>
    <row r="28" spans="1:25" ht="13.15" customHeight="1">
      <c r="A28" s="26" t="s">
        <v>68</v>
      </c>
      <c r="B28" s="26" t="s">
        <v>5</v>
      </c>
      <c r="C28" s="121" t="s">
        <v>6</v>
      </c>
      <c r="D28" s="113"/>
      <c r="E28" s="85">
        <v>2405</v>
      </c>
    </row>
    <row r="29" spans="1:25" ht="13.15" customHeight="1">
      <c r="A29" s="32" t="s">
        <v>173</v>
      </c>
      <c r="B29" s="32" t="s">
        <v>174</v>
      </c>
      <c r="C29" s="130" t="s">
        <v>175</v>
      </c>
      <c r="D29" s="131"/>
      <c r="E29" s="66">
        <v>150</v>
      </c>
    </row>
    <row r="30" spans="1:25">
      <c r="A30" s="86" t="s">
        <v>178</v>
      </c>
      <c r="B30" s="86" t="s">
        <v>25</v>
      </c>
      <c r="C30" s="132" t="s">
        <v>179</v>
      </c>
      <c r="D30" s="133"/>
      <c r="E30" s="87">
        <v>7700</v>
      </c>
    </row>
    <row r="31" spans="1:25" ht="13.15" customHeight="1">
      <c r="A31" s="86" t="s">
        <v>145</v>
      </c>
      <c r="B31" s="86" t="s">
        <v>144</v>
      </c>
      <c r="C31" s="129" t="s">
        <v>146</v>
      </c>
      <c r="D31" s="129"/>
      <c r="E31" s="87">
        <v>50</v>
      </c>
    </row>
    <row r="32" spans="1:25" ht="13.5" customHeight="1">
      <c r="A32" s="11"/>
      <c r="B32" s="11"/>
      <c r="C32" s="1"/>
      <c r="D32" s="47" t="s">
        <v>7</v>
      </c>
      <c r="E32" s="48">
        <f>SUM(E28:E31)</f>
        <v>10305</v>
      </c>
    </row>
    <row r="33" spans="1:5" ht="13.15" customHeight="1">
      <c r="A33" s="11"/>
      <c r="B33" s="11"/>
      <c r="C33" s="1"/>
      <c r="D33" s="50"/>
      <c r="E33" s="51"/>
    </row>
    <row r="34" spans="1:5" ht="13.5" customHeight="1">
      <c r="A34" s="11"/>
      <c r="B34" s="11"/>
      <c r="C34" s="1"/>
      <c r="D34" s="50"/>
      <c r="E34" s="51"/>
    </row>
    <row r="35" spans="1:5" ht="13.5" customHeight="1">
      <c r="A35" s="11"/>
      <c r="B35" s="11"/>
    </row>
    <row r="36" spans="1:5" ht="13.5" customHeight="1">
      <c r="A36" s="127" t="s">
        <v>64</v>
      </c>
      <c r="B36" s="128"/>
      <c r="C36" s="101"/>
    </row>
    <row r="37" spans="1:5" ht="13.5" customHeight="1">
      <c r="A37" s="20" t="s">
        <v>2</v>
      </c>
      <c r="B37" s="20" t="s">
        <v>3</v>
      </c>
      <c r="C37" s="21" t="s">
        <v>4</v>
      </c>
      <c r="D37" s="22"/>
    </row>
    <row r="38" spans="1:5" ht="13.5" customHeight="1">
      <c r="A38" s="95" t="s">
        <v>8</v>
      </c>
      <c r="B38" s="128"/>
      <c r="C38" s="101"/>
    </row>
    <row r="39" spans="1:5" ht="13.5" customHeight="1">
      <c r="A39" s="25" t="s">
        <v>30</v>
      </c>
      <c r="B39" s="2"/>
      <c r="C39" s="19">
        <v>204</v>
      </c>
    </row>
    <row r="40" spans="1:5" ht="13.5" customHeight="1">
      <c r="A40" s="30" t="s">
        <v>144</v>
      </c>
      <c r="B40" s="26"/>
      <c r="C40" s="27">
        <v>42</v>
      </c>
    </row>
    <row r="41" spans="1:5" ht="13.5" customHeight="1">
      <c r="A41" s="26" t="s">
        <v>9</v>
      </c>
      <c r="B41" s="26" t="s">
        <v>10</v>
      </c>
      <c r="C41" s="27">
        <v>197</v>
      </c>
    </row>
    <row r="42" spans="1:5" ht="13.5" customHeight="1">
      <c r="A42" s="28"/>
      <c r="B42" s="25" t="s">
        <v>32</v>
      </c>
      <c r="C42" s="29">
        <f>SUM(C39:C41)</f>
        <v>443</v>
      </c>
    </row>
    <row r="43" spans="1:5" ht="13.5" customHeight="1">
      <c r="A43" s="122" t="s">
        <v>155</v>
      </c>
      <c r="B43" s="123"/>
      <c r="C43" s="124"/>
    </row>
    <row r="44" spans="1:5" ht="13.5" customHeight="1">
      <c r="A44" s="125"/>
      <c r="B44" s="119"/>
      <c r="C44" s="126"/>
    </row>
    <row r="45" spans="1:5" ht="13.5" customHeight="1">
      <c r="A45" s="2" t="s">
        <v>12</v>
      </c>
      <c r="B45" s="2"/>
      <c r="C45" s="18">
        <v>0</v>
      </c>
    </row>
    <row r="46" spans="1:5" ht="13.5" customHeight="1">
      <c r="A46" s="2" t="s">
        <v>13</v>
      </c>
      <c r="B46" s="2"/>
      <c r="C46" s="10">
        <v>0</v>
      </c>
    </row>
    <row r="47" spans="1:5" ht="13.5" customHeight="1">
      <c r="A47" s="2" t="s">
        <v>14</v>
      </c>
      <c r="B47" s="2"/>
      <c r="C47" s="10">
        <v>0</v>
      </c>
    </row>
    <row r="48" spans="1:5" ht="13.5" customHeight="1">
      <c r="A48" s="2" t="s">
        <v>15</v>
      </c>
      <c r="B48" s="2"/>
      <c r="C48" s="10">
        <v>0</v>
      </c>
    </row>
    <row r="49" spans="1:3" ht="13.5" customHeight="1">
      <c r="A49" s="2"/>
      <c r="B49" s="2" t="s">
        <v>16</v>
      </c>
      <c r="C49" s="10">
        <f>SUM(C45:C48)</f>
        <v>0</v>
      </c>
    </row>
    <row r="50" spans="1:3" ht="13.5" customHeight="1">
      <c r="A50" s="95" t="s">
        <v>17</v>
      </c>
      <c r="B50" s="128"/>
      <c r="C50" s="101"/>
    </row>
    <row r="51" spans="1:3" ht="13.5" customHeight="1">
      <c r="A51" s="2" t="s">
        <v>18</v>
      </c>
      <c r="B51" s="2" t="s">
        <v>19</v>
      </c>
      <c r="C51" s="19">
        <v>0</v>
      </c>
    </row>
    <row r="52" spans="1:3" ht="13.5" customHeight="1">
      <c r="A52" s="2" t="s">
        <v>20</v>
      </c>
      <c r="B52" s="2" t="s">
        <v>21</v>
      </c>
      <c r="C52" s="19">
        <v>0</v>
      </c>
    </row>
    <row r="53" spans="1:3" ht="13.5" customHeight="1">
      <c r="A53" s="2"/>
      <c r="B53" s="25" t="s">
        <v>33</v>
      </c>
      <c r="C53" s="19">
        <f>SUM(C51:C52)</f>
        <v>0</v>
      </c>
    </row>
    <row r="54" spans="1:3" ht="13.5" customHeight="1">
      <c r="A54" s="95" t="s">
        <v>50</v>
      </c>
      <c r="B54" s="96"/>
      <c r="C54" s="97"/>
    </row>
    <row r="55" spans="1:3" ht="13.5" customHeight="1">
      <c r="A55" s="2" t="s">
        <v>51</v>
      </c>
      <c r="B55" s="2" t="s">
        <v>53</v>
      </c>
      <c r="C55" s="18">
        <v>0</v>
      </c>
    </row>
    <row r="56" spans="1:3" ht="13.5" customHeight="1">
      <c r="A56" s="26"/>
      <c r="B56" s="30" t="s">
        <v>72</v>
      </c>
      <c r="C56" s="31">
        <v>0</v>
      </c>
    </row>
    <row r="57" spans="1:3" ht="13.5" customHeight="1">
      <c r="A57" s="26"/>
      <c r="B57" s="26" t="s">
        <v>86</v>
      </c>
      <c r="C57" s="31">
        <v>0</v>
      </c>
    </row>
    <row r="58" spans="1:3" ht="13.5" customHeight="1">
      <c r="A58" s="26"/>
      <c r="B58" s="30" t="s">
        <v>52</v>
      </c>
      <c r="C58" s="31">
        <f>SUM(C55:C57)</f>
        <v>0</v>
      </c>
    </row>
    <row r="59" spans="1:3" ht="13.5" customHeight="1">
      <c r="A59" s="95" t="s">
        <v>22</v>
      </c>
      <c r="B59" s="96"/>
      <c r="C59" s="97"/>
    </row>
    <row r="60" spans="1:3" ht="13.5" customHeight="1">
      <c r="A60" s="2" t="s">
        <v>23</v>
      </c>
      <c r="B60" s="2" t="s">
        <v>24</v>
      </c>
      <c r="C60" s="18">
        <v>0</v>
      </c>
    </row>
    <row r="61" spans="1:3" ht="13.5" customHeight="1">
      <c r="A61" s="26"/>
      <c r="B61" s="30" t="s">
        <v>34</v>
      </c>
      <c r="C61" s="31">
        <f>SUM(C60)</f>
        <v>0</v>
      </c>
    </row>
    <row r="62" spans="1:3" ht="13.5" customHeight="1">
      <c r="A62" s="112" t="s">
        <v>54</v>
      </c>
      <c r="B62" s="113"/>
      <c r="C62" s="114"/>
    </row>
    <row r="63" spans="1:3" ht="33" customHeight="1">
      <c r="A63" s="32" t="s">
        <v>55</v>
      </c>
      <c r="B63" s="33" t="s">
        <v>56</v>
      </c>
      <c r="C63" s="34">
        <v>0</v>
      </c>
    </row>
    <row r="64" spans="1:3" ht="19.899999999999999" customHeight="1">
      <c r="A64" s="32"/>
      <c r="B64" s="33" t="s">
        <v>57</v>
      </c>
      <c r="C64" s="34">
        <f>SUM(C63)</f>
        <v>0</v>
      </c>
    </row>
    <row r="65" spans="1:3" ht="13.5" customHeight="1">
      <c r="A65" s="118" t="s">
        <v>35</v>
      </c>
      <c r="B65" s="119"/>
      <c r="C65" s="120"/>
    </row>
    <row r="66" spans="1:3" ht="13.5" customHeight="1">
      <c r="A66" s="26" t="s">
        <v>69</v>
      </c>
      <c r="B66" s="26"/>
      <c r="C66" s="18">
        <v>0</v>
      </c>
    </row>
    <row r="67" spans="1:3" ht="15" customHeight="1">
      <c r="A67" s="28" t="s">
        <v>71</v>
      </c>
      <c r="B67" s="28" t="s">
        <v>70</v>
      </c>
      <c r="C67" s="18">
        <v>0</v>
      </c>
    </row>
    <row r="68" spans="1:3" ht="13.5" customHeight="1">
      <c r="A68" s="9" t="s">
        <v>25</v>
      </c>
      <c r="B68" s="9" t="s">
        <v>26</v>
      </c>
      <c r="C68" s="18">
        <v>0</v>
      </c>
    </row>
    <row r="69" spans="1:3" ht="13.5" customHeight="1">
      <c r="A69" s="32"/>
      <c r="B69" s="33" t="s">
        <v>36</v>
      </c>
      <c r="C69" s="34">
        <f>SUM(C66:C68)</f>
        <v>0</v>
      </c>
    </row>
    <row r="70" spans="1:3" ht="13.5" customHeight="1">
      <c r="A70" s="115" t="s">
        <v>31</v>
      </c>
      <c r="B70" s="116"/>
      <c r="C70" s="117"/>
    </row>
    <row r="71" spans="1:3" ht="13.5" customHeight="1">
      <c r="A71" s="57" t="s">
        <v>42</v>
      </c>
      <c r="B71" s="62" t="s">
        <v>49</v>
      </c>
      <c r="C71" s="59">
        <v>300</v>
      </c>
    </row>
    <row r="72" spans="1:3" ht="13.5" customHeight="1">
      <c r="A72" s="58" t="s">
        <v>82</v>
      </c>
      <c r="B72" s="84" t="s">
        <v>149</v>
      </c>
      <c r="C72" s="60">
        <v>0</v>
      </c>
    </row>
    <row r="73" spans="1:3" ht="13.5" customHeight="1">
      <c r="A73" s="58" t="s">
        <v>73</v>
      </c>
      <c r="B73" s="84" t="s">
        <v>181</v>
      </c>
      <c r="C73" s="60">
        <v>0</v>
      </c>
    </row>
    <row r="74" spans="1:3" ht="13.5" customHeight="1">
      <c r="A74" s="30" t="s">
        <v>46</v>
      </c>
      <c r="B74" s="61" t="s">
        <v>111</v>
      </c>
      <c r="C74" s="31">
        <v>760</v>
      </c>
    </row>
    <row r="75" spans="1:3" ht="13.5" customHeight="1">
      <c r="A75" s="28"/>
      <c r="B75" s="38" t="s">
        <v>43</v>
      </c>
      <c r="C75" s="39">
        <f>SUM(C71:C74)</f>
        <v>1060</v>
      </c>
    </row>
    <row r="76" spans="1:3" ht="13.5" customHeight="1">
      <c r="A76" s="28"/>
      <c r="B76" s="53" t="s">
        <v>57</v>
      </c>
      <c r="C76" s="39">
        <f>C42+C49+C53+C58+C61+C64+C69+C75</f>
        <v>1503</v>
      </c>
    </row>
    <row r="77" spans="1:3" ht="13.5" customHeight="1">
      <c r="A77" s="115" t="s">
        <v>44</v>
      </c>
      <c r="B77" s="148"/>
      <c r="C77" s="117"/>
    </row>
    <row r="78" spans="1:3" ht="13.5" customHeight="1">
      <c r="A78" s="42" t="s">
        <v>47</v>
      </c>
      <c r="B78" s="38"/>
      <c r="C78" s="49">
        <v>12939</v>
      </c>
    </row>
    <row r="79" spans="1:3" ht="13.5" customHeight="1">
      <c r="A79" s="69" t="s">
        <v>87</v>
      </c>
      <c r="B79" s="38"/>
      <c r="C79" s="49">
        <v>5000</v>
      </c>
    </row>
    <row r="80" spans="1:3" ht="30">
      <c r="A80" s="64" t="s">
        <v>77</v>
      </c>
      <c r="B80" s="54"/>
      <c r="C80" s="49">
        <v>0</v>
      </c>
    </row>
    <row r="81" spans="1:8" ht="30">
      <c r="A81" s="79" t="s">
        <v>150</v>
      </c>
      <c r="B81" s="54"/>
      <c r="C81" s="49">
        <v>326149.51</v>
      </c>
    </row>
    <row r="82" spans="1:8" ht="13.5" customHeight="1">
      <c r="A82" s="28"/>
      <c r="B82" s="55" t="s">
        <v>45</v>
      </c>
      <c r="C82" s="49">
        <f>SUM(C78:C81)</f>
        <v>344088.51</v>
      </c>
    </row>
    <row r="83" spans="1:8" ht="13.5" customHeight="1">
      <c r="A83" s="32"/>
      <c r="B83" s="40" t="s">
        <v>27</v>
      </c>
      <c r="C83" s="41">
        <f>C76</f>
        <v>1503</v>
      </c>
      <c r="H83" s="36"/>
    </row>
    <row r="84" spans="1:8" ht="13.5" customHeight="1">
      <c r="A84" s="11"/>
      <c r="B84" s="11"/>
    </row>
    <row r="85" spans="1:8" ht="13.5" customHeight="1">
      <c r="A85" s="11"/>
      <c r="B85" s="11"/>
    </row>
    <row r="86" spans="1:8" ht="13.5" customHeight="1">
      <c r="A86" s="100" t="s">
        <v>61</v>
      </c>
      <c r="B86" s="158"/>
      <c r="C86" s="158"/>
      <c r="D86" s="158"/>
      <c r="E86" s="159"/>
    </row>
    <row r="87" spans="1:8" ht="13.5" customHeight="1">
      <c r="A87" s="156" t="s">
        <v>38</v>
      </c>
      <c r="B87" s="157"/>
      <c r="C87" s="156" t="s">
        <v>37</v>
      </c>
      <c r="D87" s="157"/>
      <c r="E87" s="43" t="s">
        <v>4</v>
      </c>
    </row>
    <row r="88" spans="1:8" ht="13.5" customHeight="1">
      <c r="A88" s="109" t="s">
        <v>40</v>
      </c>
      <c r="B88" s="110"/>
      <c r="C88" s="102"/>
      <c r="D88" s="103"/>
      <c r="E88" s="44">
        <f>C83</f>
        <v>1503</v>
      </c>
    </row>
    <row r="89" spans="1:8" ht="13.5" customHeight="1">
      <c r="C89" s="161" t="s">
        <v>41</v>
      </c>
      <c r="D89" s="162"/>
      <c r="E89" s="37">
        <v>0</v>
      </c>
    </row>
    <row r="90" spans="1:8" ht="13.5" customHeight="1"/>
    <row r="91" spans="1:8" ht="13.5" customHeight="1">
      <c r="A91" s="100" t="s">
        <v>62</v>
      </c>
      <c r="B91" s="128"/>
      <c r="C91" s="128"/>
      <c r="D91" s="128"/>
      <c r="E91" s="101"/>
    </row>
    <row r="92" spans="1:8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8" ht="13.5" customHeight="1">
      <c r="A93" s="149" t="s">
        <v>75</v>
      </c>
      <c r="B93" s="155"/>
      <c r="C93" s="104"/>
      <c r="D93" s="150"/>
      <c r="E93" s="37">
        <f>E89</f>
        <v>0</v>
      </c>
    </row>
    <row r="94" spans="1:8" ht="13.5" customHeight="1">
      <c r="A94" s="145" t="s">
        <v>80</v>
      </c>
      <c r="B94" s="160"/>
      <c r="C94" s="98" t="s">
        <v>81</v>
      </c>
      <c r="D94" s="99"/>
      <c r="E94" s="52">
        <v>0</v>
      </c>
    </row>
    <row r="95" spans="1:8" ht="13.5" customHeight="1">
      <c r="A95" s="151"/>
      <c r="B95" s="152"/>
      <c r="C95" s="98" t="s">
        <v>88</v>
      </c>
      <c r="D95" s="93"/>
      <c r="E95" s="52">
        <v>1000</v>
      </c>
    </row>
    <row r="96" spans="1:8" ht="13.5" customHeight="1">
      <c r="A96" s="149" t="s">
        <v>40</v>
      </c>
      <c r="B96" s="138"/>
      <c r="C96" s="153" t="s">
        <v>89</v>
      </c>
      <c r="D96" s="154"/>
      <c r="E96" s="65">
        <f>C83</f>
        <v>1503</v>
      </c>
    </row>
    <row r="97" spans="1:5" ht="13.5" customHeight="1">
      <c r="C97" s="111" t="s">
        <v>28</v>
      </c>
      <c r="D97" s="101"/>
      <c r="E97" s="37">
        <f>SUM(C3:C10)</f>
        <v>2691.22</v>
      </c>
    </row>
    <row r="98" spans="1:5" ht="13.5" customHeight="1">
      <c r="A98" s="24"/>
      <c r="B98" s="24"/>
      <c r="C98" s="24"/>
      <c r="D98" s="24"/>
      <c r="E98" s="24"/>
    </row>
    <row r="99" spans="1:5" ht="17.25" customHeight="1">
      <c r="A99" s="24"/>
      <c r="B99" s="24"/>
      <c r="C99" s="24"/>
      <c r="D99" s="24"/>
      <c r="E99" s="24"/>
    </row>
    <row r="100" spans="1:5" ht="13.5" customHeight="1">
      <c r="A100" s="147" t="s">
        <v>63</v>
      </c>
      <c r="B100" s="140"/>
      <c r="C100" s="140"/>
      <c r="D100" s="140"/>
      <c r="E100" s="120"/>
    </row>
    <row r="101" spans="1:5" ht="13.5" customHeight="1">
      <c r="A101" s="100" t="s">
        <v>38</v>
      </c>
      <c r="B101" s="101"/>
      <c r="C101" s="100" t="s">
        <v>37</v>
      </c>
      <c r="D101" s="101"/>
      <c r="E101" s="23" t="s">
        <v>4</v>
      </c>
    </row>
    <row r="102" spans="1:5" ht="13.5" customHeight="1">
      <c r="A102" s="145" t="s">
        <v>76</v>
      </c>
      <c r="B102" s="146"/>
      <c r="C102" s="104"/>
      <c r="D102" s="101"/>
      <c r="E102" s="37">
        <f>E97</f>
        <v>2691.22</v>
      </c>
    </row>
    <row r="103" spans="1:5" ht="13.5" customHeight="1">
      <c r="A103" s="105" t="s">
        <v>80</v>
      </c>
      <c r="B103" s="106"/>
      <c r="C103" s="93" t="s">
        <v>186</v>
      </c>
      <c r="D103" s="99"/>
      <c r="E103" s="52">
        <v>4000</v>
      </c>
    </row>
    <row r="104" spans="1:5" ht="13.5" customHeight="1">
      <c r="A104" s="107"/>
      <c r="B104" s="108"/>
      <c r="C104" s="93" t="s">
        <v>176</v>
      </c>
      <c r="D104" s="94"/>
      <c r="E104" s="52">
        <v>68</v>
      </c>
    </row>
    <row r="105" spans="1:5" ht="13.5" customHeight="1">
      <c r="A105" s="107"/>
      <c r="B105" s="108"/>
      <c r="C105" s="93" t="s">
        <v>177</v>
      </c>
      <c r="D105" s="94"/>
      <c r="E105" s="52">
        <v>420</v>
      </c>
    </row>
    <row r="106" spans="1:5" ht="13.5" customHeight="1">
      <c r="A106" s="107"/>
      <c r="B106" s="108"/>
      <c r="C106" s="93" t="s">
        <v>188</v>
      </c>
      <c r="D106" s="94"/>
      <c r="E106" s="52">
        <v>1182.0999999999999</v>
      </c>
    </row>
    <row r="107" spans="1:5" ht="13.5" customHeight="1">
      <c r="A107" s="107"/>
      <c r="B107" s="108"/>
      <c r="C107" s="93" t="s">
        <v>189</v>
      </c>
      <c r="D107" s="94"/>
      <c r="E107" s="52">
        <v>140</v>
      </c>
    </row>
    <row r="108" spans="1:5" ht="13.5" customHeight="1">
      <c r="A108" s="107"/>
      <c r="B108" s="108"/>
      <c r="C108" s="93" t="s">
        <v>195</v>
      </c>
      <c r="D108" s="94"/>
      <c r="E108" s="52">
        <v>560</v>
      </c>
    </row>
    <row r="109" spans="1:5" ht="13.5" customHeight="1">
      <c r="A109" s="109"/>
      <c r="B109" s="110"/>
      <c r="C109" s="93" t="s">
        <v>190</v>
      </c>
      <c r="D109" s="94"/>
      <c r="E109" s="52">
        <v>0</v>
      </c>
    </row>
    <row r="110" spans="1:5" ht="13.5" customHeight="1">
      <c r="A110" s="151" t="s">
        <v>40</v>
      </c>
      <c r="B110" s="152"/>
      <c r="C110" s="153"/>
      <c r="D110" s="154"/>
      <c r="E110" s="52">
        <f>C83</f>
        <v>1503</v>
      </c>
    </row>
    <row r="111" spans="1:5" ht="13.5" customHeight="1">
      <c r="C111" s="111" t="s">
        <v>29</v>
      </c>
      <c r="D111" s="101"/>
      <c r="E111" s="52">
        <f>(E32+E102)-SUM(E103:E110)</f>
        <v>5123.119999999999</v>
      </c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  <row r="1019" spans="1:2" ht="13.5" customHeight="1">
      <c r="A1019" s="11"/>
      <c r="B1019" s="11"/>
    </row>
    <row r="1020" spans="1:2" ht="13.5" customHeight="1">
      <c r="A1020" s="11"/>
      <c r="B1020" s="11"/>
    </row>
    <row r="1021" spans="1:2" ht="13.5" customHeight="1">
      <c r="A1021" s="11"/>
      <c r="B1021" s="11"/>
    </row>
    <row r="1022" spans="1:2" ht="13.5" customHeight="1">
      <c r="A1022" s="11"/>
      <c r="B1022" s="11"/>
    </row>
    <row r="1023" spans="1:2" ht="13.5" customHeight="1">
      <c r="A1023" s="11"/>
      <c r="B1023" s="11"/>
    </row>
    <row r="1024" spans="1:2" ht="13.5" customHeight="1">
      <c r="A1024" s="11"/>
      <c r="B1024" s="11"/>
    </row>
  </sheetData>
  <mergeCells count="57">
    <mergeCell ref="A91:E91"/>
    <mergeCell ref="C87:D87"/>
    <mergeCell ref="C89:D89"/>
    <mergeCell ref="C96:D96"/>
    <mergeCell ref="C106:D106"/>
    <mergeCell ref="C105:D105"/>
    <mergeCell ref="C104:D104"/>
    <mergeCell ref="C111:D111"/>
    <mergeCell ref="A102:B102"/>
    <mergeCell ref="A100:E100"/>
    <mergeCell ref="A77:C77"/>
    <mergeCell ref="A96:B96"/>
    <mergeCell ref="C93:D93"/>
    <mergeCell ref="A110:B110"/>
    <mergeCell ref="C110:D110"/>
    <mergeCell ref="C92:D92"/>
    <mergeCell ref="A93:B93"/>
    <mergeCell ref="C103:D103"/>
    <mergeCell ref="A92:B92"/>
    <mergeCell ref="A87:B87"/>
    <mergeCell ref="A86:E86"/>
    <mergeCell ref="A88:B88"/>
    <mergeCell ref="A94:B95"/>
    <mergeCell ref="A1:E1"/>
    <mergeCell ref="C17:D17"/>
    <mergeCell ref="A15:E15"/>
    <mergeCell ref="C16:D16"/>
    <mergeCell ref="C27:D27"/>
    <mergeCell ref="A26:E26"/>
    <mergeCell ref="A20:E20"/>
    <mergeCell ref="C21:D21"/>
    <mergeCell ref="C22:D22"/>
    <mergeCell ref="C23:D23"/>
    <mergeCell ref="C28:D28"/>
    <mergeCell ref="A43:C44"/>
    <mergeCell ref="A36:C36"/>
    <mergeCell ref="A38:C38"/>
    <mergeCell ref="A50:C50"/>
    <mergeCell ref="C31:D31"/>
    <mergeCell ref="C29:D29"/>
    <mergeCell ref="C30:D30"/>
    <mergeCell ref="C109:D109"/>
    <mergeCell ref="A54:C54"/>
    <mergeCell ref="C107:D107"/>
    <mergeCell ref="C94:D94"/>
    <mergeCell ref="C95:D95"/>
    <mergeCell ref="C101:D101"/>
    <mergeCell ref="A101:B101"/>
    <mergeCell ref="A59:C59"/>
    <mergeCell ref="C88:D88"/>
    <mergeCell ref="C102:D102"/>
    <mergeCell ref="A103:B109"/>
    <mergeCell ref="C108:D108"/>
    <mergeCell ref="C97:D97"/>
    <mergeCell ref="A62:C62"/>
    <mergeCell ref="A70:C70"/>
    <mergeCell ref="A65:C65"/>
  </mergeCells>
  <phoneticPr fontId="21" type="noConversion"/>
  <conditionalFormatting sqref="C7">
    <cfRule type="cellIs" dxfId="71" priority="1" operator="lessThan">
      <formula>0</formula>
    </cfRule>
  </conditionalFormatting>
  <conditionalFormatting sqref="C10:C12">
    <cfRule type="cellIs" dxfId="70" priority="2" operator="lessThan">
      <formula>0</formula>
    </cfRule>
  </conditionalFormatting>
  <conditionalFormatting sqref="E89">
    <cfRule type="cellIs" dxfId="69" priority="28" stopIfTrue="1" operator="greaterThanOrEqual">
      <formula>0</formula>
    </cfRule>
    <cfRule type="cellIs" dxfId="68" priority="29" operator="lessThan">
      <formula>0</formula>
    </cfRule>
  </conditionalFormatting>
  <conditionalFormatting sqref="E93">
    <cfRule type="cellIs" dxfId="67" priority="24" stopIfTrue="1" operator="greaterThanOrEqual">
      <formula>0</formula>
    </cfRule>
    <cfRule type="cellIs" dxfId="66" priority="25" operator="lessThan">
      <formula>0</formula>
    </cfRule>
  </conditionalFormatting>
  <conditionalFormatting sqref="E97">
    <cfRule type="cellIs" dxfId="65" priority="26" stopIfTrue="1" operator="greaterThanOrEqual">
      <formula>0</formula>
    </cfRule>
    <cfRule type="cellIs" dxfId="64" priority="27" operator="lessThan">
      <formula>0</formula>
    </cfRule>
  </conditionalFormatting>
  <conditionalFormatting sqref="E102">
    <cfRule type="cellIs" dxfId="63" priority="22" stopIfTrue="1" operator="greaterThanOrEqual">
      <formula>0</formula>
    </cfRule>
    <cfRule type="cellIs" dxfId="62" priority="23" operator="lessThan">
      <formula>0</formula>
    </cfRule>
  </conditionalFormatting>
  <conditionalFormatting sqref="E111">
    <cfRule type="cellIs" dxfId="61" priority="20" stopIfTrue="1" operator="greaterThanOrEqual">
      <formula>0</formula>
    </cfRule>
    <cfRule type="cellIs" dxfId="60" priority="21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6"/>
  <sheetViews>
    <sheetView tabSelected="1" topLeftCell="A76" workbookViewId="0">
      <selection activeCell="G103" sqref="G10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91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2024 - June 2024'!E111</f>
        <v>5123.119999999999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5123.119999999999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2024 - June 2024'!C12)+SUM(E83,E92,E101)</f>
        <v>-276149.51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74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2" t="s">
        <v>3</v>
      </c>
      <c r="D9" s="114"/>
      <c r="E9" s="72" t="s">
        <v>4</v>
      </c>
    </row>
    <row r="10" spans="1:25" ht="13.5" customHeight="1">
      <c r="A10" s="30" t="s">
        <v>78</v>
      </c>
      <c r="B10" s="80" t="s">
        <v>5</v>
      </c>
      <c r="C10" s="143" t="s">
        <v>6</v>
      </c>
      <c r="D10" s="143"/>
      <c r="E10" s="34">
        <v>2405</v>
      </c>
    </row>
    <row r="11" spans="1:25" ht="13.5" customHeight="1">
      <c r="A11" s="33" t="s">
        <v>151</v>
      </c>
      <c r="B11" s="32" t="s">
        <v>25</v>
      </c>
      <c r="C11" s="170" t="s">
        <v>152</v>
      </c>
      <c r="D11" s="171"/>
      <c r="E11" s="34">
        <v>31350</v>
      </c>
    </row>
    <row r="12" spans="1:25" ht="13.5" customHeight="1">
      <c r="A12" s="45"/>
      <c r="B12" s="45"/>
      <c r="C12" s="46"/>
      <c r="D12" s="47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9" t="s">
        <v>92</v>
      </c>
      <c r="B14" s="140"/>
      <c r="C14" s="140"/>
      <c r="D14" s="140"/>
      <c r="E14" s="12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42" t="s">
        <v>3</v>
      </c>
      <c r="D15" s="114"/>
      <c r="E15" s="17" t="s">
        <v>4</v>
      </c>
    </row>
    <row r="16" spans="1:25" ht="13.15" customHeight="1">
      <c r="A16" s="30" t="s">
        <v>93</v>
      </c>
      <c r="B16" s="80" t="s">
        <v>5</v>
      </c>
      <c r="C16" s="170" t="s">
        <v>6</v>
      </c>
      <c r="D16" s="171"/>
      <c r="E16" s="82">
        <v>2405</v>
      </c>
    </row>
    <row r="17" spans="1:25" ht="13.15" customHeight="1">
      <c r="A17" s="33" t="s">
        <v>153</v>
      </c>
      <c r="B17" s="81" t="s">
        <v>25</v>
      </c>
      <c r="C17" s="170" t="s">
        <v>152</v>
      </c>
      <c r="D17" s="171"/>
      <c r="E17" s="83">
        <v>31350</v>
      </c>
    </row>
    <row r="18" spans="1:25" ht="13.15" customHeight="1">
      <c r="A18" s="45"/>
      <c r="B18" s="45"/>
      <c r="C18" s="46"/>
      <c r="D18" s="47" t="s">
        <v>7</v>
      </c>
      <c r="E18" s="48">
        <f>SUM(E16:E17)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9" t="s">
        <v>94</v>
      </c>
      <c r="B20" s="140"/>
      <c r="C20" s="140"/>
      <c r="D20" s="140"/>
      <c r="E20" s="12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42" t="s">
        <v>3</v>
      </c>
      <c r="D21" s="114"/>
      <c r="E21" s="72" t="s">
        <v>4</v>
      </c>
    </row>
    <row r="22" spans="1:25" ht="13.15" customHeight="1">
      <c r="A22" s="33" t="s">
        <v>95</v>
      </c>
      <c r="B22" s="32" t="s">
        <v>25</v>
      </c>
      <c r="C22" s="143" t="s">
        <v>152</v>
      </c>
      <c r="D22" s="144"/>
      <c r="E22" s="66">
        <v>31350</v>
      </c>
    </row>
    <row r="23" spans="1:25" ht="13.15" customHeight="1">
      <c r="A23" s="30" t="s">
        <v>95</v>
      </c>
      <c r="B23" s="32" t="s">
        <v>5</v>
      </c>
      <c r="C23" s="170" t="s">
        <v>6</v>
      </c>
      <c r="D23" s="171"/>
      <c r="E23" s="66">
        <v>2405</v>
      </c>
    </row>
    <row r="24" spans="1:25" ht="13.15" customHeight="1">
      <c r="A24" s="33"/>
      <c r="B24" s="32" t="s">
        <v>113</v>
      </c>
      <c r="C24" s="170"/>
      <c r="D24" s="171"/>
      <c r="E24" s="66">
        <v>204</v>
      </c>
    </row>
    <row r="25" spans="1:25" ht="13.15" customHeight="1">
      <c r="A25" s="45"/>
      <c r="B25" s="45"/>
      <c r="C25" s="46"/>
      <c r="D25" s="47" t="s">
        <v>7</v>
      </c>
      <c r="E25" s="48">
        <f>SUM(E22:E24)</f>
        <v>33959</v>
      </c>
    </row>
    <row r="26" spans="1:25" ht="13.5" customHeight="1">
      <c r="A26" s="11"/>
      <c r="B26" s="11"/>
      <c r="C26" s="1"/>
      <c r="D26" s="50"/>
      <c r="E26" s="51"/>
    </row>
    <row r="27" spans="1:25" ht="13.15" customHeight="1">
      <c r="A27" s="11"/>
      <c r="B27" s="11"/>
      <c r="C27" s="1"/>
      <c r="D27" s="50"/>
      <c r="E27" s="51"/>
    </row>
    <row r="28" spans="1:25" ht="13.5" customHeight="1">
      <c r="A28" s="11"/>
      <c r="B28" s="11"/>
      <c r="C28" s="1"/>
      <c r="D28" s="50"/>
      <c r="E28" s="51"/>
    </row>
    <row r="29" spans="1:25" ht="13.5" customHeight="1">
      <c r="A29" s="11"/>
      <c r="B29" s="11"/>
    </row>
    <row r="30" spans="1:25" ht="13.5" customHeight="1">
      <c r="A30" s="169" t="s">
        <v>96</v>
      </c>
      <c r="B30" s="128"/>
      <c r="C30" s="101"/>
    </row>
    <row r="31" spans="1:25" ht="13.5" customHeight="1">
      <c r="A31" s="20" t="s">
        <v>2</v>
      </c>
      <c r="B31" s="20" t="s">
        <v>3</v>
      </c>
      <c r="C31" s="21" t="s">
        <v>4</v>
      </c>
      <c r="D31" s="22"/>
    </row>
    <row r="32" spans="1:25" ht="13.5" customHeight="1">
      <c r="A32" s="95" t="s">
        <v>8</v>
      </c>
      <c r="B32" s="128"/>
      <c r="C32" s="101"/>
    </row>
    <row r="33" spans="1:3" ht="13.5" customHeight="1">
      <c r="A33" s="25" t="s">
        <v>30</v>
      </c>
      <c r="B33" s="2"/>
      <c r="C33" s="19">
        <v>204</v>
      </c>
    </row>
    <row r="34" spans="1:3" ht="13.5" customHeight="1">
      <c r="A34" s="30" t="s">
        <v>144</v>
      </c>
      <c r="B34" s="26"/>
      <c r="C34" s="27">
        <v>0</v>
      </c>
    </row>
    <row r="35" spans="1:3" ht="13.5" customHeight="1">
      <c r="A35" s="26" t="s">
        <v>9</v>
      </c>
      <c r="B35" s="26" t="s">
        <v>10</v>
      </c>
      <c r="C35" s="27">
        <v>197</v>
      </c>
    </row>
    <row r="36" spans="1:3" ht="13.5" customHeight="1">
      <c r="A36" s="28"/>
      <c r="B36" s="25" t="s">
        <v>32</v>
      </c>
      <c r="C36" s="29">
        <f>SUM(C33:C35)</f>
        <v>401</v>
      </c>
    </row>
    <row r="37" spans="1:3" ht="13.5" customHeight="1">
      <c r="A37" s="122" t="s">
        <v>155</v>
      </c>
      <c r="B37" s="123"/>
      <c r="C37" s="124"/>
    </row>
    <row r="38" spans="1:3" ht="13.5" customHeight="1">
      <c r="A38" s="125"/>
      <c r="B38" s="119"/>
      <c r="C38" s="126"/>
    </row>
    <row r="39" spans="1:3" ht="13.5" customHeight="1">
      <c r="A39" s="2" t="s">
        <v>12</v>
      </c>
      <c r="B39" s="2"/>
      <c r="C39" s="18">
        <v>0</v>
      </c>
    </row>
    <row r="40" spans="1:3" ht="13.5" customHeight="1">
      <c r="A40" s="2" t="s">
        <v>13</v>
      </c>
      <c r="B40" s="2"/>
      <c r="C40" s="10">
        <v>0</v>
      </c>
    </row>
    <row r="41" spans="1:3" ht="13.5" customHeight="1">
      <c r="A41" s="2" t="s">
        <v>14</v>
      </c>
      <c r="B41" s="2"/>
      <c r="C41" s="10">
        <v>0</v>
      </c>
    </row>
    <row r="42" spans="1:3" ht="13.5" customHeight="1">
      <c r="A42" s="2" t="s">
        <v>15</v>
      </c>
      <c r="B42" s="2"/>
      <c r="C42" s="10">
        <v>0</v>
      </c>
    </row>
    <row r="43" spans="1:3" ht="13.5" customHeight="1">
      <c r="A43" s="2" t="s">
        <v>156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SUM(C39:C43)</f>
        <v>0</v>
      </c>
    </row>
    <row r="45" spans="1:3" ht="13.5" customHeight="1">
      <c r="A45" s="95" t="s">
        <v>17</v>
      </c>
      <c r="B45" s="128"/>
      <c r="C45" s="101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95" t="s">
        <v>50</v>
      </c>
      <c r="B49" s="96"/>
      <c r="C49" s="97"/>
    </row>
    <row r="50" spans="1:3" ht="13.5" customHeight="1">
      <c r="A50" s="2" t="s">
        <v>51</v>
      </c>
      <c r="B50" s="2" t="s">
        <v>53</v>
      </c>
      <c r="C50" s="18">
        <v>0</v>
      </c>
    </row>
    <row r="51" spans="1:3" ht="13.5" customHeight="1">
      <c r="A51" s="26"/>
      <c r="B51" s="30" t="s">
        <v>72</v>
      </c>
      <c r="C51" s="31">
        <v>0</v>
      </c>
    </row>
    <row r="52" spans="1:3" ht="13.5" customHeight="1">
      <c r="A52" s="26"/>
      <c r="B52" s="26" t="s">
        <v>86</v>
      </c>
      <c r="C52" s="31">
        <v>0</v>
      </c>
    </row>
    <row r="53" spans="1:3" ht="13.5" customHeight="1">
      <c r="A53" s="26"/>
      <c r="B53" s="30" t="s">
        <v>52</v>
      </c>
      <c r="C53" s="31">
        <f>SUM(C50:C52)</f>
        <v>0</v>
      </c>
    </row>
    <row r="54" spans="1:3" ht="13.5" customHeight="1">
      <c r="A54" s="95" t="s">
        <v>22</v>
      </c>
      <c r="B54" s="96"/>
      <c r="C54" s="97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12" t="s">
        <v>54</v>
      </c>
      <c r="B57" s="113"/>
      <c r="C57" s="114"/>
    </row>
    <row r="58" spans="1:3" ht="33" customHeight="1">
      <c r="A58" s="32" t="s">
        <v>55</v>
      </c>
      <c r="B58" s="33" t="s">
        <v>56</v>
      </c>
      <c r="C58" s="34">
        <v>0</v>
      </c>
    </row>
    <row r="59" spans="1:3" ht="19.899999999999999" customHeight="1">
      <c r="A59" s="32"/>
      <c r="B59" s="33" t="s">
        <v>57</v>
      </c>
      <c r="C59" s="34">
        <f>SUM(C58)</f>
        <v>0</v>
      </c>
    </row>
    <row r="60" spans="1:3" ht="13.5" customHeight="1">
      <c r="A60" s="118" t="s">
        <v>35</v>
      </c>
      <c r="B60" s="119"/>
      <c r="C60" s="120"/>
    </row>
    <row r="61" spans="1:3" ht="13.5" customHeight="1">
      <c r="A61" s="26" t="s">
        <v>69</v>
      </c>
      <c r="B61" s="26"/>
      <c r="C61" s="18">
        <v>0</v>
      </c>
    </row>
    <row r="62" spans="1:3" ht="15" customHeight="1">
      <c r="A62" s="28" t="s">
        <v>71</v>
      </c>
      <c r="B62" s="28" t="s">
        <v>70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2400</v>
      </c>
    </row>
    <row r="64" spans="1:3" ht="13.5" customHeight="1">
      <c r="A64" s="32"/>
      <c r="B64" s="33" t="s">
        <v>36</v>
      </c>
      <c r="C64" s="34">
        <f>C63</f>
        <v>2400</v>
      </c>
    </row>
    <row r="65" spans="1:8" ht="13.5" customHeight="1">
      <c r="A65" s="115" t="s">
        <v>31</v>
      </c>
      <c r="B65" s="116"/>
      <c r="C65" s="117"/>
    </row>
    <row r="66" spans="1:8" ht="13.5" customHeight="1">
      <c r="A66" s="57" t="s">
        <v>42</v>
      </c>
      <c r="B66" s="62" t="s">
        <v>49</v>
      </c>
      <c r="C66" s="59">
        <v>1500</v>
      </c>
    </row>
    <row r="67" spans="1:8" ht="13.5" customHeight="1">
      <c r="A67" s="67" t="s">
        <v>82</v>
      </c>
      <c r="B67" s="77" t="s">
        <v>149</v>
      </c>
      <c r="C67" s="68">
        <v>68</v>
      </c>
    </row>
    <row r="68" spans="1:8" ht="13.5" customHeight="1">
      <c r="A68" s="58" t="s">
        <v>73</v>
      </c>
      <c r="B68" s="84" t="s">
        <v>181</v>
      </c>
      <c r="C68" s="60">
        <v>420</v>
      </c>
    </row>
    <row r="69" spans="1:8" ht="13.5" customHeight="1">
      <c r="A69" s="30" t="s">
        <v>46</v>
      </c>
      <c r="B69" s="61" t="s">
        <v>112</v>
      </c>
      <c r="C69" s="31">
        <v>900</v>
      </c>
    </row>
    <row r="70" spans="1:8" ht="13.5" customHeight="1">
      <c r="A70" s="28"/>
      <c r="B70" s="38" t="s">
        <v>43</v>
      </c>
      <c r="C70" s="39">
        <f>SUM(C66:C69)</f>
        <v>2888</v>
      </c>
    </row>
    <row r="71" spans="1:8" ht="13.5" customHeight="1">
      <c r="A71" s="28"/>
      <c r="B71" s="53" t="s">
        <v>57</v>
      </c>
      <c r="C71" s="39">
        <f>C36+C44+C48+C53+C56+C59+C64+C70</f>
        <v>5689</v>
      </c>
    </row>
    <row r="72" spans="1:8" ht="13.5" customHeight="1">
      <c r="A72" s="115" t="s">
        <v>44</v>
      </c>
      <c r="B72" s="148"/>
      <c r="C72" s="117"/>
    </row>
    <row r="73" spans="1:8" ht="13.5" customHeight="1">
      <c r="A73" s="42" t="s">
        <v>47</v>
      </c>
      <c r="B73" s="38"/>
      <c r="C73" s="49">
        <f>'April 2024 - June 2024'!C78</f>
        <v>12939</v>
      </c>
    </row>
    <row r="74" spans="1:8" ht="13.5" customHeight="1">
      <c r="A74" s="69" t="s">
        <v>87</v>
      </c>
      <c r="B74" s="38"/>
      <c r="C74" s="49">
        <v>0</v>
      </c>
    </row>
    <row r="75" spans="1:8" ht="30">
      <c r="A75" s="64" t="s">
        <v>77</v>
      </c>
      <c r="B75" s="89" t="s">
        <v>183</v>
      </c>
      <c r="C75" s="49">
        <v>0</v>
      </c>
    </row>
    <row r="76" spans="1:8" ht="30">
      <c r="A76" s="79" t="s">
        <v>150</v>
      </c>
      <c r="B76" s="54"/>
      <c r="C76" s="49">
        <v>326149.51</v>
      </c>
    </row>
    <row r="77" spans="1:8" ht="13.5" customHeight="1">
      <c r="A77" s="28"/>
      <c r="B77" s="55" t="s">
        <v>45</v>
      </c>
      <c r="C77" s="49">
        <f>SUM(C73:C76)</f>
        <v>339088.51</v>
      </c>
    </row>
    <row r="78" spans="1:8" ht="13.5" customHeight="1">
      <c r="A78" s="32"/>
      <c r="B78" s="40" t="s">
        <v>27</v>
      </c>
      <c r="C78" s="41">
        <f>C71</f>
        <v>5689</v>
      </c>
      <c r="H78" s="36"/>
    </row>
    <row r="79" spans="1:8" ht="13.5" customHeight="1">
      <c r="A79" s="11"/>
      <c r="B79" s="11"/>
    </row>
    <row r="80" spans="1:8" ht="13.5" customHeight="1">
      <c r="A80" s="11"/>
      <c r="B80" s="11"/>
    </row>
    <row r="81" spans="1:5" ht="13.5" customHeight="1">
      <c r="A81" s="100" t="s">
        <v>97</v>
      </c>
      <c r="B81" s="128"/>
      <c r="C81" s="128"/>
      <c r="D81" s="128"/>
      <c r="E81" s="101"/>
    </row>
    <row r="82" spans="1:5" ht="13.5" customHeight="1">
      <c r="A82" s="156" t="s">
        <v>38</v>
      </c>
      <c r="B82" s="114"/>
      <c r="C82" s="156" t="s">
        <v>37</v>
      </c>
      <c r="D82" s="114"/>
      <c r="E82" s="43" t="s">
        <v>4</v>
      </c>
    </row>
    <row r="83" spans="1:5" ht="13.5" customHeight="1">
      <c r="A83" s="105" t="s">
        <v>80</v>
      </c>
      <c r="B83" s="106"/>
      <c r="C83" s="163" t="s">
        <v>180</v>
      </c>
      <c r="D83" s="164"/>
      <c r="E83" s="52">
        <v>12939</v>
      </c>
    </row>
    <row r="84" spans="1:5" ht="13.5" customHeight="1">
      <c r="A84" s="109"/>
      <c r="B84" s="110"/>
      <c r="C84" s="163" t="s">
        <v>194</v>
      </c>
      <c r="D84" s="163"/>
      <c r="E84" s="52">
        <v>11488</v>
      </c>
    </row>
    <row r="85" spans="1:5" ht="13.5" customHeight="1">
      <c r="A85" s="109" t="s">
        <v>40</v>
      </c>
      <c r="B85" s="110"/>
      <c r="C85" s="102"/>
      <c r="D85" s="103"/>
      <c r="E85" s="44">
        <f>C78</f>
        <v>5689</v>
      </c>
    </row>
    <row r="86" spans="1:5" ht="13.5" customHeight="1">
      <c r="C86" s="161" t="s">
        <v>41</v>
      </c>
      <c r="D86" s="128"/>
      <c r="E86" s="37">
        <f>(C4+E12)-SUM(E83:E85)</f>
        <v>8762.1199999999953</v>
      </c>
    </row>
    <row r="87" spans="1:5" ht="13.5" customHeight="1"/>
    <row r="88" spans="1:5" ht="13.5" customHeight="1">
      <c r="A88" s="100" t="s">
        <v>98</v>
      </c>
      <c r="B88" s="128"/>
      <c r="C88" s="128"/>
      <c r="D88" s="128"/>
      <c r="E88" s="101"/>
    </row>
    <row r="89" spans="1:5" ht="13.5" customHeight="1">
      <c r="A89" s="100" t="s">
        <v>38</v>
      </c>
      <c r="B89" s="101"/>
      <c r="C89" s="100" t="s">
        <v>37</v>
      </c>
      <c r="D89" s="101"/>
      <c r="E89" s="23" t="s">
        <v>4</v>
      </c>
    </row>
    <row r="90" spans="1:5" ht="13.5" customHeight="1">
      <c r="A90" s="145" t="s">
        <v>79</v>
      </c>
      <c r="B90" s="146"/>
      <c r="C90" s="175"/>
      <c r="D90" s="176"/>
      <c r="E90" s="90">
        <f>E86</f>
        <v>8762.1199999999953</v>
      </c>
    </row>
    <row r="91" spans="1:5" ht="13.5" customHeight="1">
      <c r="A91" s="174" t="s">
        <v>80</v>
      </c>
      <c r="B91" s="174"/>
      <c r="C91" s="164" t="s">
        <v>154</v>
      </c>
      <c r="D91" s="164"/>
      <c r="E91" s="91">
        <v>187</v>
      </c>
    </row>
    <row r="92" spans="1:5" ht="13.5" customHeight="1">
      <c r="A92" s="174"/>
      <c r="B92" s="174"/>
      <c r="C92" s="163" t="s">
        <v>169</v>
      </c>
      <c r="D92" s="164"/>
      <c r="E92" s="88">
        <v>25000</v>
      </c>
    </row>
    <row r="93" spans="1:5" ht="13.5" customHeight="1">
      <c r="A93" s="151" t="s">
        <v>40</v>
      </c>
      <c r="B93" s="167"/>
      <c r="C93" s="168"/>
      <c r="D93" s="120"/>
      <c r="E93" s="65">
        <f>C78</f>
        <v>5689</v>
      </c>
    </row>
    <row r="94" spans="1:5" ht="13.5" customHeight="1">
      <c r="C94" s="111" t="s">
        <v>28</v>
      </c>
      <c r="D94" s="101"/>
      <c r="E94" s="37">
        <f>(E18+E90)-SUM(E91:E93)</f>
        <v>11641.119999999995</v>
      </c>
    </row>
    <row r="95" spans="1:5" ht="13.5" customHeight="1">
      <c r="A95" s="24"/>
      <c r="B95" s="24"/>
      <c r="C95" s="24"/>
      <c r="D95" s="24"/>
      <c r="E95" s="24"/>
    </row>
    <row r="96" spans="1:5" ht="17.25" customHeight="1">
      <c r="A96" s="24"/>
      <c r="B96" s="24"/>
      <c r="C96" s="24"/>
      <c r="D96" s="24"/>
      <c r="E96" s="24"/>
    </row>
    <row r="97" spans="1:5" ht="13.5" customHeight="1">
      <c r="A97" s="147" t="s">
        <v>99</v>
      </c>
      <c r="B97" s="140"/>
      <c r="C97" s="140"/>
      <c r="D97" s="140"/>
      <c r="E97" s="120"/>
    </row>
    <row r="98" spans="1:5" ht="13.5" customHeight="1">
      <c r="A98" s="100" t="s">
        <v>38</v>
      </c>
      <c r="B98" s="101"/>
      <c r="C98" s="100" t="s">
        <v>37</v>
      </c>
      <c r="D98" s="101"/>
      <c r="E98" s="23" t="s">
        <v>4</v>
      </c>
    </row>
    <row r="99" spans="1:5" ht="13.5" customHeight="1">
      <c r="A99" s="145" t="s">
        <v>100</v>
      </c>
      <c r="B99" s="146"/>
      <c r="C99" s="104"/>
      <c r="D99" s="101"/>
      <c r="E99" s="37">
        <f>E94</f>
        <v>11641.119999999995</v>
      </c>
    </row>
    <row r="100" spans="1:5" ht="13.5" customHeight="1">
      <c r="A100" s="105" t="s">
        <v>80</v>
      </c>
      <c r="B100" s="106"/>
      <c r="C100" s="165" t="s">
        <v>196</v>
      </c>
      <c r="D100" s="166"/>
      <c r="E100" s="73">
        <v>78</v>
      </c>
    </row>
    <row r="101" spans="1:5" ht="13.5" customHeight="1">
      <c r="A101" s="109"/>
      <c r="B101" s="110"/>
      <c r="C101" s="172" t="s">
        <v>169</v>
      </c>
      <c r="D101" s="173"/>
      <c r="E101" s="52">
        <v>25000</v>
      </c>
    </row>
    <row r="102" spans="1:5" ht="13.5" customHeight="1">
      <c r="A102" s="151" t="s">
        <v>40</v>
      </c>
      <c r="B102" s="167"/>
      <c r="C102" s="168"/>
      <c r="D102" s="119"/>
      <c r="E102" s="76">
        <f>C78</f>
        <v>5689</v>
      </c>
    </row>
    <row r="103" spans="1:5" ht="13.5" customHeight="1">
      <c r="C103" s="111" t="s">
        <v>28</v>
      </c>
      <c r="D103" s="101"/>
      <c r="E103" s="52">
        <f>(E25+E99)-SUM(E100:E102)</f>
        <v>14833.119999999995</v>
      </c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</sheetData>
  <mergeCells count="55">
    <mergeCell ref="C92:D92"/>
    <mergeCell ref="C101:D101"/>
    <mergeCell ref="A91:B92"/>
    <mergeCell ref="A100:B101"/>
    <mergeCell ref="A83:B84"/>
    <mergeCell ref="C84:D84"/>
    <mergeCell ref="C85:D85"/>
    <mergeCell ref="A85:B85"/>
    <mergeCell ref="C91:D91"/>
    <mergeCell ref="C86:D86"/>
    <mergeCell ref="A88:E88"/>
    <mergeCell ref="A89:B89"/>
    <mergeCell ref="C89:D89"/>
    <mergeCell ref="A90:B90"/>
    <mergeCell ref="C90:D90"/>
    <mergeCell ref="A32:C32"/>
    <mergeCell ref="A30:C30"/>
    <mergeCell ref="A1:E1"/>
    <mergeCell ref="A8:E8"/>
    <mergeCell ref="C9:D9"/>
    <mergeCell ref="C10:D10"/>
    <mergeCell ref="A14:E14"/>
    <mergeCell ref="C11:D11"/>
    <mergeCell ref="C23:D23"/>
    <mergeCell ref="C24:D24"/>
    <mergeCell ref="C15:D15"/>
    <mergeCell ref="C16:D16"/>
    <mergeCell ref="A20:E20"/>
    <mergeCell ref="C21:D21"/>
    <mergeCell ref="C22:D22"/>
    <mergeCell ref="C17:D17"/>
    <mergeCell ref="C103:D103"/>
    <mergeCell ref="C100:D100"/>
    <mergeCell ref="A93:B93"/>
    <mergeCell ref="C93:D93"/>
    <mergeCell ref="C94:D94"/>
    <mergeCell ref="A97:E97"/>
    <mergeCell ref="A98:B98"/>
    <mergeCell ref="C98:D98"/>
    <mergeCell ref="A99:B99"/>
    <mergeCell ref="C99:D99"/>
    <mergeCell ref="A102:B102"/>
    <mergeCell ref="C102:D102"/>
    <mergeCell ref="A37:C38"/>
    <mergeCell ref="A45:C45"/>
    <mergeCell ref="C82:D82"/>
    <mergeCell ref="C83:D83"/>
    <mergeCell ref="A49:C49"/>
    <mergeCell ref="A54:C54"/>
    <mergeCell ref="A57:C57"/>
    <mergeCell ref="A60:C60"/>
    <mergeCell ref="A82:B82"/>
    <mergeCell ref="A65:C65"/>
    <mergeCell ref="A72:C72"/>
    <mergeCell ref="A81:E81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6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0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4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9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3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2"/>
  <sheetViews>
    <sheetView topLeftCell="A73" workbookViewId="0">
      <selection activeCell="D68" sqref="D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104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'July 2024 - September 2024'!E103</f>
        <v>14833.119999999995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6">
        <f>SUM(C3:C3)</f>
        <v>14833.119999999995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('July 2024 - September 2024'!C5)+SUM(E82,E89,E97)</f>
        <v>-201149.51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101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30" t="s">
        <v>157</v>
      </c>
      <c r="B10" s="2" t="s">
        <v>25</v>
      </c>
      <c r="C10" s="137" t="s">
        <v>152</v>
      </c>
      <c r="D10" s="138"/>
      <c r="E10" s="18">
        <v>31350</v>
      </c>
    </row>
    <row r="11" spans="1:25" ht="13.15" customHeight="1">
      <c r="A11" s="33" t="s">
        <v>191</v>
      </c>
      <c r="B11" s="32" t="s">
        <v>5</v>
      </c>
      <c r="C11" s="170" t="s">
        <v>6</v>
      </c>
      <c r="D11" s="171"/>
      <c r="E11" s="66">
        <v>2405</v>
      </c>
    </row>
    <row r="12" spans="1:25" ht="13.5" customHeight="1">
      <c r="A12" s="11"/>
      <c r="B12" s="11"/>
      <c r="C12" s="1"/>
      <c r="D12" s="12" t="s">
        <v>7</v>
      </c>
      <c r="E12" s="48">
        <f>SUM(E10:E11)</f>
        <v>33755</v>
      </c>
    </row>
    <row r="13" spans="1:25" ht="13.5" customHeight="1">
      <c r="A13" s="11"/>
      <c r="B13" s="11"/>
    </row>
    <row r="14" spans="1:25" ht="13.5" customHeight="1">
      <c r="A14" s="139" t="s">
        <v>108</v>
      </c>
      <c r="B14" s="140"/>
      <c r="C14" s="140"/>
      <c r="D14" s="140"/>
      <c r="E14" s="120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3.15" customHeight="1">
      <c r="A15" s="15" t="s">
        <v>1</v>
      </c>
      <c r="B15" s="16" t="s">
        <v>2</v>
      </c>
      <c r="C15" s="141" t="s">
        <v>3</v>
      </c>
      <c r="D15" s="101"/>
      <c r="E15" s="17" t="s">
        <v>4</v>
      </c>
    </row>
    <row r="16" spans="1:25" ht="13.15" customHeight="1">
      <c r="A16" s="25" t="s">
        <v>158</v>
      </c>
      <c r="B16" s="2" t="s">
        <v>25</v>
      </c>
      <c r="C16" s="137" t="s">
        <v>152</v>
      </c>
      <c r="D16" s="101"/>
      <c r="E16" s="19">
        <v>31350</v>
      </c>
    </row>
    <row r="17" spans="1:25" ht="13.15" customHeight="1">
      <c r="A17" s="33" t="s">
        <v>192</v>
      </c>
      <c r="B17" s="32" t="s">
        <v>5</v>
      </c>
      <c r="C17" s="170" t="s">
        <v>6</v>
      </c>
      <c r="D17" s="171"/>
      <c r="E17" s="66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SUM(E16,E17)</f>
        <v>33755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39" t="s">
        <v>105</v>
      </c>
      <c r="B20" s="140"/>
      <c r="C20" s="140"/>
      <c r="D20" s="140"/>
      <c r="E20" s="120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0" t="s">
        <v>1</v>
      </c>
      <c r="B21" s="71" t="s">
        <v>2</v>
      </c>
      <c r="C21" s="142" t="s">
        <v>3</v>
      </c>
      <c r="D21" s="114"/>
      <c r="E21" s="72" t="s">
        <v>4</v>
      </c>
    </row>
    <row r="22" spans="1:25" ht="13.15" customHeight="1">
      <c r="A22" s="33" t="s">
        <v>159</v>
      </c>
      <c r="B22" s="32" t="s">
        <v>25</v>
      </c>
      <c r="C22" s="143" t="s">
        <v>152</v>
      </c>
      <c r="D22" s="144"/>
      <c r="E22" s="66">
        <v>33250</v>
      </c>
    </row>
    <row r="23" spans="1:25" ht="13.15" customHeight="1">
      <c r="A23" s="33" t="s">
        <v>193</v>
      </c>
      <c r="B23" s="32" t="s">
        <v>5</v>
      </c>
      <c r="C23" s="170" t="s">
        <v>6</v>
      </c>
      <c r="D23" s="171"/>
      <c r="E23" s="66">
        <v>2405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35655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69" t="s">
        <v>106</v>
      </c>
      <c r="B29" s="128"/>
      <c r="C29" s="101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95" t="s">
        <v>8</v>
      </c>
      <c r="B31" s="128"/>
      <c r="C31" s="101"/>
    </row>
    <row r="32" spans="1:25" ht="13.5" customHeight="1">
      <c r="A32" s="25" t="s">
        <v>187</v>
      </c>
      <c r="B32" s="2"/>
      <c r="C32" s="19">
        <v>78</v>
      </c>
    </row>
    <row r="33" spans="1:3" ht="13.5" customHeight="1">
      <c r="A33" s="30" t="s">
        <v>144</v>
      </c>
      <c r="B33" s="26"/>
      <c r="C33" s="27">
        <v>0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275</v>
      </c>
    </row>
    <row r="36" spans="1:3" ht="13.5" customHeight="1">
      <c r="A36" s="122" t="s">
        <v>11</v>
      </c>
      <c r="B36" s="123"/>
      <c r="C36" s="124"/>
    </row>
    <row r="37" spans="1:3" ht="13.5" customHeight="1">
      <c r="A37" s="125"/>
      <c r="B37" s="119"/>
      <c r="C37" s="126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 t="s">
        <v>156</v>
      </c>
      <c r="B42" s="2"/>
      <c r="C42" s="10">
        <v>0</v>
      </c>
    </row>
    <row r="43" spans="1:3" ht="13.5" customHeight="1">
      <c r="A43" s="2"/>
      <c r="B43" s="2" t="s">
        <v>16</v>
      </c>
      <c r="C43" s="10">
        <f>SUM(C38:C42)</f>
        <v>0</v>
      </c>
    </row>
    <row r="44" spans="1:3" ht="13.5" customHeight="1">
      <c r="A44" s="95" t="s">
        <v>17</v>
      </c>
      <c r="B44" s="128"/>
      <c r="C44" s="101"/>
    </row>
    <row r="45" spans="1:3" ht="13.5" customHeight="1">
      <c r="A45" s="2" t="s">
        <v>18</v>
      </c>
      <c r="B45" s="2" t="s">
        <v>19</v>
      </c>
      <c r="C45" s="19">
        <v>0</v>
      </c>
    </row>
    <row r="46" spans="1:3" ht="13.5" customHeight="1">
      <c r="A46" s="2" t="s">
        <v>20</v>
      </c>
      <c r="B46" s="2" t="s">
        <v>21</v>
      </c>
      <c r="C46" s="19">
        <v>0</v>
      </c>
    </row>
    <row r="47" spans="1:3" ht="13.5" customHeight="1">
      <c r="A47" s="2"/>
      <c r="B47" s="25" t="s">
        <v>33</v>
      </c>
      <c r="C47" s="19">
        <f>SUM(C45:C46)</f>
        <v>0</v>
      </c>
    </row>
    <row r="48" spans="1:3" ht="13.5" customHeight="1">
      <c r="A48" s="95" t="s">
        <v>50</v>
      </c>
      <c r="B48" s="96"/>
      <c r="C48" s="97"/>
    </row>
    <row r="49" spans="1:3" ht="13.5" customHeight="1">
      <c r="A49" s="2" t="s">
        <v>51</v>
      </c>
      <c r="B49" s="2" t="s">
        <v>53</v>
      </c>
      <c r="C49" s="18">
        <v>125</v>
      </c>
    </row>
    <row r="50" spans="1:3" ht="13.5" customHeight="1">
      <c r="A50" s="26"/>
      <c r="B50" s="30" t="s">
        <v>72</v>
      </c>
      <c r="C50" s="31">
        <v>0</v>
      </c>
    </row>
    <row r="51" spans="1:3" ht="13.5" customHeight="1">
      <c r="A51" s="26"/>
      <c r="B51" s="26" t="s">
        <v>86</v>
      </c>
      <c r="C51" s="31">
        <v>16.7</v>
      </c>
    </row>
    <row r="52" spans="1:3" ht="13.5" customHeight="1">
      <c r="A52" s="26"/>
      <c r="B52" s="30" t="s">
        <v>52</v>
      </c>
      <c r="C52" s="31">
        <f>SUM(C49:C51)</f>
        <v>141.69999999999999</v>
      </c>
    </row>
    <row r="53" spans="1:3" ht="13.5" customHeight="1">
      <c r="A53" s="95" t="s">
        <v>22</v>
      </c>
      <c r="B53" s="96"/>
      <c r="C53" s="97"/>
    </row>
    <row r="54" spans="1:3" ht="13.5" customHeight="1">
      <c r="A54" s="2" t="s">
        <v>23</v>
      </c>
      <c r="B54" s="2" t="s">
        <v>24</v>
      </c>
      <c r="C54" s="18">
        <v>0</v>
      </c>
    </row>
    <row r="55" spans="1:3" ht="13.5" customHeight="1">
      <c r="A55" s="26"/>
      <c r="B55" s="30" t="s">
        <v>34</v>
      </c>
      <c r="C55" s="31">
        <f>SUM(C54)</f>
        <v>0</v>
      </c>
    </row>
    <row r="56" spans="1:3" ht="13.5" customHeight="1">
      <c r="A56" s="112" t="s">
        <v>54</v>
      </c>
      <c r="B56" s="113"/>
      <c r="C56" s="114"/>
    </row>
    <row r="57" spans="1:3" ht="33" customHeight="1">
      <c r="A57" s="32" t="s">
        <v>55</v>
      </c>
      <c r="B57" s="33" t="s">
        <v>56</v>
      </c>
      <c r="C57" s="34">
        <v>0</v>
      </c>
    </row>
    <row r="58" spans="1:3" ht="19.899999999999999" customHeight="1">
      <c r="A58" s="32"/>
      <c r="B58" s="33" t="s">
        <v>57</v>
      </c>
      <c r="C58" s="34">
        <f>SUM(C57)</f>
        <v>0</v>
      </c>
    </row>
    <row r="59" spans="1:3" ht="13.5" customHeight="1">
      <c r="A59" s="118" t="s">
        <v>35</v>
      </c>
      <c r="B59" s="119"/>
      <c r="C59" s="120"/>
    </row>
    <row r="60" spans="1:3" ht="13.5" customHeight="1">
      <c r="A60" s="26" t="s">
        <v>69</v>
      </c>
      <c r="B60" s="26"/>
      <c r="C60" s="18">
        <v>0</v>
      </c>
    </row>
    <row r="61" spans="1:3" ht="15" customHeight="1">
      <c r="A61" s="28" t="s">
        <v>71</v>
      </c>
      <c r="B61" s="28" t="s">
        <v>70</v>
      </c>
      <c r="C61" s="18">
        <v>0</v>
      </c>
    </row>
    <row r="62" spans="1:3" ht="13.5" customHeight="1">
      <c r="A62" s="9" t="s">
        <v>25</v>
      </c>
      <c r="B62" s="9" t="s">
        <v>26</v>
      </c>
      <c r="C62" s="18">
        <v>2400</v>
      </c>
    </row>
    <row r="63" spans="1:3" ht="13.5" customHeight="1">
      <c r="A63" s="32"/>
      <c r="B63" s="33" t="s">
        <v>36</v>
      </c>
      <c r="C63" s="34">
        <f>SUM(C60:C62)</f>
        <v>2400</v>
      </c>
    </row>
    <row r="64" spans="1:3" ht="13.5" customHeight="1">
      <c r="A64" s="115" t="s">
        <v>31</v>
      </c>
      <c r="B64" s="116"/>
      <c r="C64" s="117"/>
    </row>
    <row r="65" spans="1:8" ht="13.5" customHeight="1">
      <c r="A65" s="57" t="s">
        <v>42</v>
      </c>
      <c r="B65" s="62" t="s">
        <v>49</v>
      </c>
      <c r="C65" s="59">
        <v>1500</v>
      </c>
    </row>
    <row r="66" spans="1:8" ht="13.5" customHeight="1">
      <c r="A66" s="67" t="s">
        <v>82</v>
      </c>
      <c r="B66" s="78" t="s">
        <v>149</v>
      </c>
      <c r="C66" s="68">
        <v>68</v>
      </c>
    </row>
    <row r="67" spans="1:8" ht="13.5" customHeight="1">
      <c r="A67" s="58" t="s">
        <v>73</v>
      </c>
      <c r="B67" s="84" t="s">
        <v>181</v>
      </c>
      <c r="C67" s="60">
        <v>420</v>
      </c>
    </row>
    <row r="68" spans="1:8" ht="13.5" customHeight="1">
      <c r="A68" s="30" t="s">
        <v>46</v>
      </c>
      <c r="B68" s="61" t="s">
        <v>112</v>
      </c>
      <c r="C68" s="31">
        <v>900</v>
      </c>
    </row>
    <row r="69" spans="1:8" ht="13.5" customHeight="1">
      <c r="A69" s="28"/>
      <c r="B69" s="38" t="s">
        <v>43</v>
      </c>
      <c r="C69" s="39">
        <f>SUM(C65:C68)</f>
        <v>2888</v>
      </c>
    </row>
    <row r="70" spans="1:8" ht="13.5" customHeight="1">
      <c r="A70" s="28"/>
      <c r="B70" s="53" t="s">
        <v>57</v>
      </c>
      <c r="C70" s="39">
        <f>C35+C43+C47+C52+C55+C58+C63+C69</f>
        <v>5704.7</v>
      </c>
    </row>
    <row r="71" spans="1:8" ht="13.5" customHeight="1">
      <c r="A71" s="115" t="s">
        <v>44</v>
      </c>
      <c r="B71" s="148"/>
      <c r="C71" s="117"/>
    </row>
    <row r="72" spans="1:8" ht="13.5" customHeight="1">
      <c r="A72" s="42" t="s">
        <v>47</v>
      </c>
      <c r="B72" s="38"/>
      <c r="C72" s="49">
        <v>0</v>
      </c>
    </row>
    <row r="73" spans="1:8" ht="13.5" customHeight="1">
      <c r="A73" s="69" t="s">
        <v>87</v>
      </c>
      <c r="B73" s="38"/>
      <c r="C73" s="49">
        <v>0</v>
      </c>
    </row>
    <row r="74" spans="1:8" ht="30">
      <c r="A74" s="64" t="s">
        <v>77</v>
      </c>
      <c r="B74" s="54"/>
      <c r="C74" s="49">
        <v>0</v>
      </c>
    </row>
    <row r="75" spans="1:8" ht="30">
      <c r="A75" s="79" t="s">
        <v>150</v>
      </c>
      <c r="B75" s="54"/>
      <c r="C75" s="49">
        <v>326149.51</v>
      </c>
    </row>
    <row r="76" spans="1:8" ht="13.5" customHeight="1">
      <c r="A76" s="28"/>
      <c r="B76" s="55" t="s">
        <v>45</v>
      </c>
      <c r="C76" s="49">
        <f>SUM(C72:C75)</f>
        <v>326149.51</v>
      </c>
    </row>
    <row r="77" spans="1:8" ht="13.5" customHeight="1">
      <c r="A77" s="32"/>
      <c r="B77" s="40" t="s">
        <v>27</v>
      </c>
      <c r="C77" s="41">
        <f>C70</f>
        <v>5704.7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100" t="s">
        <v>102</v>
      </c>
      <c r="B80" s="128"/>
      <c r="C80" s="128"/>
      <c r="D80" s="128"/>
      <c r="E80" s="101"/>
    </row>
    <row r="81" spans="1:5" ht="13.5" customHeight="1">
      <c r="A81" s="156" t="s">
        <v>38</v>
      </c>
      <c r="B81" s="114"/>
      <c r="C81" s="156" t="s">
        <v>37</v>
      </c>
      <c r="D81" s="114"/>
      <c r="E81" s="43" t="s">
        <v>4</v>
      </c>
    </row>
    <row r="82" spans="1:5" ht="13.5" customHeight="1">
      <c r="A82" s="174" t="s">
        <v>80</v>
      </c>
      <c r="B82" s="174"/>
      <c r="C82" s="163" t="s">
        <v>170</v>
      </c>
      <c r="D82" s="164"/>
      <c r="E82" s="52">
        <v>25000</v>
      </c>
    </row>
    <row r="83" spans="1:5" ht="13.5" customHeight="1">
      <c r="A83" s="109" t="s">
        <v>40</v>
      </c>
      <c r="B83" s="110"/>
      <c r="C83" s="102"/>
      <c r="D83" s="103"/>
      <c r="E83" s="44">
        <f>C77</f>
        <v>5704.7</v>
      </c>
    </row>
    <row r="84" spans="1:5" ht="13.5" customHeight="1">
      <c r="C84" s="161" t="s">
        <v>41</v>
      </c>
      <c r="D84" s="128"/>
      <c r="E84" s="37">
        <f>(C4+E12)-SUM(E82:E83)</f>
        <v>17883.419999999995</v>
      </c>
    </row>
    <row r="85" spans="1:5" ht="13.5" customHeight="1"/>
    <row r="86" spans="1:5" ht="13.5" customHeight="1">
      <c r="A86" s="100" t="s">
        <v>109</v>
      </c>
      <c r="B86" s="128"/>
      <c r="C86" s="128"/>
      <c r="D86" s="128"/>
      <c r="E86" s="101"/>
    </row>
    <row r="87" spans="1:5" ht="13.5" customHeight="1">
      <c r="A87" s="100" t="s">
        <v>38</v>
      </c>
      <c r="B87" s="101"/>
      <c r="C87" s="100" t="s">
        <v>37</v>
      </c>
      <c r="D87" s="101"/>
      <c r="E87" s="23" t="s">
        <v>4</v>
      </c>
    </row>
    <row r="88" spans="1:5" ht="13.5" customHeight="1">
      <c r="A88" s="149" t="s">
        <v>103</v>
      </c>
      <c r="B88" s="138"/>
      <c r="C88" s="153"/>
      <c r="D88" s="177"/>
      <c r="E88" s="37">
        <f>E84</f>
        <v>17883.419999999995</v>
      </c>
    </row>
    <row r="89" spans="1:5" ht="13.5" customHeight="1">
      <c r="A89" s="149" t="s">
        <v>80</v>
      </c>
      <c r="B89" s="155"/>
      <c r="C89" s="98" t="s">
        <v>170</v>
      </c>
      <c r="D89" s="178"/>
      <c r="E89" s="52">
        <v>25000</v>
      </c>
    </row>
    <row r="90" spans="1:5" ht="13.5" customHeight="1">
      <c r="A90" s="149" t="s">
        <v>40</v>
      </c>
      <c r="B90" s="138"/>
      <c r="C90" s="104"/>
      <c r="D90" s="101"/>
      <c r="E90" s="65">
        <f>C77</f>
        <v>5704.7</v>
      </c>
    </row>
    <row r="91" spans="1:5" ht="13.5" customHeight="1">
      <c r="C91" s="111" t="s">
        <v>28</v>
      </c>
      <c r="D91" s="101"/>
      <c r="E91" s="37">
        <f>(E18+E88)-SUM(E89:E90)</f>
        <v>20933.719999999998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47" t="s">
        <v>107</v>
      </c>
      <c r="B94" s="140"/>
      <c r="C94" s="140"/>
      <c r="D94" s="140"/>
      <c r="E94" s="120"/>
    </row>
    <row r="95" spans="1:5" ht="13.5" customHeight="1">
      <c r="A95" s="100" t="s">
        <v>38</v>
      </c>
      <c r="B95" s="101"/>
      <c r="C95" s="100" t="s">
        <v>37</v>
      </c>
      <c r="D95" s="101"/>
      <c r="E95" s="23" t="s">
        <v>4</v>
      </c>
    </row>
    <row r="96" spans="1:5" ht="13.5" customHeight="1">
      <c r="A96" s="149" t="s">
        <v>110</v>
      </c>
      <c r="B96" s="138"/>
      <c r="C96" s="104"/>
      <c r="D96" s="101"/>
      <c r="E96" s="37">
        <f>E91</f>
        <v>20933.719999999998</v>
      </c>
    </row>
    <row r="97" spans="1:5" ht="13.5" customHeight="1">
      <c r="A97" s="149" t="s">
        <v>80</v>
      </c>
      <c r="B97" s="155"/>
      <c r="C97" s="98" t="s">
        <v>170</v>
      </c>
      <c r="D97" s="99"/>
      <c r="E97" s="52">
        <v>25000</v>
      </c>
    </row>
    <row r="98" spans="1:5" ht="13.5" customHeight="1">
      <c r="A98" s="149" t="s">
        <v>40</v>
      </c>
      <c r="B98" s="138"/>
      <c r="C98" s="104"/>
      <c r="D98" s="101"/>
      <c r="E98" s="65">
        <f>C77</f>
        <v>5704.7</v>
      </c>
    </row>
    <row r="99" spans="1:5" ht="13.5" customHeight="1">
      <c r="C99" s="111" t="s">
        <v>28</v>
      </c>
      <c r="D99" s="101"/>
      <c r="E99" s="52">
        <f>(E24+E96)-SUM(E97:E98)</f>
        <v>25884.02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1">
    <mergeCell ref="C15:D15"/>
    <mergeCell ref="A1:E1"/>
    <mergeCell ref="A8:E8"/>
    <mergeCell ref="C9:D9"/>
    <mergeCell ref="C10:D10"/>
    <mergeCell ref="A14:E14"/>
    <mergeCell ref="C11:D11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91:D91"/>
    <mergeCell ref="A94:E94"/>
    <mergeCell ref="A95:B95"/>
    <mergeCell ref="C95:D95"/>
    <mergeCell ref="A64:C64"/>
    <mergeCell ref="A71:C71"/>
    <mergeCell ref="A80:E80"/>
    <mergeCell ref="A81:B81"/>
    <mergeCell ref="C81:D81"/>
    <mergeCell ref="C88:D88"/>
    <mergeCell ref="C89:D89"/>
    <mergeCell ref="A90:B90"/>
    <mergeCell ref="C90:D90"/>
    <mergeCell ref="A89:B89"/>
    <mergeCell ref="A98:B98"/>
    <mergeCell ref="C98:D98"/>
    <mergeCell ref="C99:D99"/>
    <mergeCell ref="C82:D82"/>
    <mergeCell ref="A97:B97"/>
    <mergeCell ref="C97:D97"/>
    <mergeCell ref="A83:B83"/>
    <mergeCell ref="C83:D83"/>
    <mergeCell ref="C84:D84"/>
    <mergeCell ref="A86:E86"/>
    <mergeCell ref="A87:B87"/>
    <mergeCell ref="C87:D87"/>
    <mergeCell ref="A96:B96"/>
    <mergeCell ref="C96:D96"/>
    <mergeCell ref="A88:B88"/>
    <mergeCell ref="A82:B82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4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8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1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6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9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67" workbookViewId="0">
      <selection activeCell="C99" sqref="C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114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'October 2024 - December 2024'!E99</f>
        <v>25884.02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25884.02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('October 2024 - December 2024'!C5)+SUM(E79,E86,E94)</f>
        <v>-126149.51000000001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115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25" t="s">
        <v>160</v>
      </c>
      <c r="B10" s="2" t="s">
        <v>25</v>
      </c>
      <c r="C10" s="137" t="s">
        <v>152</v>
      </c>
      <c r="D10" s="13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9" t="s">
        <v>120</v>
      </c>
      <c r="B13" s="140"/>
      <c r="C13" s="140"/>
      <c r="D13" s="140"/>
      <c r="E13" s="12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41" t="s">
        <v>3</v>
      </c>
      <c r="D14" s="101"/>
      <c r="E14" s="17" t="s">
        <v>4</v>
      </c>
    </row>
    <row r="15" spans="1:25" ht="13.15" customHeight="1">
      <c r="A15" s="25" t="s">
        <v>161</v>
      </c>
      <c r="B15" s="2" t="s">
        <v>25</v>
      </c>
      <c r="C15" s="137" t="s">
        <v>152</v>
      </c>
      <c r="D15" s="101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9" t="s">
        <v>116</v>
      </c>
      <c r="B18" s="140"/>
      <c r="C18" s="140"/>
      <c r="D18" s="140"/>
      <c r="E18" s="12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42" t="s">
        <v>3</v>
      </c>
      <c r="D19" s="114"/>
      <c r="E19" s="72" t="s">
        <v>4</v>
      </c>
    </row>
    <row r="20" spans="1:25" ht="13.15" customHeight="1">
      <c r="A20" s="33" t="s">
        <v>162</v>
      </c>
      <c r="B20" s="32" t="s">
        <v>25</v>
      </c>
      <c r="C20" s="143" t="s">
        <v>152</v>
      </c>
      <c r="D20" s="144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9" t="s">
        <v>117</v>
      </c>
      <c r="B26" s="128"/>
      <c r="C26" s="101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95" t="s">
        <v>8</v>
      </c>
      <c r="B28" s="128"/>
      <c r="C28" s="101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22" t="s">
        <v>11</v>
      </c>
      <c r="B33" s="123"/>
      <c r="C33" s="124"/>
    </row>
    <row r="34" spans="1:3" ht="13.5" customHeight="1">
      <c r="A34" s="125"/>
      <c r="B34" s="119"/>
      <c r="C34" s="12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95" t="s">
        <v>17</v>
      </c>
      <c r="B41" s="128"/>
      <c r="C41" s="101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95" t="s">
        <v>50</v>
      </c>
      <c r="B45" s="96"/>
      <c r="C45" s="97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95" t="s">
        <v>22</v>
      </c>
      <c r="B50" s="96"/>
      <c r="C50" s="97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12" t="s">
        <v>54</v>
      </c>
      <c r="B53" s="113"/>
      <c r="C53" s="114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18" t="s">
        <v>35</v>
      </c>
      <c r="B56" s="119"/>
      <c r="C56" s="120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5" t="s">
        <v>31</v>
      </c>
      <c r="B61" s="116"/>
      <c r="C61" s="117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5" t="s">
        <v>44</v>
      </c>
      <c r="B68" s="148"/>
      <c r="C68" s="117"/>
    </row>
    <row r="69" spans="1:8" ht="13.5" customHeight="1">
      <c r="A69" s="42" t="s">
        <v>47</v>
      </c>
      <c r="B69" s="38"/>
      <c r="C69" s="49">
        <f>'October 2024 - December 2024'!C72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0" t="s">
        <v>118</v>
      </c>
      <c r="B77" s="128"/>
      <c r="C77" s="128"/>
      <c r="D77" s="128"/>
      <c r="E77" s="101"/>
    </row>
    <row r="78" spans="1:8" ht="13.5" customHeight="1">
      <c r="A78" s="156" t="s">
        <v>38</v>
      </c>
      <c r="B78" s="114"/>
      <c r="C78" s="156" t="s">
        <v>37</v>
      </c>
      <c r="D78" s="114"/>
      <c r="E78" s="43" t="s">
        <v>4</v>
      </c>
    </row>
    <row r="79" spans="1:8" ht="13.5" customHeight="1">
      <c r="A79" s="179" t="s">
        <v>80</v>
      </c>
      <c r="B79" s="160"/>
      <c r="C79" s="180" t="s">
        <v>170</v>
      </c>
      <c r="D79" s="166"/>
      <c r="E79" s="73">
        <v>25000</v>
      </c>
    </row>
    <row r="80" spans="1:8" ht="13.5" customHeight="1">
      <c r="A80" s="109" t="s">
        <v>40</v>
      </c>
      <c r="B80" s="110"/>
      <c r="C80" s="181"/>
      <c r="D80" s="181"/>
      <c r="E80" s="92">
        <f>C74</f>
        <v>5704.7</v>
      </c>
    </row>
    <row r="81" spans="1:5" ht="13.5" customHeight="1">
      <c r="C81" s="182" t="s">
        <v>41</v>
      </c>
      <c r="D81" s="119"/>
      <c r="E81" s="37">
        <f>(C4+E11)-SUM(E79:E80)</f>
        <v>26529.320000000003</v>
      </c>
    </row>
    <row r="82" spans="1:5" ht="13.5" customHeight="1"/>
    <row r="83" spans="1:5" ht="13.5" customHeight="1">
      <c r="A83" s="100" t="s">
        <v>121</v>
      </c>
      <c r="B83" s="128"/>
      <c r="C83" s="128"/>
      <c r="D83" s="128"/>
      <c r="E83" s="101"/>
    </row>
    <row r="84" spans="1:5" ht="13.5" customHeight="1">
      <c r="A84" s="100" t="s">
        <v>38</v>
      </c>
      <c r="B84" s="101"/>
      <c r="C84" s="100" t="s">
        <v>37</v>
      </c>
      <c r="D84" s="101"/>
      <c r="E84" s="23" t="s">
        <v>4</v>
      </c>
    </row>
    <row r="85" spans="1:5" ht="13.5" customHeight="1">
      <c r="A85" s="149" t="s">
        <v>132</v>
      </c>
      <c r="B85" s="138"/>
      <c r="C85" s="153"/>
      <c r="D85" s="177"/>
      <c r="E85" s="37">
        <f>E81</f>
        <v>26529.320000000003</v>
      </c>
    </row>
    <row r="86" spans="1:5" ht="13.5" customHeight="1">
      <c r="A86" s="149" t="s">
        <v>80</v>
      </c>
      <c r="B86" s="155"/>
      <c r="C86" s="98" t="s">
        <v>170</v>
      </c>
      <c r="D86" s="178"/>
      <c r="E86" s="52">
        <v>25000</v>
      </c>
    </row>
    <row r="87" spans="1:5" ht="13.5" customHeight="1">
      <c r="A87" s="149" t="s">
        <v>40</v>
      </c>
      <c r="B87" s="138"/>
      <c r="C87" s="104"/>
      <c r="D87" s="101"/>
      <c r="E87" s="65">
        <f>C74</f>
        <v>5704.7</v>
      </c>
    </row>
    <row r="88" spans="1:5" ht="13.5" customHeight="1">
      <c r="C88" s="111" t="s">
        <v>28</v>
      </c>
      <c r="D88" s="101"/>
      <c r="E88" s="37">
        <f>(E16+E85)-SUM(E86:E87)</f>
        <v>27174.620000000006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7" t="s">
        <v>119</v>
      </c>
      <c r="B91" s="140"/>
      <c r="C91" s="140"/>
      <c r="D91" s="140"/>
      <c r="E91" s="120"/>
    </row>
    <row r="92" spans="1:5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5" ht="13.5" customHeight="1">
      <c r="A93" s="149" t="s">
        <v>133</v>
      </c>
      <c r="B93" s="138"/>
      <c r="C93" s="104"/>
      <c r="D93" s="101"/>
      <c r="E93" s="37">
        <f>E88</f>
        <v>27174.620000000006</v>
      </c>
    </row>
    <row r="94" spans="1:5" ht="13.5" customHeight="1">
      <c r="A94" s="149" t="s">
        <v>80</v>
      </c>
      <c r="B94" s="155"/>
      <c r="C94" s="98" t="s">
        <v>170</v>
      </c>
      <c r="D94" s="99"/>
      <c r="E94" s="52">
        <v>25000</v>
      </c>
    </row>
    <row r="95" spans="1:5" ht="13.5" customHeight="1">
      <c r="A95" s="149" t="s">
        <v>40</v>
      </c>
      <c r="B95" s="138"/>
      <c r="C95" s="104"/>
      <c r="D95" s="101"/>
      <c r="E95" s="65">
        <f>C74</f>
        <v>5704.7</v>
      </c>
    </row>
    <row r="96" spans="1:5" ht="13.5" customHeight="1">
      <c r="C96" s="111" t="s">
        <v>28</v>
      </c>
      <c r="D96" s="101"/>
      <c r="E96" s="52">
        <f>(E21+E93)-SUM(E94:E95)</f>
        <v>27819.920000000009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4" workbookViewId="0">
      <selection activeCell="D63" sqref="D6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124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'January 2025 - March 2025'!E96</f>
        <v>27819.920000000009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27819.920000000009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('January 2025 - March 2025'!C5)+SUM(E79,E86,E94)</f>
        <v>-51149.510000000009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122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25" t="s">
        <v>163</v>
      </c>
      <c r="B10" s="2" t="s">
        <v>25</v>
      </c>
      <c r="C10" s="137" t="s">
        <v>152</v>
      </c>
      <c r="D10" s="13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9" t="s">
        <v>128</v>
      </c>
      <c r="B13" s="140"/>
      <c r="C13" s="140"/>
      <c r="D13" s="140"/>
      <c r="E13" s="12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41" t="s">
        <v>3</v>
      </c>
      <c r="D14" s="101"/>
      <c r="E14" s="17" t="s">
        <v>4</v>
      </c>
    </row>
    <row r="15" spans="1:25" ht="13.15" customHeight="1">
      <c r="A15" s="25" t="s">
        <v>164</v>
      </c>
      <c r="B15" s="2" t="s">
        <v>25</v>
      </c>
      <c r="C15" s="137" t="s">
        <v>152</v>
      </c>
      <c r="D15" s="101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9" t="s">
        <v>125</v>
      </c>
      <c r="B18" s="140"/>
      <c r="C18" s="140"/>
      <c r="D18" s="140"/>
      <c r="E18" s="12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42" t="s">
        <v>3</v>
      </c>
      <c r="D19" s="114"/>
      <c r="E19" s="72" t="s">
        <v>4</v>
      </c>
    </row>
    <row r="20" spans="1:25" ht="13.15" customHeight="1">
      <c r="A20" s="33" t="s">
        <v>165</v>
      </c>
      <c r="B20" s="32" t="s">
        <v>25</v>
      </c>
      <c r="C20" s="143" t="s">
        <v>152</v>
      </c>
      <c r="D20" s="144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9" t="s">
        <v>126</v>
      </c>
      <c r="B26" s="128"/>
      <c r="C26" s="101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95" t="s">
        <v>8</v>
      </c>
      <c r="B28" s="128"/>
      <c r="C28" s="101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22" t="s">
        <v>11</v>
      </c>
      <c r="B33" s="123"/>
      <c r="C33" s="124"/>
    </row>
    <row r="34" spans="1:3" ht="13.5" customHeight="1">
      <c r="A34" s="125"/>
      <c r="B34" s="119"/>
      <c r="C34" s="12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156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95" t="s">
        <v>17</v>
      </c>
      <c r="B41" s="128"/>
      <c r="C41" s="101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95" t="s">
        <v>50</v>
      </c>
      <c r="B45" s="96"/>
      <c r="C45" s="97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95" t="s">
        <v>22</v>
      </c>
      <c r="B50" s="96"/>
      <c r="C50" s="97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12" t="s">
        <v>54</v>
      </c>
      <c r="B53" s="113"/>
      <c r="C53" s="114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18" t="s">
        <v>35</v>
      </c>
      <c r="B56" s="119"/>
      <c r="C56" s="120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5" t="s">
        <v>31</v>
      </c>
      <c r="B61" s="116"/>
      <c r="C61" s="117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5" t="s">
        <v>44</v>
      </c>
      <c r="B68" s="148"/>
      <c r="C68" s="117"/>
    </row>
    <row r="69" spans="1:8" ht="13.5" customHeight="1">
      <c r="A69" s="42" t="s">
        <v>47</v>
      </c>
      <c r="B69" s="38"/>
      <c r="C69" s="49">
        <f>'January 2025 - March 2025'!C69</f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0" t="s">
        <v>123</v>
      </c>
      <c r="B77" s="128"/>
      <c r="C77" s="128"/>
      <c r="D77" s="128"/>
      <c r="E77" s="101"/>
    </row>
    <row r="78" spans="1:8" ht="13.5" customHeight="1">
      <c r="A78" s="156" t="s">
        <v>38</v>
      </c>
      <c r="B78" s="114"/>
      <c r="C78" s="156" t="s">
        <v>37</v>
      </c>
      <c r="D78" s="114"/>
      <c r="E78" s="43" t="s">
        <v>4</v>
      </c>
    </row>
    <row r="79" spans="1:8" ht="13.5" customHeight="1">
      <c r="A79" s="179" t="s">
        <v>80</v>
      </c>
      <c r="B79" s="160"/>
      <c r="C79" s="180" t="s">
        <v>170</v>
      </c>
      <c r="D79" s="166"/>
      <c r="E79" s="73">
        <v>25000</v>
      </c>
    </row>
    <row r="80" spans="1:8" ht="13.5" customHeight="1">
      <c r="A80" s="109" t="s">
        <v>40</v>
      </c>
      <c r="B80" s="110"/>
      <c r="C80" s="102"/>
      <c r="D80" s="103"/>
      <c r="E80" s="44">
        <f>C74</f>
        <v>5704.7</v>
      </c>
    </row>
    <row r="81" spans="1:5" ht="13.5" customHeight="1">
      <c r="C81" s="161" t="s">
        <v>41</v>
      </c>
      <c r="D81" s="128"/>
      <c r="E81" s="37">
        <f>(C4+E11)-SUM(E79:E80)</f>
        <v>28465.220000000012</v>
      </c>
    </row>
    <row r="82" spans="1:5" ht="13.5" customHeight="1"/>
    <row r="83" spans="1:5" ht="13.5" customHeight="1">
      <c r="A83" s="100" t="s">
        <v>129</v>
      </c>
      <c r="B83" s="128"/>
      <c r="C83" s="128"/>
      <c r="D83" s="128"/>
      <c r="E83" s="101"/>
    </row>
    <row r="84" spans="1:5" ht="13.5" customHeight="1">
      <c r="A84" s="100" t="s">
        <v>38</v>
      </c>
      <c r="B84" s="101"/>
      <c r="C84" s="100" t="s">
        <v>37</v>
      </c>
      <c r="D84" s="101"/>
      <c r="E84" s="23" t="s">
        <v>4</v>
      </c>
    </row>
    <row r="85" spans="1:5" ht="13.5" customHeight="1">
      <c r="A85" s="149" t="s">
        <v>130</v>
      </c>
      <c r="B85" s="138"/>
      <c r="C85" s="153"/>
      <c r="D85" s="177"/>
      <c r="E85" s="37">
        <f>E81</f>
        <v>28465.220000000012</v>
      </c>
    </row>
    <row r="86" spans="1:5" ht="13.5" customHeight="1">
      <c r="A86" s="149" t="s">
        <v>80</v>
      </c>
      <c r="B86" s="155"/>
      <c r="C86" s="98" t="s">
        <v>170</v>
      </c>
      <c r="D86" s="178"/>
      <c r="E86" s="52">
        <v>25000</v>
      </c>
    </row>
    <row r="87" spans="1:5" ht="13.5" customHeight="1">
      <c r="A87" s="149" t="s">
        <v>40</v>
      </c>
      <c r="B87" s="138"/>
      <c r="C87" s="104"/>
      <c r="D87" s="101"/>
      <c r="E87" s="65">
        <f>C74</f>
        <v>5704.7</v>
      </c>
    </row>
    <row r="88" spans="1:5" ht="13.5" customHeight="1">
      <c r="C88" s="111" t="s">
        <v>28</v>
      </c>
      <c r="D88" s="101"/>
      <c r="E88" s="37">
        <f>(E16+E85)-SUM(E86:E87)</f>
        <v>29110.520000000015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7" t="s">
        <v>127</v>
      </c>
      <c r="B91" s="140"/>
      <c r="C91" s="140"/>
      <c r="D91" s="140"/>
      <c r="E91" s="120"/>
    </row>
    <row r="92" spans="1:5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5" ht="13.5" customHeight="1">
      <c r="A93" s="149" t="s">
        <v>131</v>
      </c>
      <c r="B93" s="138"/>
      <c r="C93" s="104"/>
      <c r="D93" s="101"/>
      <c r="E93" s="37">
        <f>E88</f>
        <v>29110.520000000015</v>
      </c>
    </row>
    <row r="94" spans="1:5" ht="13.5" customHeight="1">
      <c r="A94" s="149" t="s">
        <v>80</v>
      </c>
      <c r="B94" s="155"/>
      <c r="C94" s="98" t="s">
        <v>170</v>
      </c>
      <c r="D94" s="99"/>
      <c r="E94" s="52">
        <v>25000</v>
      </c>
    </row>
    <row r="95" spans="1:5" ht="13.5" customHeight="1">
      <c r="A95" s="149" t="s">
        <v>40</v>
      </c>
      <c r="B95" s="138"/>
      <c r="C95" s="104"/>
      <c r="D95" s="101"/>
      <c r="E95" s="65">
        <f>C74</f>
        <v>5704.7</v>
      </c>
    </row>
    <row r="96" spans="1:5" ht="13.5" customHeight="1">
      <c r="C96" s="111" t="s">
        <v>28</v>
      </c>
      <c r="D96" s="101"/>
      <c r="E96" s="52">
        <f>(E21+E93)-SUM(E94:E95)</f>
        <v>29755.820000000018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10" workbookViewId="0">
      <selection activeCell="D62" sqref="D6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34" t="s">
        <v>137</v>
      </c>
      <c r="B1" s="135"/>
      <c r="C1" s="135"/>
      <c r="D1" s="135"/>
      <c r="E1" s="136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60">
      <c r="A3" s="4" t="s">
        <v>0</v>
      </c>
      <c r="B3" s="4" t="s">
        <v>185</v>
      </c>
      <c r="C3" s="5">
        <f>'April 2025 - June 2025'!E96</f>
        <v>29755.820000000018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63" t="s">
        <v>57</v>
      </c>
      <c r="C4" s="5">
        <f>SUM(C3:C3)</f>
        <v>29755.820000000018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3.5" customHeight="1">
      <c r="A5" s="6"/>
      <c r="B5" s="4" t="s">
        <v>148</v>
      </c>
      <c r="C5" s="56">
        <f>('April 2025 - June 2025'!C5)+SUM(E79,E86,E94)</f>
        <v>0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3.5" customHeight="1">
      <c r="A6" s="8"/>
      <c r="B6" s="8"/>
      <c r="C6" s="8"/>
      <c r="D6" s="8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/>
    <row r="8" spans="1:25" ht="13.5" customHeight="1">
      <c r="A8" s="139" t="s">
        <v>134</v>
      </c>
      <c r="B8" s="140"/>
      <c r="C8" s="140"/>
      <c r="D8" s="140"/>
      <c r="E8" s="120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3.5" customHeight="1">
      <c r="A9" s="15" t="s">
        <v>1</v>
      </c>
      <c r="B9" s="16" t="s">
        <v>2</v>
      </c>
      <c r="C9" s="141" t="s">
        <v>3</v>
      </c>
      <c r="D9" s="101"/>
      <c r="E9" s="17" t="s">
        <v>4</v>
      </c>
    </row>
    <row r="10" spans="1:25" ht="13.5" customHeight="1">
      <c r="A10" s="25" t="s">
        <v>166</v>
      </c>
      <c r="B10" s="2" t="s">
        <v>25</v>
      </c>
      <c r="C10" s="137" t="s">
        <v>152</v>
      </c>
      <c r="D10" s="138"/>
      <c r="E10" s="18">
        <v>31350</v>
      </c>
    </row>
    <row r="11" spans="1:25" ht="13.5" customHeight="1">
      <c r="A11" s="11"/>
      <c r="B11" s="11"/>
      <c r="C11" s="1"/>
      <c r="D11" s="12" t="s">
        <v>7</v>
      </c>
      <c r="E11" s="48">
        <f>E10</f>
        <v>31350</v>
      </c>
    </row>
    <row r="12" spans="1:25" ht="13.5" customHeight="1">
      <c r="A12" s="11"/>
      <c r="B12" s="11"/>
    </row>
    <row r="13" spans="1:25" ht="13.5" customHeight="1">
      <c r="A13" s="139" t="s">
        <v>141</v>
      </c>
      <c r="B13" s="140"/>
      <c r="C13" s="140"/>
      <c r="D13" s="140"/>
      <c r="E13" s="120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:25" ht="13.15" customHeight="1">
      <c r="A14" s="15" t="s">
        <v>1</v>
      </c>
      <c r="B14" s="16" t="s">
        <v>2</v>
      </c>
      <c r="C14" s="141" t="s">
        <v>3</v>
      </c>
      <c r="D14" s="101"/>
      <c r="E14" s="17" t="s">
        <v>4</v>
      </c>
    </row>
    <row r="15" spans="1:25" ht="13.15" customHeight="1">
      <c r="A15" s="25" t="s">
        <v>167</v>
      </c>
      <c r="B15" s="2" t="s">
        <v>25</v>
      </c>
      <c r="C15" s="137" t="s">
        <v>152</v>
      </c>
      <c r="D15" s="101"/>
      <c r="E15" s="19">
        <v>31350</v>
      </c>
    </row>
    <row r="16" spans="1:25" ht="13.15" customHeight="1">
      <c r="A16" s="11"/>
      <c r="B16" s="11"/>
      <c r="C16" s="1"/>
      <c r="D16" s="12" t="s">
        <v>7</v>
      </c>
      <c r="E16" s="13">
        <f>SUM(E15)</f>
        <v>31350</v>
      </c>
    </row>
    <row r="17" spans="1:25" ht="13.5" customHeight="1">
      <c r="A17" s="11"/>
      <c r="B17" s="11"/>
      <c r="C17" s="1"/>
      <c r="D17" s="50"/>
      <c r="E17" s="51"/>
    </row>
    <row r="18" spans="1:25" ht="13.5" customHeight="1">
      <c r="A18" s="139" t="s">
        <v>138</v>
      </c>
      <c r="B18" s="140"/>
      <c r="C18" s="140"/>
      <c r="D18" s="140"/>
      <c r="E18" s="120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spans="1:25" ht="13.15" customHeight="1">
      <c r="A19" s="70" t="s">
        <v>1</v>
      </c>
      <c r="B19" s="71" t="s">
        <v>2</v>
      </c>
      <c r="C19" s="142" t="s">
        <v>3</v>
      </c>
      <c r="D19" s="114"/>
      <c r="E19" s="72" t="s">
        <v>4</v>
      </c>
    </row>
    <row r="20" spans="1:25" ht="13.15" customHeight="1">
      <c r="A20" s="33" t="s">
        <v>168</v>
      </c>
      <c r="B20" s="32" t="s">
        <v>25</v>
      </c>
      <c r="C20" s="143" t="s">
        <v>152</v>
      </c>
      <c r="D20" s="144"/>
      <c r="E20" s="66">
        <v>31350</v>
      </c>
    </row>
    <row r="21" spans="1:25" ht="13.15" customHeight="1">
      <c r="A21" s="45"/>
      <c r="B21" s="45"/>
      <c r="C21" s="46"/>
      <c r="D21" s="47" t="s">
        <v>7</v>
      </c>
      <c r="E21" s="48">
        <f>E20</f>
        <v>31350</v>
      </c>
    </row>
    <row r="22" spans="1:25" ht="13.5" customHeight="1">
      <c r="A22" s="11"/>
      <c r="B22" s="11"/>
      <c r="C22" s="1"/>
      <c r="D22" s="50"/>
      <c r="E22" s="51"/>
    </row>
    <row r="23" spans="1:25" ht="13.15" customHeight="1">
      <c r="A23" s="11"/>
      <c r="B23" s="11"/>
      <c r="C23" s="1"/>
      <c r="D23" s="50"/>
      <c r="E23" s="51"/>
    </row>
    <row r="24" spans="1:25" ht="13.5" customHeight="1">
      <c r="A24" s="11"/>
      <c r="B24" s="11"/>
      <c r="C24" s="1"/>
      <c r="D24" s="50"/>
      <c r="E24" s="51"/>
    </row>
    <row r="25" spans="1:25" ht="13.5" customHeight="1">
      <c r="A25" s="11"/>
      <c r="B25" s="11"/>
    </row>
    <row r="26" spans="1:25" ht="13.5" customHeight="1">
      <c r="A26" s="169" t="s">
        <v>139</v>
      </c>
      <c r="B26" s="128"/>
      <c r="C26" s="101"/>
    </row>
    <row r="27" spans="1:25" ht="13.5" customHeight="1">
      <c r="A27" s="20" t="s">
        <v>2</v>
      </c>
      <c r="B27" s="20" t="s">
        <v>3</v>
      </c>
      <c r="C27" s="21" t="s">
        <v>4</v>
      </c>
      <c r="D27" s="22"/>
    </row>
    <row r="28" spans="1:25" ht="13.5" customHeight="1">
      <c r="A28" s="95" t="s">
        <v>8</v>
      </c>
      <c r="B28" s="128"/>
      <c r="C28" s="101"/>
    </row>
    <row r="29" spans="1:25" ht="13.5" customHeight="1">
      <c r="A29" s="25" t="s">
        <v>187</v>
      </c>
      <c r="B29" s="2"/>
      <c r="C29" s="19">
        <v>78</v>
      </c>
    </row>
    <row r="30" spans="1:25" ht="13.5" customHeight="1">
      <c r="A30" s="30" t="s">
        <v>144</v>
      </c>
      <c r="B30" s="26"/>
      <c r="C30" s="27">
        <v>0</v>
      </c>
    </row>
    <row r="31" spans="1:25" ht="13.5" customHeight="1">
      <c r="A31" s="26" t="s">
        <v>9</v>
      </c>
      <c r="B31" s="26" t="s">
        <v>10</v>
      </c>
      <c r="C31" s="27">
        <v>197</v>
      </c>
    </row>
    <row r="32" spans="1:25" ht="13.5" customHeight="1">
      <c r="A32" s="28"/>
      <c r="B32" s="25" t="s">
        <v>32</v>
      </c>
      <c r="C32" s="29">
        <f>SUM(C29:C31)</f>
        <v>275</v>
      </c>
    </row>
    <row r="33" spans="1:3" ht="13.5" customHeight="1">
      <c r="A33" s="122" t="s">
        <v>11</v>
      </c>
      <c r="B33" s="123"/>
      <c r="C33" s="124"/>
    </row>
    <row r="34" spans="1:3" ht="13.5" customHeight="1">
      <c r="A34" s="125"/>
      <c r="B34" s="119"/>
      <c r="C34" s="126"/>
    </row>
    <row r="35" spans="1:3" ht="13.5" customHeight="1">
      <c r="A35" s="2" t="s">
        <v>12</v>
      </c>
      <c r="B35" s="2"/>
      <c r="C35" s="18">
        <v>0</v>
      </c>
    </row>
    <row r="36" spans="1:3" ht="13.5" customHeight="1">
      <c r="A36" s="2" t="s">
        <v>13</v>
      </c>
      <c r="B36" s="2"/>
      <c r="C36" s="10">
        <v>0</v>
      </c>
    </row>
    <row r="37" spans="1:3" ht="13.5" customHeight="1">
      <c r="A37" s="2" t="s">
        <v>14</v>
      </c>
      <c r="B37" s="2"/>
      <c r="C37" s="10">
        <v>0</v>
      </c>
    </row>
    <row r="38" spans="1:3" ht="13.5" customHeight="1">
      <c r="A38" s="2" t="s">
        <v>15</v>
      </c>
      <c r="B38" s="2"/>
      <c r="C38" s="10">
        <v>0</v>
      </c>
    </row>
    <row r="39" spans="1:3" ht="13.5" customHeight="1">
      <c r="A39" s="2" t="s">
        <v>77</v>
      </c>
      <c r="B39" s="2"/>
      <c r="C39" s="10">
        <v>0</v>
      </c>
    </row>
    <row r="40" spans="1:3" ht="13.5" customHeight="1">
      <c r="A40" s="2"/>
      <c r="B40" s="2" t="s">
        <v>16</v>
      </c>
      <c r="C40" s="10">
        <f>SUM(C35:C39)</f>
        <v>0</v>
      </c>
    </row>
    <row r="41" spans="1:3" ht="13.5" customHeight="1">
      <c r="A41" s="95" t="s">
        <v>17</v>
      </c>
      <c r="B41" s="128"/>
      <c r="C41" s="101"/>
    </row>
    <row r="42" spans="1:3" ht="13.5" customHeight="1">
      <c r="A42" s="2" t="s">
        <v>18</v>
      </c>
      <c r="B42" s="2" t="s">
        <v>19</v>
      </c>
      <c r="C42" s="19">
        <v>0</v>
      </c>
    </row>
    <row r="43" spans="1:3" ht="13.5" customHeight="1">
      <c r="A43" s="2" t="s">
        <v>20</v>
      </c>
      <c r="B43" s="2" t="s">
        <v>21</v>
      </c>
      <c r="C43" s="19">
        <v>0</v>
      </c>
    </row>
    <row r="44" spans="1:3" ht="13.5" customHeight="1">
      <c r="A44" s="2"/>
      <c r="B44" s="25" t="s">
        <v>33</v>
      </c>
      <c r="C44" s="19">
        <f>SUM(C42:C43)</f>
        <v>0</v>
      </c>
    </row>
    <row r="45" spans="1:3" ht="13.5" customHeight="1">
      <c r="A45" s="95" t="s">
        <v>50</v>
      </c>
      <c r="B45" s="96"/>
      <c r="C45" s="97"/>
    </row>
    <row r="46" spans="1:3" ht="13.5" customHeight="1">
      <c r="A46" s="2" t="s">
        <v>51</v>
      </c>
      <c r="B46" s="2" t="s">
        <v>53</v>
      </c>
      <c r="C46" s="18">
        <v>125</v>
      </c>
    </row>
    <row r="47" spans="1:3" ht="13.5" customHeight="1">
      <c r="A47" s="26"/>
      <c r="B47" s="30" t="s">
        <v>72</v>
      </c>
      <c r="C47" s="31">
        <v>0</v>
      </c>
    </row>
    <row r="48" spans="1:3" ht="13.5" customHeight="1">
      <c r="A48" s="26"/>
      <c r="B48" s="26" t="s">
        <v>86</v>
      </c>
      <c r="C48" s="31">
        <v>16.7</v>
      </c>
    </row>
    <row r="49" spans="1:3" ht="13.5" customHeight="1">
      <c r="A49" s="26"/>
      <c r="B49" s="30" t="s">
        <v>52</v>
      </c>
      <c r="C49" s="31">
        <f>SUM(C46:C48)</f>
        <v>141.69999999999999</v>
      </c>
    </row>
    <row r="50" spans="1:3" ht="13.5" customHeight="1">
      <c r="A50" s="95" t="s">
        <v>22</v>
      </c>
      <c r="B50" s="96"/>
      <c r="C50" s="97"/>
    </row>
    <row r="51" spans="1:3" ht="13.5" customHeight="1">
      <c r="A51" s="2" t="s">
        <v>23</v>
      </c>
      <c r="B51" s="2" t="s">
        <v>24</v>
      </c>
      <c r="C51" s="18">
        <v>0</v>
      </c>
    </row>
    <row r="52" spans="1:3" ht="13.5" customHeight="1">
      <c r="A52" s="26"/>
      <c r="B52" s="30" t="s">
        <v>34</v>
      </c>
      <c r="C52" s="31">
        <f>SUM(C51)</f>
        <v>0</v>
      </c>
    </row>
    <row r="53" spans="1:3" ht="13.5" customHeight="1">
      <c r="A53" s="112" t="s">
        <v>54</v>
      </c>
      <c r="B53" s="113"/>
      <c r="C53" s="114"/>
    </row>
    <row r="54" spans="1:3" ht="33" customHeight="1">
      <c r="A54" s="32" t="s">
        <v>55</v>
      </c>
      <c r="B54" s="33" t="s">
        <v>56</v>
      </c>
      <c r="C54" s="34">
        <v>0</v>
      </c>
    </row>
    <row r="55" spans="1:3" ht="19.899999999999999" customHeight="1">
      <c r="A55" s="32"/>
      <c r="B55" s="33" t="s">
        <v>57</v>
      </c>
      <c r="C55" s="34">
        <f>SUM(C54)</f>
        <v>0</v>
      </c>
    </row>
    <row r="56" spans="1:3" ht="13.5" customHeight="1">
      <c r="A56" s="118" t="s">
        <v>35</v>
      </c>
      <c r="B56" s="119"/>
      <c r="C56" s="120"/>
    </row>
    <row r="57" spans="1:3" ht="13.5" customHeight="1">
      <c r="A57" s="26" t="s">
        <v>69</v>
      </c>
      <c r="B57" s="26"/>
      <c r="C57" s="18">
        <v>0</v>
      </c>
    </row>
    <row r="58" spans="1:3" ht="15" customHeight="1">
      <c r="A58" s="28" t="s">
        <v>71</v>
      </c>
      <c r="B58" s="28" t="s">
        <v>70</v>
      </c>
      <c r="C58" s="18">
        <v>0</v>
      </c>
    </row>
    <row r="59" spans="1:3" ht="13.5" customHeight="1">
      <c r="A59" s="9" t="s">
        <v>25</v>
      </c>
      <c r="B59" s="9" t="s">
        <v>26</v>
      </c>
      <c r="C59" s="18">
        <v>2400</v>
      </c>
    </row>
    <row r="60" spans="1:3" ht="13.5" customHeight="1">
      <c r="A60" s="32"/>
      <c r="B60" s="33" t="s">
        <v>36</v>
      </c>
      <c r="C60" s="34">
        <f>SUM(C57:C59)</f>
        <v>2400</v>
      </c>
    </row>
    <row r="61" spans="1:3" ht="13.5" customHeight="1">
      <c r="A61" s="115" t="s">
        <v>31</v>
      </c>
      <c r="B61" s="116"/>
      <c r="C61" s="117"/>
    </row>
    <row r="62" spans="1:3" ht="13.5" customHeight="1">
      <c r="A62" s="57" t="s">
        <v>42</v>
      </c>
      <c r="B62" s="62" t="s">
        <v>49</v>
      </c>
      <c r="C62" s="59">
        <v>1500</v>
      </c>
    </row>
    <row r="63" spans="1:3" ht="13.5" customHeight="1">
      <c r="A63" s="67" t="s">
        <v>82</v>
      </c>
      <c r="B63" s="78" t="s">
        <v>149</v>
      </c>
      <c r="C63" s="68">
        <v>68</v>
      </c>
    </row>
    <row r="64" spans="1:3" ht="13.5" customHeight="1">
      <c r="A64" s="58" t="s">
        <v>73</v>
      </c>
      <c r="B64" s="84" t="s">
        <v>181</v>
      </c>
      <c r="C64" s="60">
        <v>420</v>
      </c>
    </row>
    <row r="65" spans="1:8" ht="13.5" customHeight="1">
      <c r="A65" s="30" t="s">
        <v>46</v>
      </c>
      <c r="B65" s="61" t="s">
        <v>112</v>
      </c>
      <c r="C65" s="31">
        <v>900</v>
      </c>
    </row>
    <row r="66" spans="1:8" ht="13.5" customHeight="1">
      <c r="A66" s="28"/>
      <c r="B66" s="38" t="s">
        <v>43</v>
      </c>
      <c r="C66" s="39">
        <f>SUM(C62:C65)</f>
        <v>2888</v>
      </c>
    </row>
    <row r="67" spans="1:8" ht="13.5" customHeight="1">
      <c r="A67" s="28"/>
      <c r="B67" s="53" t="s">
        <v>57</v>
      </c>
      <c r="C67" s="39">
        <f>C32+C40+C44+C49+C52+C55+C60+C66</f>
        <v>5704.7</v>
      </c>
    </row>
    <row r="68" spans="1:8" ht="13.5" customHeight="1">
      <c r="A68" s="115" t="s">
        <v>44</v>
      </c>
      <c r="B68" s="148"/>
      <c r="C68" s="117"/>
    </row>
    <row r="69" spans="1:8" ht="13.5" customHeight="1">
      <c r="A69" s="42" t="s">
        <v>47</v>
      </c>
      <c r="B69" s="38"/>
      <c r="C69" s="49">
        <v>0</v>
      </c>
    </row>
    <row r="70" spans="1:8" ht="13.5" customHeight="1">
      <c r="A70" s="69" t="s">
        <v>87</v>
      </c>
      <c r="B70" s="38"/>
      <c r="C70" s="49">
        <v>0</v>
      </c>
    </row>
    <row r="71" spans="1:8" ht="30">
      <c r="A71" s="64" t="s">
        <v>77</v>
      </c>
      <c r="B71" s="54"/>
      <c r="C71" s="49">
        <v>0</v>
      </c>
    </row>
    <row r="72" spans="1:8" ht="30">
      <c r="A72" s="79" t="s">
        <v>150</v>
      </c>
      <c r="B72" s="54"/>
      <c r="C72" s="49">
        <v>326149.51</v>
      </c>
    </row>
    <row r="73" spans="1:8" ht="13.5" customHeight="1">
      <c r="A73" s="28"/>
      <c r="B73" s="55" t="s">
        <v>45</v>
      </c>
      <c r="C73" s="49">
        <f>SUM(C69:C72)</f>
        <v>326149.51</v>
      </c>
    </row>
    <row r="74" spans="1:8" ht="13.5" customHeight="1">
      <c r="A74" s="32"/>
      <c r="B74" s="40" t="s">
        <v>27</v>
      </c>
      <c r="C74" s="41">
        <f>C67</f>
        <v>5704.7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100" t="s">
        <v>135</v>
      </c>
      <c r="B77" s="128"/>
      <c r="C77" s="128"/>
      <c r="D77" s="128"/>
      <c r="E77" s="101"/>
    </row>
    <row r="78" spans="1:8" ht="13.5" customHeight="1">
      <c r="A78" s="156" t="s">
        <v>38</v>
      </c>
      <c r="B78" s="114"/>
      <c r="C78" s="156" t="s">
        <v>37</v>
      </c>
      <c r="D78" s="114"/>
      <c r="E78" s="43" t="s">
        <v>4</v>
      </c>
    </row>
    <row r="79" spans="1:8" ht="13.5" customHeight="1">
      <c r="A79" s="174" t="s">
        <v>80</v>
      </c>
      <c r="B79" s="174"/>
      <c r="C79" s="163" t="s">
        <v>170</v>
      </c>
      <c r="D79" s="164"/>
      <c r="E79" s="52">
        <v>25000</v>
      </c>
    </row>
    <row r="80" spans="1:8" ht="13.5" customHeight="1">
      <c r="A80" s="174" t="s">
        <v>40</v>
      </c>
      <c r="B80" s="174"/>
      <c r="C80" s="181"/>
      <c r="D80" s="181"/>
      <c r="E80" s="76">
        <f>C74</f>
        <v>5704.7</v>
      </c>
    </row>
    <row r="81" spans="1:5" ht="13.5" customHeight="1">
      <c r="A81" s="74"/>
      <c r="B81" s="74"/>
      <c r="C81" s="182" t="s">
        <v>41</v>
      </c>
      <c r="D81" s="119"/>
      <c r="E81" s="75">
        <f>(C4+E11)-SUM(E79:E80)</f>
        <v>30401.120000000021</v>
      </c>
    </row>
    <row r="82" spans="1:5" ht="13.5" customHeight="1"/>
    <row r="83" spans="1:5" ht="13.5" customHeight="1">
      <c r="A83" s="100" t="s">
        <v>142</v>
      </c>
      <c r="B83" s="128"/>
      <c r="C83" s="128"/>
      <c r="D83" s="128"/>
      <c r="E83" s="101"/>
    </row>
    <row r="84" spans="1:5" ht="13.5" customHeight="1">
      <c r="A84" s="100" t="s">
        <v>38</v>
      </c>
      <c r="B84" s="101"/>
      <c r="C84" s="100" t="s">
        <v>37</v>
      </c>
      <c r="D84" s="101"/>
      <c r="E84" s="23" t="s">
        <v>4</v>
      </c>
    </row>
    <row r="85" spans="1:5" ht="13.5" customHeight="1">
      <c r="A85" s="149" t="s">
        <v>136</v>
      </c>
      <c r="B85" s="138"/>
      <c r="C85" s="153"/>
      <c r="D85" s="177"/>
      <c r="E85" s="37">
        <f>E81</f>
        <v>30401.120000000021</v>
      </c>
    </row>
    <row r="86" spans="1:5" ht="13.5" customHeight="1">
      <c r="A86" s="149" t="s">
        <v>80</v>
      </c>
      <c r="B86" s="155"/>
      <c r="C86" s="98" t="s">
        <v>170</v>
      </c>
      <c r="D86" s="178"/>
      <c r="E86" s="52">
        <v>25000</v>
      </c>
    </row>
    <row r="87" spans="1:5" ht="13.5" customHeight="1">
      <c r="A87" s="149" t="s">
        <v>40</v>
      </c>
      <c r="B87" s="138"/>
      <c r="C87" s="104"/>
      <c r="D87" s="101"/>
      <c r="E87" s="65">
        <f>C74</f>
        <v>5704.7</v>
      </c>
    </row>
    <row r="88" spans="1:5" ht="13.5" customHeight="1">
      <c r="C88" s="111" t="s">
        <v>28</v>
      </c>
      <c r="D88" s="101"/>
      <c r="E88" s="37">
        <f>(E16+E85)-SUM(E86:E87)</f>
        <v>31046.420000000024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147" t="s">
        <v>140</v>
      </c>
      <c r="B91" s="140"/>
      <c r="C91" s="140"/>
      <c r="D91" s="140"/>
      <c r="E91" s="120"/>
    </row>
    <row r="92" spans="1:5" ht="13.5" customHeight="1">
      <c r="A92" s="100" t="s">
        <v>38</v>
      </c>
      <c r="B92" s="101"/>
      <c r="C92" s="100" t="s">
        <v>37</v>
      </c>
      <c r="D92" s="101"/>
      <c r="E92" s="23" t="s">
        <v>4</v>
      </c>
    </row>
    <row r="93" spans="1:5" ht="13.5" customHeight="1">
      <c r="A93" s="149" t="s">
        <v>143</v>
      </c>
      <c r="B93" s="138"/>
      <c r="C93" s="104"/>
      <c r="D93" s="101"/>
      <c r="E93" s="37">
        <f>E88</f>
        <v>31046.420000000024</v>
      </c>
    </row>
    <row r="94" spans="1:5" ht="13.5" customHeight="1">
      <c r="A94" s="149" t="s">
        <v>80</v>
      </c>
      <c r="B94" s="155"/>
      <c r="C94" s="98" t="s">
        <v>182</v>
      </c>
      <c r="D94" s="99"/>
      <c r="E94" s="52">
        <v>1149.51</v>
      </c>
    </row>
    <row r="95" spans="1:5" ht="13.5" customHeight="1">
      <c r="A95" s="149" t="s">
        <v>40</v>
      </c>
      <c r="B95" s="138"/>
      <c r="C95" s="104"/>
      <c r="D95" s="101"/>
      <c r="E95" s="65">
        <f>C74</f>
        <v>5704.7</v>
      </c>
    </row>
    <row r="96" spans="1:5" ht="13.5" customHeight="1">
      <c r="C96" s="111" t="s">
        <v>28</v>
      </c>
      <c r="D96" s="101"/>
      <c r="E96" s="52">
        <f>(E21+E93)-SUM(E94:E95)</f>
        <v>55542.210000000028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28:C28"/>
    <mergeCell ref="A1:E1"/>
    <mergeCell ref="A8:E8"/>
    <mergeCell ref="C9:D9"/>
    <mergeCell ref="C10:D10"/>
    <mergeCell ref="A13:E13"/>
    <mergeCell ref="C14:D14"/>
    <mergeCell ref="C15:D15"/>
    <mergeCell ref="A18:E18"/>
    <mergeCell ref="C19:D19"/>
    <mergeCell ref="C20:D20"/>
    <mergeCell ref="A26:C26"/>
    <mergeCell ref="A79:B79"/>
    <mergeCell ref="C79:D79"/>
    <mergeCell ref="A33:C34"/>
    <mergeCell ref="A41:C41"/>
    <mergeCell ref="A45:C45"/>
    <mergeCell ref="A50:C50"/>
    <mergeCell ref="A53:C53"/>
    <mergeCell ref="A56:C56"/>
    <mergeCell ref="A61:C61"/>
    <mergeCell ref="A68:C68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2024-07-01T12:52:04Z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