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<sst xmlns="http://schemas.openxmlformats.org/spreadsheetml/2006/main" count="1509" uniqueCount="410">
  <si>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</si>
  <si>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</si>
  <si>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</si>
  <si>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</si>
  <si>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</si>
  <si>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</si>
  <si>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</si>
  <si>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</si>
  <si>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</si>
  <si>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</si>
  <si>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</si>
  <si>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</si>
  <si>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</si>
  <si>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</si>
  <si>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</si>
  <si>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</si>
  <si>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</si>
  <si>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</si>
  <si>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</si>
  <si>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</si>
  <si>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</si>
  <si>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</si>
  <si>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</si>
  <si>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</si>
  <si>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</si>
  <si>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</si>
  <si>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</si>
  <si>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</si>
  <si>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</si>
  <si>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</si>
  <si>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</si>
  <si>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</si>
  <si>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</si>
  <si>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</si>
  <si>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</si>
  <si>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</si>
  <si>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</si>
  <si>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</si>
  <si>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</si>
  <si>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</si>
  <si>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</si>
  <si>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</si>
  <si>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</si>
  <si>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</si>
  <si>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</si>
  <si>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</si>
  <si>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</si>
  <si>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</si>
  <si>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</si>
  <si>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</si>
  <si>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</si>
  <si>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</si>
  <si>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</si>
  <si>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</si>
  <si>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</si>
  <si>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</si>
  <si>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</si>
  <si>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</si>
  <si>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</si>
  <si>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</si>
  <si>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</si>
  <si>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</si>
  <si>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</si>
  <si>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</si>
  <si>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</si>
  <si>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</si>
  <si>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</si>
  <si>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</si>
  <si>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</si>
  <si>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</si>
  <si>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</si>
  <si>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</si>
  <si>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</si>
  <si>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</si>
  <si>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</si>
  <si>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</si>
  <si>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</si>
  <si>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</si>
  <si>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</si>
  <si>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</si>
  <si>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</si>
  <si>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</si>
  <si>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</si>
  <si>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</si>
  <si>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</si>
  <si>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</si>
  <si>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</si>
  <si>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</si>
  <si>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</si>
  <si>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</si>
  <si>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</si>
  <si>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</si>
  <si>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</si>
  <si>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</si>
  <si>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</si>
  <si>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</si>
  <si>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</si>
  <si>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</si>
  <si>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</si>
  <si>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</si>
  <si>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</si>
  <si>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</si>
  <si>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</si>
  <si>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</si>
  <si>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</si>
  <si>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</si>
  <si>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</si>
  <si>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</si>
  <si>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</si>
  <si>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</si>
  <si>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</si>
  <si>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</si>
  <si>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</si>
  <si>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</si>
  <si>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</si>
  <si>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</si>
  <si>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</si>
  <si>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</si>
  <si>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</si>
  <si>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</si>
  <si>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</si>
  <si>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</si>
  <si>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</si>
  <si>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</si>
  <si>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</si>
  <si>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</si>
  <si>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</si>
  <si>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</si>
  <si>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</si>
  <si>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</si>
  <si>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</si>
  <si>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</si>
  <si>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</si>
  <si>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</si>
  <si>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</si>
  <si>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</si>
  <si>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</si>
  <si>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</si>
  <si>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</si>
  <si>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</si>
  <si>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</si>
  <si>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</si>
  <si>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</si>
  <si>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</si>
  <si>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</si>
  <si>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</si>
  <si>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</si>
  <si>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</si>
  <si>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</si>
  <si>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</si>
  <si>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</si>
  <si>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</si>
  <si>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</si>
  <si>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</si>
  <si>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</si>
  <si>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</si>
  <si>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</si>
  <si>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</si>
  <si>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</si>
  <si>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</si>
  <si>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</si>
  <si>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</si>
  <si>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</si>
  <si>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</si>
  <si>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</si>
  <si>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</si>
  <si>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</si>
  <si>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</si>
  <si>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</si>
  <si>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</si>
  <si>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</si>
  <si>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</si>
  <si>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</si>
  <si>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</si>
  <si>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</si>
  <si>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</si>
  <si>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</si>
  <si>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</si>
  <si>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</si>
  <si>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</si>
  <si>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</si>
  <si>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</si>
  <si>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</si>
  <si>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</si>
  <si>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</si>
  <si>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</si>
  <si>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</si>
  <si>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</si>
  <si>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</si>
  <si>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</si>
  <si>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</si>
  <si>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</si>
  <si>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</si>
  <si>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</si>
  <si>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</si>
  <si>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</si>
  <si>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</si>
  <si>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</si>
  <si>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</si>
  <si>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</si>
  <si>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</si>
  <si>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</si>
  <si>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</si>
  <si>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</si>
  <si>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</si>
  <si>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</si>
  <si>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</si>
  <si>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</si>
  <si>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</si>
  <si>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</si>
  <si>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</si>
  <si>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</si>
  <si>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</si>
  <si>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</si>
  <si>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</si>
  <si>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</si>
  <si>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</si>
  <si>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</si>
  <si>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</si>
  <si>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</si>
  <si>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</si>
  <si>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</si>
  <si>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</si>
  <si>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</si>
  <si>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</si>
  <si>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</si>
  <si>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</si>
  <si>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</si>
  <si>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</si>
  <si>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</si>
  <si>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</si>
  <si>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</si>
  <si>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</si>
  <si>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</si>
  <si>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</si>
  <si>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</si>
  <si>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</si>
  <si>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</si>
  <si>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</si>
  <si>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</si>
  <si>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</si>
  <si>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</si>
  <si>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t xml:space="preserve">Food And Transport Expense Remaining 
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</si>
  <si>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</si>
  <si>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</si>
  <si>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</si>
  <si>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</si>
  <si>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</si>
  <si>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</si>
  <si>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</si>
  <si>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</si>
  <si>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</si>
  <si>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</si>
  <si>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</si>
  <si>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</si>
  <si>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</si>
  <si>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</si>
  <si>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</si>
  <si>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</si>
  <si>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</si>
  <si>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</si>
  <si>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</si>
  <si>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</si>
  <si>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</si>
  <si>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</si>
  <si>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</si>
  <si>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</si>
  <si>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</si>
  <si>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</si>
  <si>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</si>
  <si>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</si>
  <si>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</si>
  <si>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</si>
  <si>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</si>
  <si>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</si>
  <si>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</si>
  <si>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</si>
  <si>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</si>
  <si>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</si>
  <si>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</si>
  <si>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</si>
  <si>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2. Payback $0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</si>
  <si>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</si>
  <si>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</si>
  <si>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</si>
  <si>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</si>
  <si>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</si>
  <si>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</si>
  <si>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</si>
  <si>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</si>
  <si>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</si>
  <si>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</si>
  <si>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</si>
  <si>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</si>
  <si>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</si>
  <si>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</si>
  <si>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</si>
  <si>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</si>
  <si>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</si>
  <si>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</si>
  <si>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</si>
  <si>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1. Payback $100 to Mom</t>
  </si>
  <si>
    <t xml:space="preserve">2. Payback $300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</si>
  <si>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</si>
  <si>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</si>
  <si>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</si>
  <si>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</si>
  <si>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- Expense For Bangkok $2000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</si>
  <si>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</si>
  <si>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</si>
  <si>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</si>
  <si>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</si>
  <si>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</si>
  <si>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</si>
  <si>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</si>
  <si>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</si>
  <si>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</si>
  <si>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</si>
  <si>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</si>
  <si>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</si>
  <si>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</si>
  <si>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</si>
  <si>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</si>
  <si>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</si>
  <si>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</si>
  <si>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</si>
  <si>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</si>
  <si>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</si>
  <si>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</si>
  <si>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</si>
  <si>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</si>
  <si>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</si>
  <si>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</si>
  <si>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</si>
  <si>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</si>
  <si>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</si>
  <si>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</si>
  <si>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</si>
  <si>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</si>
  <si>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</si>
  <si>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</si>
  <si>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</si>
  <si>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</si>
  <si>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</si>
  <si>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</si>
  <si>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</si>
  <si>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</si>
  <si>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$1300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</si>
  <si>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</si>
  <si>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</si>
  <si>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</si>
  <si>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2. Payback $1500 to Mom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</si>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</sst>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1186.61</v>
      </c>
      <c r="D3" s="9" t="s">
        <v>6</v>
      </c>
      <c r="E3" s="9" t="s">
        <v>7</v>
      </c>
      <c r="F3" s="10" t="n">
        <v>1186.61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10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8.9</v>
      </c>
      <c r="D5" s="7"/>
      <c r="E5" s="7" t="s">
        <v>11</v>
      </c>
      <c r="F5" s="8" t="n">
        <v>8.7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12</v>
      </c>
      <c r="D7" s="7"/>
      <c r="E7" s="14" t="s">
        <v>15</v>
      </c>
      <c r="F7" s="15" t="n">
        <v>12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2024'!E98</f>
        <v>1250.71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2024'!E107</f>
        <v>2336.71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1393.91</v>
      </c>
      <c r="D11" s="7"/>
      <c r="E11" s="16" t="s">
        <v>23</v>
      </c>
      <c r="F11" s="15" t="n">
        <f aca="false">SUM(F3:F10)</f>
        <v>1403.71</v>
      </c>
      <c r="G11" s="11"/>
      <c r="H11" s="12" t="s">
        <v>24</v>
      </c>
      <c r="I11" s="13" t="n">
        <f aca="false">'October 2024 - December 2024'!E116</f>
        <v>3272.71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2955.71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773.87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791.87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877.87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1031.87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1049.87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753.87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339.87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1357.87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2443.87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3447.87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4533.87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5469.87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6555.87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7641.87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8577.87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9663.87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10749.87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-8203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-5800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-2800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35.0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9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I91" activeCellId="0" sqref="I9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E116</f>
        <v>3272.71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3272.71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C86</f>
        <v>-8203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3"/>
      <c r="B23" s="3"/>
      <c r="C23" s="3"/>
      <c r="D23" s="27" t="s">
        <v>39</v>
      </c>
      <c r="E23" s="138" t="n">
        <f aca="false">SUM(E20:E22)</f>
        <v>2473</v>
      </c>
    </row>
    <row r="24" customFormat="false" ht="13.5" hidden="false" customHeight="true" outlineLevel="0" collapsed="false">
      <c r="A24" s="3"/>
      <c r="B24" s="3"/>
      <c r="C24" s="3"/>
      <c r="D24" s="48"/>
      <c r="E24" s="49"/>
    </row>
    <row r="25" customFormat="false" ht="13.5" hidden="false" customHeight="true" outlineLevel="0" collapsed="false">
      <c r="A25" s="19" t="s">
        <v>266</v>
      </c>
      <c r="B25" s="19"/>
      <c r="C25" s="19"/>
      <c r="D25" s="19"/>
      <c r="E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12.75" hidden="false" customHeight="true" outlineLevel="0" collapsed="false">
      <c r="A26" s="112" t="s">
        <v>4</v>
      </c>
      <c r="B26" s="113" t="s">
        <v>31</v>
      </c>
      <c r="C26" s="108" t="s">
        <v>32</v>
      </c>
      <c r="D26" s="108"/>
      <c r="E26" s="108" t="s">
        <v>33</v>
      </c>
    </row>
    <row r="27" customFormat="false" ht="12.75" hidden="false" customHeight="true" outlineLevel="0" collapsed="false">
      <c r="A27" s="44" t="s">
        <v>267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44" t="s">
        <v>268</v>
      </c>
      <c r="B28" s="24" t="s">
        <v>259</v>
      </c>
      <c r="C28" s="25" t="s">
        <v>37</v>
      </c>
      <c r="D28" s="25"/>
      <c r="E28" s="33" t="n">
        <v>68</v>
      </c>
    </row>
    <row r="29" customFormat="false" ht="12.75" hidden="false" customHeight="true" outlineLevel="0" collapsed="false">
      <c r="A29" s="44" t="s">
        <v>269</v>
      </c>
      <c r="B29" s="24" t="s">
        <v>36</v>
      </c>
      <c r="C29" s="25" t="s">
        <v>37</v>
      </c>
      <c r="D29" s="25"/>
      <c r="E29" s="33" t="n">
        <v>2405</v>
      </c>
    </row>
    <row r="30" customFormat="false" ht="12.75" hidden="false" customHeight="true" outlineLevel="0" collapsed="false">
      <c r="A30" s="35"/>
      <c r="B30" s="35"/>
      <c r="C30" s="35"/>
      <c r="D30" s="36" t="s">
        <v>39</v>
      </c>
      <c r="E30" s="28" t="n">
        <f aca="false">SUM(E27:E29)</f>
        <v>2473</v>
      </c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2.75" hidden="false" customHeight="true" outlineLevel="0" collapsed="false">
      <c r="A32" s="3"/>
      <c r="B32" s="3"/>
      <c r="C32" s="3"/>
      <c r="D32" s="48"/>
      <c r="E32" s="49"/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3.5" hidden="false" customHeight="true" outlineLevel="0" collapsed="false">
      <c r="A34" s="3"/>
      <c r="B34" s="3"/>
    </row>
    <row r="35" customFormat="false" ht="13.5" hidden="false" customHeight="true" outlineLevel="0" collapsed="false">
      <c r="A35" s="118" t="s">
        <v>270</v>
      </c>
      <c r="B35" s="118"/>
      <c r="C35" s="118"/>
    </row>
    <row r="36" customFormat="false" ht="13.5" hidden="false" customHeight="true" outlineLevel="0" collapsed="false">
      <c r="A36" s="50" t="s">
        <v>31</v>
      </c>
      <c r="B36" s="50" t="s">
        <v>32</v>
      </c>
      <c r="C36" s="51" t="s">
        <v>33</v>
      </c>
      <c r="D36" s="52"/>
    </row>
    <row r="37" customFormat="false" ht="13.5" hidden="false" customHeight="true" outlineLevel="0" collapsed="false">
      <c r="A37" s="53" t="s">
        <v>86</v>
      </c>
      <c r="B37" s="53"/>
      <c r="C37" s="53"/>
    </row>
    <row r="38" customFormat="false" ht="13.5" hidden="false" customHeight="true" outlineLevel="0" collapsed="false">
      <c r="A38" s="44" t="s">
        <v>255</v>
      </c>
      <c r="B38" s="24"/>
      <c r="C38" s="33" t="n">
        <v>78</v>
      </c>
    </row>
    <row r="39" customFormat="false" ht="13.5" hidden="false" customHeight="true" outlineLevel="0" collapsed="false">
      <c r="A39" s="54" t="s">
        <v>51</v>
      </c>
      <c r="B39" s="55"/>
      <c r="C39" s="56" t="n">
        <v>0</v>
      </c>
    </row>
    <row r="40" customFormat="false" ht="13.5" hidden="false" customHeight="true" outlineLevel="0" collapsed="false">
      <c r="A40" s="57" t="s">
        <v>88</v>
      </c>
      <c r="B40" s="57" t="s">
        <v>89</v>
      </c>
      <c r="C40" s="56" t="n">
        <v>149</v>
      </c>
    </row>
    <row r="41" customFormat="false" ht="13.5" hidden="false" customHeight="true" outlineLevel="0" collapsed="false">
      <c r="A41" s="58"/>
      <c r="B41" s="44" t="s">
        <v>90</v>
      </c>
      <c r="C41" s="59" t="n">
        <f aca="false">SUM(C38:C40)</f>
        <v>227</v>
      </c>
    </row>
    <row r="42" customFormat="false" ht="13.5" hidden="false" customHeight="true" outlineLevel="0" collapsed="false">
      <c r="A42" s="60" t="s">
        <v>271</v>
      </c>
      <c r="B42" s="60"/>
      <c r="C42" s="60"/>
    </row>
    <row r="43" customFormat="false" ht="13.5" hidden="false" customHeight="true" outlineLevel="0" collapsed="false">
      <c r="A43" s="60"/>
      <c r="B43" s="60"/>
      <c r="C43" s="60"/>
    </row>
    <row r="44" customFormat="false" ht="13.5" hidden="false" customHeight="true" outlineLevel="0" collapsed="false">
      <c r="A44" s="24" t="s">
        <v>92</v>
      </c>
      <c r="B44" s="24"/>
      <c r="C44" s="26" t="n">
        <v>0</v>
      </c>
    </row>
    <row r="45" customFormat="false" ht="13.5" hidden="false" customHeight="true" outlineLevel="0" collapsed="false">
      <c r="A45" s="24" t="s">
        <v>93</v>
      </c>
      <c r="B45" s="24"/>
      <c r="C45" s="61" t="n">
        <v>0</v>
      </c>
    </row>
    <row r="46" customFormat="false" ht="13.5" hidden="false" customHeight="true" outlineLevel="0" collapsed="false">
      <c r="A46" s="24" t="s">
        <v>94</v>
      </c>
      <c r="B46" s="24"/>
      <c r="C46" s="61" t="n">
        <v>0</v>
      </c>
    </row>
    <row r="47" customFormat="false" ht="13.5" hidden="false" customHeight="true" outlineLevel="0" collapsed="false">
      <c r="A47" s="24" t="s">
        <v>95</v>
      </c>
      <c r="B47" s="24"/>
      <c r="C47" s="61" t="n">
        <v>0</v>
      </c>
    </row>
    <row r="48" customFormat="false" ht="13.5" hidden="false" customHeight="true" outlineLevel="0" collapsed="false">
      <c r="A48" s="24" t="s">
        <v>216</v>
      </c>
      <c r="B48" s="24"/>
      <c r="C48" s="61" t="n">
        <v>0</v>
      </c>
    </row>
    <row r="49" customFormat="false" ht="13.5" hidden="false" customHeight="true" outlineLevel="0" collapsed="false">
      <c r="A49" s="24"/>
      <c r="B49" s="24" t="s">
        <v>96</v>
      </c>
      <c r="C49" s="61" t="n">
        <f aca="false">SUM(C44:C48)</f>
        <v>0</v>
      </c>
    </row>
    <row r="50" customFormat="false" ht="13.5" hidden="false" customHeight="true" outlineLevel="0" collapsed="false">
      <c r="A50" s="53" t="s">
        <v>97</v>
      </c>
      <c r="B50" s="53"/>
      <c r="C50" s="53"/>
    </row>
    <row r="51" customFormat="false" ht="13.5" hidden="false" customHeight="true" outlineLevel="0" collapsed="false">
      <c r="A51" s="24" t="s">
        <v>98</v>
      </c>
      <c r="B51" s="24" t="s">
        <v>99</v>
      </c>
      <c r="C51" s="33" t="n">
        <v>0</v>
      </c>
    </row>
    <row r="52" customFormat="false" ht="13.5" hidden="false" customHeight="true" outlineLevel="0" collapsed="false">
      <c r="A52" s="24" t="s">
        <v>100</v>
      </c>
      <c r="B52" s="24" t="s">
        <v>101</v>
      </c>
      <c r="C52" s="33" t="n">
        <v>0</v>
      </c>
    </row>
    <row r="53" customFormat="false" ht="13.5" hidden="false" customHeight="true" outlineLevel="0" collapsed="false">
      <c r="A53" s="24"/>
      <c r="B53" s="44" t="s">
        <v>102</v>
      </c>
      <c r="C53" s="33" t="n">
        <f aca="false">SUM(C51:C52)</f>
        <v>0</v>
      </c>
    </row>
    <row r="54" customFormat="false" ht="13.5" hidden="false" customHeight="true" outlineLevel="0" collapsed="false">
      <c r="A54" s="53" t="s">
        <v>103</v>
      </c>
      <c r="B54" s="53"/>
      <c r="C54" s="53"/>
    </row>
    <row r="55" customFormat="false" ht="13.5" hidden="false" customHeight="true" outlineLevel="0" collapsed="false">
      <c r="A55" s="24" t="s">
        <v>104</v>
      </c>
      <c r="B55" s="24" t="s">
        <v>105</v>
      </c>
      <c r="C55" s="26" t="n">
        <v>0</v>
      </c>
    </row>
    <row r="56" customFormat="false" ht="13.5" hidden="false" customHeight="true" outlineLevel="0" collapsed="false">
      <c r="A56" s="55"/>
      <c r="B56" s="54" t="s">
        <v>106</v>
      </c>
      <c r="C56" s="62" t="n">
        <v>0</v>
      </c>
    </row>
    <row r="57" customFormat="false" ht="13.5" hidden="false" customHeight="true" outlineLevel="0" collapsed="false">
      <c r="A57" s="55"/>
      <c r="B57" s="57" t="s">
        <v>107</v>
      </c>
      <c r="C57" s="62" t="n">
        <v>0</v>
      </c>
    </row>
    <row r="58" customFormat="false" ht="13.5" hidden="false" customHeight="true" outlineLevel="0" collapsed="false">
      <c r="A58" s="55"/>
      <c r="B58" s="54" t="s">
        <v>108</v>
      </c>
      <c r="C58" s="62" t="n">
        <f aca="false">SUM(C55:C57)</f>
        <v>0</v>
      </c>
    </row>
    <row r="59" customFormat="false" ht="13.5" hidden="false" customHeight="true" outlineLevel="0" collapsed="false">
      <c r="A59" s="53" t="s">
        <v>109</v>
      </c>
      <c r="B59" s="53"/>
      <c r="C59" s="53"/>
    </row>
    <row r="60" customFormat="false" ht="13.5" hidden="false" customHeight="true" outlineLevel="0" collapsed="false">
      <c r="A60" s="24" t="s">
        <v>110</v>
      </c>
      <c r="B60" s="24" t="s">
        <v>111</v>
      </c>
      <c r="C60" s="26" t="n">
        <v>0</v>
      </c>
    </row>
    <row r="61" customFormat="false" ht="13.5" hidden="false" customHeight="true" outlineLevel="0" collapsed="false">
      <c r="A61" s="55"/>
      <c r="B61" s="54" t="s">
        <v>112</v>
      </c>
      <c r="C61" s="62" t="n">
        <f aca="false">SUM(C60)</f>
        <v>0</v>
      </c>
    </row>
    <row r="62" customFormat="false" ht="13.5" hidden="false" customHeight="true" outlineLevel="0" collapsed="false">
      <c r="A62" s="63" t="s">
        <v>113</v>
      </c>
      <c r="B62" s="63"/>
      <c r="C62" s="63"/>
    </row>
    <row r="63" customFormat="false" ht="33" hidden="false" customHeight="true" outlineLevel="0" collapsed="false">
      <c r="A63" s="24" t="s">
        <v>114</v>
      </c>
      <c r="B63" s="44" t="s">
        <v>115</v>
      </c>
      <c r="C63" s="26" t="n">
        <v>0</v>
      </c>
    </row>
    <row r="64" customFormat="false" ht="33" hidden="false" customHeight="true" outlineLevel="0" collapsed="false">
      <c r="A64" s="24" t="s">
        <v>116</v>
      </c>
      <c r="B64" s="44" t="s">
        <v>117</v>
      </c>
      <c r="C64" s="26" t="n">
        <v>0</v>
      </c>
    </row>
    <row r="65" customFormat="false" ht="23.85" hidden="false" customHeight="false" outlineLevel="0" collapsed="false">
      <c r="A65" s="24" t="s">
        <v>118</v>
      </c>
      <c r="B65" s="44" t="s">
        <v>119</v>
      </c>
      <c r="C65" s="26" t="n">
        <v>0</v>
      </c>
    </row>
    <row r="66" customFormat="false" ht="33" hidden="false" customHeight="true" outlineLevel="0" collapsed="false">
      <c r="A66" s="24" t="s">
        <v>120</v>
      </c>
      <c r="B66" s="44" t="s">
        <v>120</v>
      </c>
      <c r="C66" s="26" t="n">
        <v>0</v>
      </c>
    </row>
    <row r="67" customFormat="false" ht="19.5" hidden="false" customHeight="true" outlineLevel="0" collapsed="false">
      <c r="A67" s="24"/>
      <c r="B67" s="44" t="s">
        <v>23</v>
      </c>
      <c r="C67" s="26" t="n">
        <f aca="false">SUM(C63:C66)</f>
        <v>0</v>
      </c>
    </row>
    <row r="68" customFormat="false" ht="13.5" hidden="false" customHeight="true" outlineLevel="0" collapsed="false">
      <c r="A68" s="64" t="s">
        <v>121</v>
      </c>
      <c r="B68" s="64"/>
      <c r="C68" s="64"/>
    </row>
    <row r="69" customFormat="false" ht="13.5" hidden="false" customHeight="true" outlineLevel="0" collapsed="false">
      <c r="A69" s="57" t="s">
        <v>122</v>
      </c>
      <c r="B69" s="55"/>
      <c r="C69" s="26" t="n">
        <v>0</v>
      </c>
    </row>
    <row r="70" customFormat="false" ht="15" hidden="false" customHeight="true" outlineLevel="0" collapsed="false">
      <c r="A70" s="58" t="s">
        <v>123</v>
      </c>
      <c r="B70" s="58" t="s">
        <v>124</v>
      </c>
      <c r="C70" s="26" t="n">
        <v>0</v>
      </c>
    </row>
    <row r="71" customFormat="false" ht="13.5" hidden="false" customHeight="true" outlineLevel="0" collapsed="false">
      <c r="A71" s="30" t="s">
        <v>65</v>
      </c>
      <c r="B71" s="30" t="s">
        <v>125</v>
      </c>
      <c r="C71" s="26" t="n">
        <v>0</v>
      </c>
    </row>
    <row r="72" customFormat="false" ht="13.5" hidden="false" customHeight="true" outlineLevel="0" collapsed="false">
      <c r="A72" s="24"/>
      <c r="B72" s="44" t="s">
        <v>126</v>
      </c>
      <c r="C72" s="26" t="n">
        <f aca="false">SUM(C69:C71)</f>
        <v>0</v>
      </c>
    </row>
    <row r="73" customFormat="false" ht="13.5" hidden="false" customHeight="true" outlineLevel="0" collapsed="false">
      <c r="A73" s="65" t="s">
        <v>127</v>
      </c>
      <c r="B73" s="65"/>
      <c r="C73" s="65"/>
    </row>
    <row r="74" customFormat="false" ht="13.5" hidden="false" customHeight="true" outlineLevel="0" collapsed="false">
      <c r="A74" s="66" t="s">
        <v>128</v>
      </c>
      <c r="B74" s="67" t="s">
        <v>129</v>
      </c>
      <c r="C74" s="68" t="n">
        <v>140</v>
      </c>
    </row>
    <row r="75" customFormat="false" ht="13.5" hidden="false" customHeight="true" outlineLevel="0" collapsed="false">
      <c r="A75" s="119" t="s">
        <v>130</v>
      </c>
      <c r="B75" s="139" t="s">
        <v>131</v>
      </c>
      <c r="C75" s="121" t="n">
        <v>68</v>
      </c>
    </row>
    <row r="76" customFormat="false" ht="15" hidden="false" customHeight="false" outlineLevel="0" collapsed="false">
      <c r="A76" s="69" t="s">
        <v>132</v>
      </c>
      <c r="B76" s="44" t="s">
        <v>272</v>
      </c>
      <c r="C76" s="70" t="n">
        <v>52</v>
      </c>
    </row>
    <row r="77" customFormat="false" ht="13.5" hidden="false" customHeight="true" outlineLevel="0" collapsed="false">
      <c r="A77" s="54" t="s">
        <v>134</v>
      </c>
      <c r="B77" s="71" t="s">
        <v>218</v>
      </c>
      <c r="C77" s="62" t="n">
        <v>900</v>
      </c>
    </row>
    <row r="78" customFormat="false" ht="13.5" hidden="false" customHeight="true" outlineLevel="0" collapsed="false">
      <c r="A78" s="58"/>
      <c r="B78" s="67" t="s">
        <v>136</v>
      </c>
      <c r="C78" s="72" t="n">
        <f aca="false">SUM(C74:C77)</f>
        <v>1160</v>
      </c>
    </row>
    <row r="79" customFormat="false" ht="13.5" hidden="false" customHeight="true" outlineLevel="0" collapsed="false">
      <c r="A79" s="58"/>
      <c r="B79" s="73" t="s">
        <v>23</v>
      </c>
      <c r="C79" s="72" t="n">
        <f aca="false">C41+C49+C53+C58+C61+C67+C72+C78</f>
        <v>1387</v>
      </c>
    </row>
    <row r="80" customFormat="false" ht="13.5" hidden="false" customHeight="true" outlineLevel="0" collapsed="false">
      <c r="A80" s="65" t="s">
        <v>137</v>
      </c>
      <c r="B80" s="65"/>
      <c r="C80" s="65"/>
    </row>
    <row r="81" customFormat="false" ht="13.5" hidden="false" customHeight="true" outlineLevel="0" collapsed="false">
      <c r="A81" s="67" t="s">
        <v>138</v>
      </c>
      <c r="B81" s="67"/>
      <c r="C81" s="122" t="n">
        <f aca="false">IF(('July 2024 - September 2024'!C91)+SUM(E95+E103+E113)  &lt; 0,(('July 2024 - September 2024'!C91))+SUM(E95+E103+E113), TEXT((('July 2024 - September 2024'!C91))+SUM(E95+E103+E113),"+$0.00"))</f>
        <v>-7903</v>
      </c>
    </row>
    <row r="82" customFormat="false" ht="13.5" hidden="false" customHeight="true" outlineLevel="0" collapsed="false">
      <c r="A82" s="67" t="s">
        <v>139</v>
      </c>
      <c r="B82" s="67"/>
      <c r="C82" s="122" t="n">
        <v>0</v>
      </c>
    </row>
    <row r="83" customFormat="false" ht="13.5" hidden="false" customHeight="true" outlineLevel="0" collapsed="false">
      <c r="A83" s="67" t="s">
        <v>140</v>
      </c>
      <c r="B83" s="67"/>
      <c r="C83" s="122" t="n">
        <f aca="false">IF(('July 2024 - September 2024'!C93)+SUM(E94+E104) &lt; 0,(('July 2024 - September 2024'!C93))+SUM(E94+E104), TEXT((('July 2024 - September 2024'!C93))+SUM(E94+E104),"+$0.00"))</f>
        <v>-300</v>
      </c>
    </row>
    <row r="84" customFormat="false" ht="23.85" hidden="false" customHeight="false" outlineLevel="0" collapsed="false">
      <c r="A84" s="44" t="s">
        <v>141</v>
      </c>
      <c r="B84" s="75"/>
      <c r="C84" s="122" t="n">
        <v>0</v>
      </c>
    </row>
    <row r="85" customFormat="false" ht="23.85" hidden="false" customHeight="false" outlineLevel="0" collapsed="false">
      <c r="A85" s="44" t="s">
        <v>142</v>
      </c>
      <c r="B85" s="75"/>
      <c r="C85" s="122" t="n">
        <v>0</v>
      </c>
    </row>
    <row r="86" customFormat="false" ht="13.5" hidden="false" customHeight="true" outlineLevel="0" collapsed="false">
      <c r="A86" s="58"/>
      <c r="B86" s="76" t="s">
        <v>143</v>
      </c>
      <c r="C86" s="74" t="n">
        <f aca="false">C81+C82+C83+C84+C85</f>
        <v>-8203</v>
      </c>
    </row>
    <row r="87" customFormat="false" ht="13.5" hidden="false" customHeight="true" outlineLevel="0" collapsed="false">
      <c r="A87" s="24"/>
      <c r="B87" s="27" t="s">
        <v>144</v>
      </c>
      <c r="C87" s="77" t="n">
        <f aca="false">C79</f>
        <v>1387</v>
      </c>
      <c r="H87" s="78"/>
    </row>
    <row r="88" customFormat="false" ht="13.5" hidden="false" customHeight="true" outlineLevel="0" collapsed="false">
      <c r="A88" s="3"/>
      <c r="B88" s="3"/>
    </row>
    <row r="89" customFormat="false" ht="13.5" hidden="false" customHeight="true" outlineLevel="0" collapsed="false">
      <c r="A89" s="3"/>
      <c r="B89" s="3"/>
    </row>
    <row r="90" customFormat="false" ht="15" hidden="false" customHeight="false" outlineLevel="0" collapsed="false">
      <c r="A90" s="79" t="s">
        <v>273</v>
      </c>
      <c r="B90" s="79"/>
      <c r="C90" s="79"/>
      <c r="D90" s="79"/>
      <c r="E90" s="79"/>
      <c r="G90" s="131" t="s">
        <v>241</v>
      </c>
      <c r="H90" s="132" t="n">
        <v>51.8</v>
      </c>
    </row>
    <row r="91" customFormat="false" ht="46.25" hidden="false" customHeight="false" outlineLevel="0" collapsed="false">
      <c r="A91" s="80" t="s">
        <v>146</v>
      </c>
      <c r="B91" s="80"/>
      <c r="C91" s="80" t="s">
        <v>32</v>
      </c>
      <c r="D91" s="80"/>
      <c r="E91" s="81" t="s">
        <v>33</v>
      </c>
      <c r="G91" s="133" t="s">
        <v>274</v>
      </c>
      <c r="H91" s="134" t="n">
        <f aca="false">C74-H90</f>
        <v>88.2</v>
      </c>
    </row>
    <row r="92" customFormat="false" ht="13.5" hidden="false" customHeight="true" outlineLevel="0" collapsed="false">
      <c r="A92" s="102" t="s">
        <v>275</v>
      </c>
      <c r="B92" s="102"/>
      <c r="C92" s="140"/>
      <c r="D92" s="140"/>
      <c r="E92" s="127" t="n">
        <f aca="false">'July 2024 - September 2024'!E142</f>
        <v>302.71</v>
      </c>
    </row>
    <row r="93" customFormat="false" ht="53.25" hidden="false" customHeight="true" outlineLevel="0" collapsed="false">
      <c r="A93" s="88" t="s">
        <v>127</v>
      </c>
      <c r="B93" s="88"/>
      <c r="C93" s="141" t="s">
        <v>276</v>
      </c>
      <c r="D93" s="141"/>
      <c r="E93" s="92" t="n">
        <v>200</v>
      </c>
    </row>
    <row r="94" customFormat="false" ht="13.5" hidden="false" customHeight="true" outlineLevel="0" collapsed="false">
      <c r="A94" s="88"/>
      <c r="B94" s="88"/>
      <c r="C94" s="95" t="s">
        <v>277</v>
      </c>
      <c r="D94" s="95"/>
      <c r="E94" s="92" t="n">
        <v>200</v>
      </c>
    </row>
    <row r="95" customFormat="false" ht="13.5" hidden="false" customHeight="true" outlineLevel="0" collapsed="false">
      <c r="A95" s="88"/>
      <c r="B95" s="88"/>
      <c r="C95" s="95" t="s">
        <v>235</v>
      </c>
      <c r="D95" s="95"/>
      <c r="E95" s="92" t="n">
        <v>0</v>
      </c>
    </row>
    <row r="96" customFormat="false" ht="13.5" hidden="false" customHeight="true" outlineLevel="0" collapsed="false">
      <c r="A96" s="88"/>
      <c r="B96" s="88"/>
      <c r="C96" s="95" t="s">
        <v>278</v>
      </c>
      <c r="D96" s="95"/>
      <c r="E96" s="92" t="n">
        <v>58</v>
      </c>
    </row>
    <row r="97" customFormat="false" ht="13.5" hidden="false" customHeight="true" outlineLevel="0" collapsed="false">
      <c r="A97" s="82" t="s">
        <v>147</v>
      </c>
      <c r="B97" s="82"/>
      <c r="C97" s="89"/>
      <c r="D97" s="89"/>
      <c r="E97" s="124" t="n">
        <f aca="false">C87</f>
        <v>1387</v>
      </c>
    </row>
    <row r="98" customFormat="false" ht="13.5" hidden="false" customHeight="true" outlineLevel="0" collapsed="false">
      <c r="C98" s="125" t="s">
        <v>148</v>
      </c>
      <c r="D98" s="125"/>
      <c r="E98" s="142" t="n">
        <f aca="false">('July 2024 - September 2024'!E142+E16)-SUM(E93:E97)</f>
        <v>1250.71</v>
      </c>
    </row>
    <row r="99" customFormat="false" ht="13.5" hidden="false" customHeight="true" outlineLevel="0" collapsed="false"/>
    <row r="100" customFormat="false" ht="13.5" hidden="false" customHeight="true" outlineLevel="0" collapsed="false">
      <c r="A100" s="79" t="s">
        <v>279</v>
      </c>
      <c r="B100" s="79"/>
      <c r="C100" s="79"/>
      <c r="D100" s="79"/>
      <c r="E100" s="79"/>
      <c r="G100" s="131" t="s">
        <v>241</v>
      </c>
      <c r="H100" s="132" t="n">
        <v>0</v>
      </c>
    </row>
    <row r="101" customFormat="false" ht="35.05" hidden="false" customHeight="false" outlineLevel="0" collapsed="false">
      <c r="A101" s="79" t="s">
        <v>146</v>
      </c>
      <c r="B101" s="79"/>
      <c r="C101" s="79" t="s">
        <v>32</v>
      </c>
      <c r="D101" s="79"/>
      <c r="E101" s="87" t="s">
        <v>33</v>
      </c>
      <c r="G101" s="133" t="s">
        <v>242</v>
      </c>
      <c r="H101" s="134" t="n">
        <f aca="false">C74-H100</f>
        <v>140</v>
      </c>
    </row>
    <row r="102" customFormat="false" ht="13.5" hidden="false" customHeight="true" outlineLevel="0" collapsed="false">
      <c r="A102" s="88" t="s">
        <v>280</v>
      </c>
      <c r="B102" s="88"/>
      <c r="C102" s="128"/>
      <c r="D102" s="128"/>
      <c r="E102" s="86" t="n">
        <f aca="false">E98</f>
        <v>1250.71</v>
      </c>
    </row>
    <row r="103" customFormat="false" ht="13.5" hidden="false" customHeight="true" outlineLevel="0" collapsed="false">
      <c r="A103" s="88" t="s">
        <v>127</v>
      </c>
      <c r="B103" s="88"/>
      <c r="C103" s="95" t="s">
        <v>151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143" t="s">
        <v>281</v>
      </c>
      <c r="D104" s="143"/>
      <c r="E104" s="92" t="n">
        <v>0</v>
      </c>
    </row>
    <row r="105" customFormat="false" ht="12.75" hidden="false" customHeight="true" outlineLevel="0" collapsed="false">
      <c r="A105" s="88"/>
      <c r="B105" s="88"/>
      <c r="C105" s="144" t="s">
        <v>282</v>
      </c>
      <c r="D105" s="144"/>
      <c r="E105" s="92" t="n">
        <v>0</v>
      </c>
    </row>
    <row r="106" customFormat="false" ht="13.5" hidden="false" customHeight="true" outlineLevel="0" collapsed="false">
      <c r="A106" s="88" t="s">
        <v>147</v>
      </c>
      <c r="B106" s="88"/>
      <c r="C106" s="137"/>
      <c r="D106" s="137"/>
      <c r="E106" s="124" t="n">
        <f aca="false">C87</f>
        <v>1387</v>
      </c>
    </row>
    <row r="107" customFormat="false" ht="13.5" hidden="false" customHeight="true" outlineLevel="0" collapsed="false">
      <c r="C107" s="99" t="s">
        <v>158</v>
      </c>
      <c r="D107" s="99"/>
      <c r="E107" s="86" t="n">
        <f aca="false">(E23+E102)-SUM(E103:E106)</f>
        <v>2336.71</v>
      </c>
    </row>
    <row r="108" customFormat="false" ht="13.5" hidden="false" customHeight="true" outlineLevel="0" collapsed="false">
      <c r="A108" s="100"/>
      <c r="B108" s="100"/>
      <c r="C108" s="100"/>
      <c r="D108" s="100"/>
      <c r="E108" s="100"/>
    </row>
    <row r="109" customFormat="false" ht="17.25" hidden="false" customHeight="true" outlineLevel="0" collapsed="false">
      <c r="A109" s="100"/>
      <c r="B109" s="100"/>
      <c r="C109" s="100"/>
      <c r="D109" s="100"/>
      <c r="E109" s="100"/>
    </row>
    <row r="110" customFormat="false" ht="13.5" hidden="false" customHeight="true" outlineLevel="0" collapsed="false">
      <c r="A110" s="101" t="s">
        <v>283</v>
      </c>
      <c r="B110" s="101"/>
      <c r="C110" s="101"/>
      <c r="D110" s="101"/>
      <c r="E110" s="101"/>
      <c r="G110" s="131" t="s">
        <v>241</v>
      </c>
      <c r="H110" s="132" t="n">
        <v>0</v>
      </c>
    </row>
    <row r="111" customFormat="false" ht="46.25" hidden="false" customHeight="fals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  <c r="G111" s="133" t="s">
        <v>274</v>
      </c>
      <c r="H111" s="134" t="n">
        <f aca="false">C74-H110</f>
        <v>140</v>
      </c>
    </row>
    <row r="112" customFormat="false" ht="13.5" hidden="false" customHeight="true" outlineLevel="0" collapsed="false">
      <c r="A112" s="88" t="s">
        <v>284</v>
      </c>
      <c r="B112" s="88"/>
      <c r="C112" s="89"/>
      <c r="D112" s="89"/>
      <c r="E112" s="86" t="n">
        <f aca="false">E107</f>
        <v>2336.71</v>
      </c>
    </row>
    <row r="113" customFormat="false" ht="13.5" hidden="false" customHeight="true" outlineLevel="0" collapsed="false">
      <c r="A113" s="145" t="s">
        <v>127</v>
      </c>
      <c r="B113" s="145"/>
      <c r="C113" s="93" t="s">
        <v>151</v>
      </c>
      <c r="D113" s="93"/>
      <c r="E113" s="92" t="n">
        <v>0</v>
      </c>
    </row>
    <row r="114" customFormat="false" ht="38.25" hidden="false" customHeight="true" outlineLevel="0" collapsed="false">
      <c r="A114" s="145"/>
      <c r="B114" s="145"/>
      <c r="C114" s="144" t="s">
        <v>285</v>
      </c>
      <c r="D114" s="144"/>
      <c r="E114" s="92" t="n">
        <v>150</v>
      </c>
    </row>
    <row r="115" customFormat="false" ht="13.5" hidden="false" customHeight="true" outlineLevel="0" collapsed="false">
      <c r="A115" s="88" t="s">
        <v>147</v>
      </c>
      <c r="B115" s="88"/>
      <c r="C115" s="137"/>
      <c r="D115" s="137"/>
      <c r="E115" s="124" t="n">
        <f aca="false">C87</f>
        <v>1387</v>
      </c>
    </row>
    <row r="116" customFormat="false" ht="13.5" hidden="false" customHeight="true" outlineLevel="0" collapsed="false">
      <c r="C116" s="99" t="s">
        <v>158</v>
      </c>
      <c r="D116" s="99"/>
      <c r="E116" s="92" t="n">
        <f aca="false">(E30+E112)-SUM(E113:E115)</f>
        <v>3272.71</v>
      </c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</sheetData>
  <mergeCells count="65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A25:E25"/>
    <mergeCell ref="C26:D26"/>
    <mergeCell ref="C27:D27"/>
    <mergeCell ref="C28:D28"/>
    <mergeCell ref="C29:D29"/>
    <mergeCell ref="A35:C35"/>
    <mergeCell ref="A37:C37"/>
    <mergeCell ref="A42:C43"/>
    <mergeCell ref="A50:C50"/>
    <mergeCell ref="A54:C54"/>
    <mergeCell ref="A59:C59"/>
    <mergeCell ref="A62:C62"/>
    <mergeCell ref="A68:C68"/>
    <mergeCell ref="A73:C73"/>
    <mergeCell ref="A80:C80"/>
    <mergeCell ref="A90:E90"/>
    <mergeCell ref="A91:B91"/>
    <mergeCell ref="C91:D91"/>
    <mergeCell ref="A92:B92"/>
    <mergeCell ref="C92:D92"/>
    <mergeCell ref="A93:B96"/>
    <mergeCell ref="C93:D93"/>
    <mergeCell ref="C94:D94"/>
    <mergeCell ref="C95:D95"/>
    <mergeCell ref="C96:D96"/>
    <mergeCell ref="A97:B97"/>
    <mergeCell ref="C97:D97"/>
    <mergeCell ref="C98:D98"/>
    <mergeCell ref="A100:E100"/>
    <mergeCell ref="A101:B101"/>
    <mergeCell ref="C101:D101"/>
    <mergeCell ref="A102:B102"/>
    <mergeCell ref="C102:D102"/>
    <mergeCell ref="A103:B105"/>
    <mergeCell ref="C103:D103"/>
    <mergeCell ref="C104:D104"/>
    <mergeCell ref="C105:D105"/>
    <mergeCell ref="A106:B106"/>
    <mergeCell ref="C106:D106"/>
    <mergeCell ref="C107:D107"/>
    <mergeCell ref="A110:E110"/>
    <mergeCell ref="A111:B111"/>
    <mergeCell ref="C111:D111"/>
    <mergeCell ref="A112:B112"/>
    <mergeCell ref="C112:D112"/>
    <mergeCell ref="A113:B114"/>
    <mergeCell ref="C113:D113"/>
    <mergeCell ref="C114:D114"/>
    <mergeCell ref="A115:B115"/>
    <mergeCell ref="C115:D115"/>
    <mergeCell ref="C116:D116"/>
  </mergeCells>
  <conditionalFormatting sqref="C81:C85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2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6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2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2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7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98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286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791.87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791.87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-5800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287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288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289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290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293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6" t="s">
        <v>294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295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296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297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298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271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140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299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900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1160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1387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2024'!C81)+SUM(E88+E90+E99+E107)  &lt; 0,(('October 2024 - December 2024'!C81))+SUM(E88+E90+E99+E107), TEXT((('October 2024 - December 2024'!C81))+SUM(E88+E90+E99+E107),"+$0.00"))</f>
        <v>-5800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str">
        <f aca="false">IF(('October 2024 - December 2024'!C83)+SUM(E89) &lt; 0,(('October 2024 - December 2024'!C83))+SUM(E89), TEXT((('October 2024 - December 2024'!C83))+SUM(E89),"+$0.00"))</f>
        <v>+$0.00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-5800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1387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300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46.2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274</v>
      </c>
      <c r="H87" s="134" t="n">
        <f aca="false">C70-H86</f>
        <v>140</v>
      </c>
    </row>
    <row r="88" customFormat="false" ht="13.5" hidden="false" customHeight="true" outlineLevel="0" collapsed="false">
      <c r="A88" s="88" t="s">
        <v>127</v>
      </c>
      <c r="B88" s="88"/>
      <c r="C88" s="95" t="s">
        <v>301</v>
      </c>
      <c r="D88" s="95"/>
      <c r="E88" s="92" t="n">
        <v>100</v>
      </c>
    </row>
    <row r="89" customFormat="false" ht="13.5" hidden="false" customHeight="true" outlineLevel="0" collapsed="false">
      <c r="A89" s="88"/>
      <c r="B89" s="88"/>
      <c r="C89" s="95" t="s">
        <v>302</v>
      </c>
      <c r="D89" s="95"/>
      <c r="E89" s="92" t="n">
        <v>300</v>
      </c>
    </row>
    <row r="90" customFormat="false" ht="19.5" hidden="false" customHeight="true" outlineLevel="0" collapsed="false">
      <c r="A90" s="88"/>
      <c r="B90" s="88"/>
      <c r="C90" s="141" t="s">
        <v>303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304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1387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2024'!E116+E13)-SUM(E88:E92)</f>
        <v>2955.71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305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C70-H95</f>
        <v>140</v>
      </c>
    </row>
    <row r="97" customFormat="false" ht="13.5" hidden="false" customHeight="true" outlineLevel="0" collapsed="false">
      <c r="A97" s="88" t="s">
        <v>306</v>
      </c>
      <c r="B97" s="88"/>
      <c r="C97" s="128"/>
      <c r="D97" s="128"/>
      <c r="E97" s="86" t="n">
        <f aca="false">E93</f>
        <v>2955.71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307</v>
      </c>
      <c r="D98" s="141"/>
      <c r="E98" s="92" t="n">
        <v>3267.84</v>
      </c>
    </row>
    <row r="99" customFormat="false" ht="13.5" hidden="false" customHeight="true" outlineLevel="0" collapsed="false">
      <c r="A99" s="88"/>
      <c r="B99" s="88"/>
      <c r="C99" s="95" t="s">
        <v>308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7"/>
      <c r="D100" s="147"/>
      <c r="E100" s="98" t="n">
        <f aca="false">C83</f>
        <v>1387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773.87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309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274</v>
      </c>
      <c r="H105" s="134" t="n">
        <f aca="false">C70-H104</f>
        <v>140</v>
      </c>
    </row>
    <row r="106" customFormat="false" ht="13.5" hidden="false" customHeight="true" outlineLevel="0" collapsed="false">
      <c r="A106" s="88" t="s">
        <v>310</v>
      </c>
      <c r="B106" s="88"/>
      <c r="C106" s="89"/>
      <c r="D106" s="89"/>
      <c r="E106" s="86" t="n">
        <f aca="false">E101</f>
        <v>773.87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220</v>
      </c>
      <c r="D107" s="93"/>
      <c r="E107" s="94" t="n">
        <v>1000</v>
      </c>
    </row>
    <row r="108" customFormat="false" ht="13.5" hidden="false" customHeight="true" outlineLevel="0" collapsed="false">
      <c r="A108" s="88"/>
      <c r="B108" s="88"/>
      <c r="C108" s="95" t="s">
        <v>311</v>
      </c>
      <c r="D108" s="95"/>
      <c r="E108" s="92" t="n">
        <v>0</v>
      </c>
    </row>
    <row r="109" customFormat="false" ht="13.5" hidden="false" customHeight="true" outlineLevel="0" collapsed="false">
      <c r="A109" s="145" t="s">
        <v>147</v>
      </c>
      <c r="B109" s="145"/>
      <c r="C109" s="95"/>
      <c r="D109" s="95"/>
      <c r="E109" s="124" t="n">
        <f aca="false">C83</f>
        <v>1387</v>
      </c>
    </row>
    <row r="110" customFormat="false" ht="13.5" hidden="false" customHeight="true" outlineLevel="0" collapsed="false">
      <c r="C110" s="148" t="s">
        <v>158</v>
      </c>
      <c r="D110" s="148"/>
      <c r="E110" s="106" t="n">
        <f aca="false">(E26+E106)-SUM(E107:E109)</f>
        <v>791.87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1049.87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1049.87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-2800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313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314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315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316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317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318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319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320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321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322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323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324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325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49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299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-2800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326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140</v>
      </c>
    </row>
    <row r="89" customFormat="false" ht="13.5" hidden="false" customHeight="true" outlineLevel="0" collapsed="false">
      <c r="A89" s="150" t="s">
        <v>127</v>
      </c>
      <c r="B89" s="151"/>
      <c r="C89" s="95" t="s">
        <v>220</v>
      </c>
      <c r="D89" s="95"/>
      <c r="E89" s="92" t="n">
        <v>1000</v>
      </c>
    </row>
    <row r="90" customFormat="false" ht="13.5" hidden="false" customHeight="true" outlineLevel="0" collapsed="false">
      <c r="A90" s="152"/>
      <c r="B90" s="153"/>
      <c r="C90" s="95" t="s">
        <v>311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2025 - March 2025'!E110+E13)-SUM(E89:E91)</f>
        <v>877.87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327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35.0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328</v>
      </c>
      <c r="B96" s="88"/>
      <c r="C96" s="128"/>
      <c r="D96" s="128"/>
      <c r="E96" s="86" t="n">
        <f aca="false">E92</f>
        <v>877.87</v>
      </c>
    </row>
    <row r="97" customFormat="false" ht="13.5" hidden="false" customHeight="true" outlineLevel="0" collapsed="false">
      <c r="A97" s="88" t="s">
        <v>127</v>
      </c>
      <c r="B97" s="88"/>
      <c r="C97" s="95" t="s">
        <v>220</v>
      </c>
      <c r="D97" s="95"/>
      <c r="E97" s="92" t="n">
        <v>1000</v>
      </c>
    </row>
    <row r="98" customFormat="false" ht="13.5" hidden="false" customHeight="true" outlineLevel="0" collapsed="false">
      <c r="A98" s="88"/>
      <c r="B98" s="88"/>
      <c r="C98" s="91" t="s">
        <v>311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1031.87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329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274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330</v>
      </c>
      <c r="B105" s="88"/>
      <c r="C105" s="89"/>
      <c r="D105" s="89"/>
      <c r="E105" s="86" t="n">
        <f aca="false">E100</f>
        <v>1031.87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220</v>
      </c>
      <c r="D106" s="91"/>
      <c r="E106" s="92" t="n">
        <v>1000</v>
      </c>
    </row>
    <row r="107" customFormat="false" ht="13.5" hidden="false" customHeight="true" outlineLevel="0" collapsed="false">
      <c r="A107" s="88"/>
      <c r="B107" s="88"/>
      <c r="C107" s="91" t="s">
        <v>311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1049.87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1357.87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1357.87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333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334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335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336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337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338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339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340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341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342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343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344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299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345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274</v>
      </c>
      <c r="H88" s="134" t="n">
        <f aca="false">C71-H87</f>
        <v>140</v>
      </c>
    </row>
    <row r="89" customFormat="false" ht="36" hidden="false" customHeight="true" outlineLevel="0" collapsed="false">
      <c r="A89" s="150" t="s">
        <v>127</v>
      </c>
      <c r="B89" s="151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155"/>
      <c r="B90" s="156"/>
      <c r="C90" s="95" t="s">
        <v>347</v>
      </c>
      <c r="D90" s="95"/>
      <c r="E90" s="92" t="n">
        <v>1300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('April 2025 - June 2025'!E109+E14)-SUM(E89:E91)</f>
        <v>753.87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348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274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349</v>
      </c>
      <c r="B96" s="88"/>
      <c r="C96" s="126"/>
      <c r="D96" s="126"/>
      <c r="E96" s="127" t="n">
        <f aca="false">E92</f>
        <v>753.87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351</v>
      </c>
      <c r="D98" s="95"/>
      <c r="E98" s="92" t="n">
        <v>1500</v>
      </c>
    </row>
    <row r="99" customFormat="false" ht="13.5" hidden="false" customHeight="true" outlineLevel="0" collapsed="false">
      <c r="A99" s="145" t="s">
        <v>147</v>
      </c>
      <c r="B99" s="145"/>
      <c r="C99" s="89"/>
      <c r="D99" s="89"/>
      <c r="E99" s="124" t="n">
        <f aca="false">C84</f>
        <v>1387</v>
      </c>
    </row>
    <row r="100" customFormat="false" ht="13.5" hidden="false" customHeight="true" outlineLevel="0" collapsed="false">
      <c r="C100" s="148" t="s">
        <v>158</v>
      </c>
      <c r="D100" s="148"/>
      <c r="E100" s="142" t="n">
        <f aca="false">(E21+E96)-SUM(E97:E99)</f>
        <v>339.87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274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353</v>
      </c>
      <c r="B105" s="88"/>
      <c r="C105" s="128"/>
      <c r="D105" s="128"/>
      <c r="E105" s="86" t="n">
        <f aca="false">E100</f>
        <v>339.87</v>
      </c>
    </row>
    <row r="106" customFormat="false" ht="13.5" hidden="false" customHeight="true" outlineLevel="0" collapsed="false">
      <c r="A106" s="145" t="s">
        <v>127</v>
      </c>
      <c r="B106" s="145"/>
      <c r="C106" s="93" t="s">
        <v>350</v>
      </c>
      <c r="D106" s="93"/>
      <c r="E106" s="94" t="n">
        <v>0</v>
      </c>
    </row>
    <row r="107" customFormat="false" ht="13.5" hidden="false" customHeight="true" outlineLevel="0" collapsed="false">
      <c r="A107" s="145"/>
      <c r="B107" s="145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145" t="s">
        <v>147</v>
      </c>
      <c r="B108" s="145"/>
      <c r="C108" s="89"/>
      <c r="D108" s="89"/>
      <c r="E108" s="124" t="n">
        <f aca="false">C84</f>
        <v>1387</v>
      </c>
    </row>
    <row r="109" customFormat="false" ht="13.5" hidden="false" customHeight="true" outlineLevel="0" collapsed="false">
      <c r="C109" s="148" t="s">
        <v>158</v>
      </c>
      <c r="D109" s="148"/>
      <c r="E109" s="106" t="n">
        <f aca="false">(E27+E105)-SUM(E106:E108)</f>
        <v>1357.87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4533.87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4533.87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357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358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359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362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363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364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365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7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366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367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368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369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271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140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299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900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1160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1387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1387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370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46.2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242</v>
      </c>
      <c r="H89" s="134" t="n">
        <f aca="false">C72-H88</f>
        <v>140</v>
      </c>
    </row>
    <row r="90" customFormat="false" ht="13.5" hidden="false" customHeight="true" outlineLevel="0" collapsed="false">
      <c r="A90" s="88" t="s">
        <v>127</v>
      </c>
      <c r="B90" s="88"/>
      <c r="C90" s="95" t="s">
        <v>350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354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1387</v>
      </c>
    </row>
    <row r="93" customFormat="false" ht="13.5" hidden="false" customHeight="true" outlineLevel="0" collapsed="false">
      <c r="A93" s="154"/>
      <c r="B93" s="154"/>
      <c r="C93" s="125" t="s">
        <v>148</v>
      </c>
      <c r="D93" s="125"/>
      <c r="E93" s="142" t="n">
        <f aca="false">('July 2025 - September 2025'!E109+E13)-SUM(E90:E92)</f>
        <v>2443.87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371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274</v>
      </c>
      <c r="H96" s="134" t="n">
        <f aca="false">C72-H95</f>
        <v>140</v>
      </c>
    </row>
    <row r="97" customFormat="false" ht="13.5" hidden="false" customHeight="true" outlineLevel="0" collapsed="false">
      <c r="A97" s="88" t="s">
        <v>372</v>
      </c>
      <c r="B97" s="88"/>
      <c r="C97" s="128"/>
      <c r="D97" s="128"/>
      <c r="E97" s="86" t="n">
        <f aca="false">E93</f>
        <v>2443.87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346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354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1387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3447.87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373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274</v>
      </c>
      <c r="H105" s="134" t="n">
        <f aca="false">C72-H104</f>
        <v>140</v>
      </c>
    </row>
    <row r="106" customFormat="false" ht="13.5" hidden="false" customHeight="true" outlineLevel="0" collapsed="false">
      <c r="A106" s="88" t="s">
        <v>374</v>
      </c>
      <c r="B106" s="88"/>
      <c r="C106" s="89"/>
      <c r="D106" s="89"/>
      <c r="E106" s="86" t="n">
        <f aca="false">E101</f>
        <v>3447.87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350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354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1387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4533.87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1" activeCellId="0" sqref="E8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7641.87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7641.87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378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379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382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383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384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385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386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387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388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299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389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140</v>
      </c>
    </row>
    <row r="89" customFormat="false" ht="39" hidden="false" customHeight="true" outlineLevel="0" collapsed="false">
      <c r="A89" s="88" t="s">
        <v>127</v>
      </c>
      <c r="B89" s="88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('October 2025 - December 2025'!E110+E13)-SUM(E89:E91)</f>
        <v>5469.87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390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274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306</v>
      </c>
      <c r="B96" s="88"/>
      <c r="C96" s="128"/>
      <c r="D96" s="128"/>
      <c r="E96" s="86" t="n">
        <f aca="false">E92</f>
        <v>5469.87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354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6555.87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391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392</v>
      </c>
      <c r="B105" s="88"/>
      <c r="C105" s="89"/>
      <c r="D105" s="89"/>
      <c r="E105" s="86" t="n">
        <f aca="false">E100</f>
        <v>6555.87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350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7641.87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27" activeCellId="0" sqref="A12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393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10749.87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10749.87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394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395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396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397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398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399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400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401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402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403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404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405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406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299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407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274</v>
      </c>
      <c r="H88" s="134" t="n">
        <f aca="false">C71-H87</f>
        <v>140</v>
      </c>
    </row>
    <row r="89" customFormat="false" ht="42" hidden="false" customHeight="true" outlineLevel="0" collapsed="false">
      <c r="A89" s="88" t="s">
        <v>127</v>
      </c>
      <c r="B89" s="88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2026 - March 2026'!E109+E13)-SUM(E89:E91)</f>
        <v>8577.87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408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274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328</v>
      </c>
      <c r="B96" s="88"/>
      <c r="C96" s="128"/>
      <c r="D96" s="128"/>
      <c r="E96" s="86" t="n">
        <f aca="false">E92</f>
        <v>8577.87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354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9663.87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409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274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392</v>
      </c>
      <c r="B105" s="88"/>
      <c r="C105" s="89"/>
      <c r="D105" s="89"/>
      <c r="E105" s="86" t="n">
        <f aca="false">E100</f>
        <v>9663.87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350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10749.87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2024-10-26T18:51:57Z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