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1F4C647-D375-44A8-9EAA-2E849AF554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" i="3" l="1"/>
  <c r="C9" i="1"/>
  <c r="E21" i="1"/>
  <c r="C73" i="6"/>
  <c r="C67" i="6"/>
  <c r="C61" i="6"/>
  <c r="C56" i="6"/>
  <c r="C53" i="6"/>
  <c r="C50" i="6"/>
  <c r="C45" i="6"/>
  <c r="C41" i="6"/>
  <c r="C34" i="6"/>
  <c r="E23" i="6"/>
  <c r="E18" i="6"/>
  <c r="E13" i="6"/>
  <c r="C72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5" i="2"/>
  <c r="C67" i="3"/>
  <c r="C61" i="3"/>
  <c r="C56" i="3"/>
  <c r="C53" i="3"/>
  <c r="C50" i="3"/>
  <c r="C45" i="3"/>
  <c r="C41" i="3"/>
  <c r="C34" i="3"/>
  <c r="E23" i="3"/>
  <c r="E18" i="3"/>
  <c r="E13" i="3"/>
  <c r="E90" i="1"/>
  <c r="E95" i="1" s="1"/>
  <c r="C75" i="1"/>
  <c r="E13" i="2"/>
  <c r="E27" i="1"/>
  <c r="E86" i="1"/>
  <c r="C5" i="2"/>
  <c r="C5" i="3" s="1"/>
  <c r="C5" i="4" s="1"/>
  <c r="C5" i="5" s="1"/>
  <c r="C5" i="6" s="1"/>
  <c r="C69" i="2"/>
  <c r="C63" i="2"/>
  <c r="C58" i="2"/>
  <c r="C55" i="2"/>
  <c r="C52" i="2"/>
  <c r="C47" i="2"/>
  <c r="C43" i="2"/>
  <c r="C36" i="2"/>
  <c r="E18" i="2"/>
  <c r="C8" i="1"/>
  <c r="C69" i="1"/>
  <c r="C64" i="1"/>
  <c r="C59" i="1"/>
  <c r="C53" i="1"/>
  <c r="C56" i="1"/>
  <c r="E15" i="1"/>
  <c r="C48" i="1"/>
  <c r="C37" i="1"/>
  <c r="C44" i="1"/>
  <c r="C7" i="2" l="1"/>
  <c r="C7" i="4" s="1"/>
  <c r="C7" i="5" s="1"/>
  <c r="C7" i="6" s="1"/>
  <c r="C68" i="6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5" i="3" s="1"/>
  <c r="C70" i="2"/>
  <c r="C76" i="2" s="1"/>
  <c r="E83" i="2" s="1"/>
  <c r="C70" i="1"/>
  <c r="C76" i="1" s="1"/>
  <c r="E99" i="1" s="1"/>
  <c r="E80" i="6" l="1"/>
  <c r="E87" i="6"/>
  <c r="E95" i="5"/>
  <c r="E87" i="5"/>
  <c r="C70" i="5"/>
  <c r="C73" i="5" s="1"/>
  <c r="C73" i="4"/>
  <c r="E80" i="3"/>
  <c r="E87" i="3"/>
  <c r="E81" i="1"/>
  <c r="E89" i="1"/>
  <c r="E92" i="2"/>
  <c r="E101" i="2"/>
  <c r="E100" i="1" l="1"/>
  <c r="C3" i="2" l="1"/>
  <c r="C6" i="2" l="1"/>
  <c r="E84" i="2" l="1"/>
  <c r="E88" i="2" s="1"/>
  <c r="E93" i="2" s="1"/>
  <c r="E98" i="2" l="1"/>
  <c r="E102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5" i="2" l="1"/>
</calcChain>
</file>

<file path=xl/sharedStrings.xml><?xml version="1.0" encoding="utf-8"?>
<sst xmlns="http://schemas.openxmlformats.org/spreadsheetml/2006/main" count="731" uniqueCount="174">
  <si>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</si>
  <si>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</si>
  <si>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</si>
  <si>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</si>
  <si>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</si>
  <si>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</si>
  <si>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</si>
  <si>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</si>
  <si>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</si>
  <si>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</si>
  <si>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</si>
  <si>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</si>
  <si>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</si>
  <si>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</si>
  <si>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</si>
  <si>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</si>
  <si>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</si>
  <si>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</si>
  <si>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</si>
  <si>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</si>
  <si>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</si>
  <si>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</si>
  <si>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</si>
  <si>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</si>
  <si>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</si>
  <si>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</si>
  <si>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</si>
  <si>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</si>
  <si>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</si>
  <si>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</si>
  <si>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</si>
  <si>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</si>
  <si>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</si>
  <si>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</si>
  <si>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</si>
  <si>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</si>
  <si>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</si>
  <si>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</si>
  <si>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</si>
  <si>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</si>
  <si>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</si>
  <si>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</si>
  <si>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</si>
  <si>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</si>
  <si>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</si>
  <si>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</si>
  <si>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</si>
  <si>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</si>
  <si>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</si>
  <si>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</si>
  <si>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</si>
  <si>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</si>
  <si>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</si>
  <si>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</si>
  <si>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</si>
  <si>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</si>
  <si>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</si>
  <si>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</si>
  <si>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</si>
  <si>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</si>
  <si>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</si>
  <si>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</si>
  <si>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</si>
  <si>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</si>
  <si>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</si>
  <si>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</si>
  <si>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</si>
  <si>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</si>
  <si>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</si>
  <si>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</si>
  <si>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</si>
  <si>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</si>
  <si>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</si>
  <si>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</si>
  <si>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</si>
  <si>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</si>
  <si>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</si>
  <si>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</si>
  <si>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</si>
  <si>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</si>
  <si>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</si>
  <si>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</si>
  <si>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</si>
  <si>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</si>
  <si>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</si>
  <si>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</si>
  <si>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</si>
  <si>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</si>
  <si>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</si>
  <si>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</si>
  <si>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</si>
  <si>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</si>
  <si>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</si>
  <si>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</si>
  <si>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</si>
  <si>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</si>
  <si>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</si>
  <si>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</si>
  <si>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</si>
  <si>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</si>
  <si>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</si>
  <si>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</si>
  <si>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</si>
  <si>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</si>
  <si>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</si>
  <si>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</si>
  <si>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</si>
  <si>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</si>
  <si>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</si>
  <si>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</si>
  <si>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</si>
  <si>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</si>
  <si>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</si>
  <si>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</si>
  <si>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</si>
  <si>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</si>
  <si>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</si>
  <si>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</si>
  <si>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</si>
  <si>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</si>
  <si>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</si>
  <si>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</si>
  <si>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</si>
  <si>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</si>
  <si>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</si>
  <si>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</si>
  <si>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</si>
  <si>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</si>
  <si>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</si>
  <si>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</si>
  <si>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</si>
  <si>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</si>
  <si>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</si>
  <si>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</si>
  <si>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</si>
  <si>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</si>
  <si>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</si>
  <si>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</si>
  <si>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</si>
  <si>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</si>
  <si>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</si>
  <si>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</si>
  <si>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</si>
  <si>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</si>
  <si>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</si>
  <si>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</si>
  <si>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</si>
  <si>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</si>
  <si>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</si>
  <si>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</si>
  <si>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</si>
  <si>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</si>
  <si>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</si>
  <si>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</si>
  <si>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</si>
  <si>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</si>
  <si>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</si>
  <si>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</si>
  <si>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</si>
  <si>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</si>
  <si>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</si>
  <si>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</si>
  <si>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</si>
  <si>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</si>
  <si>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</si>
  <si>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t>04th June 2024</t>
  </si>
  <si>
    <t>Net Debts:</t>
  </si>
  <si>
    <t>3. Terminate the Fixed Line Phone 23290612 pay $187 remaining fees</t>
  </si>
  <si>
    <t>2. Payback $800 to Ng Wing Lam</t>
  </si>
  <si>
    <t>3. Payback $9.97 to the Banruptcy Office Department</t>
  </si>
  <si>
    <t xml:space="preserve">Deduct 10 packet of cigarette </t>
  </si>
  <si>
    <r>
      <t xml:space="preserve">2. Payback $1600 to Ng Wing Lam - </t>
    </r>
    <r>
      <rPr>
        <b/>
        <sz val="11"/>
        <color rgb="FFFF0000"/>
        <rFont val="Calibri"/>
        <family val="2"/>
      </rPr>
      <t>Last Payment</t>
    </r>
  </si>
  <si>
    <t>1. Payback $800 to Mom</t>
  </si>
  <si>
    <r>
      <t>1. Payback $1139 to Mom -</t>
    </r>
    <r>
      <rPr>
        <b/>
        <sz val="11"/>
        <color rgb="FFFF0000"/>
        <rFont val="Calibri"/>
        <family val="2"/>
      </rPr>
      <t xml:space="preserve"> 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</si>
</sst>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7" xfId="0" applyNumberFormat="1" applyFont="1" applyBorder="1" applyAlignment="1">
      <alignment horizontal="left" vertical="center"/>
    </xf>
    <xf numFmtId="0" fontId="10" fillId="5" borderId="1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166" fontId="10" fillId="0" borderId="2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166" fontId="22" fillId="0" borderId="2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opLeftCell="A67" zoomScaleNormal="100" workbookViewId="0">
      <selection activeCell="I94" sqref="I94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66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88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86</v>
      </c>
      <c r="C4" s="5">
        <v>10.199999999999999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87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57.370000000000005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166</v>
      </c>
      <c r="C9" s="57">
        <f>(-C75+SUM(E88,E97))</f>
        <v>-13139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2" t="s">
        <v>59</v>
      </c>
      <c r="B12" s="96"/>
      <c r="C12" s="96"/>
      <c r="D12" s="96"/>
      <c r="E12" s="9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08" t="s">
        <v>3</v>
      </c>
      <c r="D13" s="86"/>
      <c r="E13" s="17" t="s">
        <v>4</v>
      </c>
    </row>
    <row r="14" spans="1:25" ht="13.5" customHeight="1">
      <c r="A14" s="2" t="s">
        <v>67</v>
      </c>
      <c r="B14" s="2" t="s">
        <v>5</v>
      </c>
      <c r="C14" s="109" t="s">
        <v>6</v>
      </c>
      <c r="D14" s="94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2" t="s">
        <v>60</v>
      </c>
      <c r="B17" s="96"/>
      <c r="C17" s="96"/>
      <c r="D17" s="96"/>
      <c r="E17" s="9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2" t="s">
        <v>1</v>
      </c>
      <c r="B18" s="73" t="s">
        <v>2</v>
      </c>
      <c r="C18" s="123" t="s">
        <v>3</v>
      </c>
      <c r="D18" s="124"/>
      <c r="E18" s="74" t="s">
        <v>4</v>
      </c>
    </row>
    <row r="19" spans="1:25" ht="13.15" customHeight="1">
      <c r="A19" s="32" t="s">
        <v>68</v>
      </c>
      <c r="B19" s="32" t="s">
        <v>5</v>
      </c>
      <c r="C19" s="125" t="s">
        <v>6</v>
      </c>
      <c r="D19" s="126"/>
      <c r="E19" s="67">
        <v>2405</v>
      </c>
    </row>
    <row r="20" spans="1:25" ht="13.15" customHeight="1">
      <c r="A20" s="32" t="s">
        <v>165</v>
      </c>
      <c r="B20" s="32" t="s">
        <v>5</v>
      </c>
      <c r="C20" s="117" t="s">
        <v>93</v>
      </c>
      <c r="D20" s="118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22" t="s">
        <v>61</v>
      </c>
      <c r="B23" s="96"/>
      <c r="C23" s="96"/>
      <c r="D23" s="96"/>
      <c r="E23" s="9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08" t="s">
        <v>3</v>
      </c>
      <c r="D24" s="86"/>
      <c r="E24" s="17" t="s">
        <v>4</v>
      </c>
    </row>
    <row r="25" spans="1:25" ht="13.15" customHeight="1">
      <c r="A25" s="26" t="s">
        <v>69</v>
      </c>
      <c r="B25" s="26" t="s">
        <v>5</v>
      </c>
      <c r="C25" s="109" t="s">
        <v>6</v>
      </c>
      <c r="D25" s="86"/>
      <c r="E25" s="27">
        <v>2405</v>
      </c>
    </row>
    <row r="26" spans="1:25" ht="13.15" customHeight="1">
      <c r="A26" s="32" t="s">
        <v>161</v>
      </c>
      <c r="B26" s="32" t="s">
        <v>160</v>
      </c>
      <c r="C26" s="91" t="s">
        <v>162</v>
      </c>
      <c r="D26" s="91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16" t="s">
        <v>65</v>
      </c>
      <c r="B31" s="85"/>
      <c r="C31" s="86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84" t="s">
        <v>8</v>
      </c>
      <c r="B33" s="85"/>
      <c r="C33" s="86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160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10" t="s">
        <v>11</v>
      </c>
      <c r="B38" s="111"/>
      <c r="C38" s="112"/>
    </row>
    <row r="39" spans="1:3" ht="13.5" customHeight="1">
      <c r="A39" s="113"/>
      <c r="B39" s="114"/>
      <c r="C39" s="115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84" t="s">
        <v>17</v>
      </c>
      <c r="B45" s="85"/>
      <c r="C45" s="86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84" t="s">
        <v>51</v>
      </c>
      <c r="B49" s="87"/>
      <c r="C49" s="88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89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84" t="s">
        <v>22</v>
      </c>
      <c r="B54" s="87"/>
      <c r="C54" s="88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40" t="s">
        <v>55</v>
      </c>
      <c r="B57" s="141"/>
      <c r="C57" s="124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31" t="s">
        <v>35</v>
      </c>
      <c r="B60" s="114"/>
      <c r="C60" s="97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8" t="s">
        <v>31</v>
      </c>
      <c r="B65" s="142"/>
      <c r="C65" s="100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8" t="s">
        <v>44</v>
      </c>
      <c r="B71" s="99"/>
      <c r="C71" s="100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06" t="s">
        <v>62</v>
      </c>
      <c r="B79" s="129"/>
      <c r="C79" s="129"/>
      <c r="D79" s="129"/>
      <c r="E79" s="130"/>
    </row>
    <row r="80" spans="1:8" ht="13.5" customHeight="1">
      <c r="A80" s="127" t="s">
        <v>38</v>
      </c>
      <c r="B80" s="128"/>
      <c r="C80" s="127" t="s">
        <v>37</v>
      </c>
      <c r="D80" s="128"/>
      <c r="E80" s="43" t="s">
        <v>4</v>
      </c>
    </row>
    <row r="81" spans="1:5" ht="13.5" customHeight="1">
      <c r="A81" s="132" t="s">
        <v>40</v>
      </c>
      <c r="B81" s="133"/>
      <c r="C81" s="89"/>
      <c r="D81" s="90"/>
      <c r="E81" s="44">
        <f>C76</f>
        <v>1503</v>
      </c>
    </row>
    <row r="82" spans="1:5" ht="13.5" customHeight="1">
      <c r="C82" s="143" t="s">
        <v>41</v>
      </c>
      <c r="D82" s="144"/>
      <c r="E82" s="37">
        <v>0</v>
      </c>
    </row>
    <row r="83" spans="1:5" ht="13.5" customHeight="1"/>
    <row r="84" spans="1:5" ht="13.5" customHeight="1">
      <c r="A84" s="106" t="s">
        <v>63</v>
      </c>
      <c r="B84" s="85"/>
      <c r="C84" s="85"/>
      <c r="D84" s="85"/>
      <c r="E84" s="86"/>
    </row>
    <row r="85" spans="1:5" ht="13.5" customHeight="1">
      <c r="A85" s="106" t="s">
        <v>38</v>
      </c>
      <c r="B85" s="86"/>
      <c r="C85" s="106" t="s">
        <v>37</v>
      </c>
      <c r="D85" s="86"/>
      <c r="E85" s="23" t="s">
        <v>4</v>
      </c>
    </row>
    <row r="86" spans="1:5" ht="13.5" customHeight="1">
      <c r="A86" s="93" t="s">
        <v>77</v>
      </c>
      <c r="B86" s="103"/>
      <c r="C86" s="101"/>
      <c r="D86" s="102"/>
      <c r="E86" s="37">
        <f>E82</f>
        <v>0</v>
      </c>
    </row>
    <row r="87" spans="1:5" ht="13.5" customHeight="1">
      <c r="A87" s="134" t="s">
        <v>82</v>
      </c>
      <c r="B87" s="135"/>
      <c r="C87" s="82" t="s">
        <v>83</v>
      </c>
      <c r="D87" s="107"/>
      <c r="E87" s="52">
        <v>0</v>
      </c>
    </row>
    <row r="88" spans="1:5" ht="13.5" customHeight="1">
      <c r="A88" s="138"/>
      <c r="B88" s="139"/>
      <c r="C88" s="82" t="s">
        <v>91</v>
      </c>
      <c r="D88" s="145"/>
      <c r="E88" s="52">
        <v>1000</v>
      </c>
    </row>
    <row r="89" spans="1:5" ht="13.5" customHeight="1">
      <c r="A89" s="93" t="s">
        <v>40</v>
      </c>
      <c r="B89" s="94"/>
      <c r="C89" s="104" t="s">
        <v>92</v>
      </c>
      <c r="D89" s="105"/>
      <c r="E89" s="66">
        <f>C76</f>
        <v>1503</v>
      </c>
    </row>
    <row r="90" spans="1:5" ht="13.5" customHeight="1">
      <c r="C90" s="92" t="s">
        <v>28</v>
      </c>
      <c r="D90" s="86"/>
      <c r="E90" s="37">
        <f>SUM(C3:C7)</f>
        <v>57.370000000000005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95" t="s">
        <v>64</v>
      </c>
      <c r="B93" s="96"/>
      <c r="C93" s="96"/>
      <c r="D93" s="96"/>
      <c r="E93" s="97"/>
    </row>
    <row r="94" spans="1:5" ht="13.5" customHeight="1">
      <c r="A94" s="106" t="s">
        <v>38</v>
      </c>
      <c r="B94" s="86"/>
      <c r="C94" s="106" t="s">
        <v>37</v>
      </c>
      <c r="D94" s="86"/>
      <c r="E94" s="23" t="s">
        <v>4</v>
      </c>
    </row>
    <row r="95" spans="1:5" ht="13.5" customHeight="1">
      <c r="A95" s="93" t="s">
        <v>78</v>
      </c>
      <c r="B95" s="94"/>
      <c r="C95" s="101"/>
      <c r="D95" s="86"/>
      <c r="E95" s="37">
        <f>E90</f>
        <v>57.370000000000005</v>
      </c>
    </row>
    <row r="96" spans="1:5" ht="13.5" customHeight="1">
      <c r="A96" s="134" t="s">
        <v>82</v>
      </c>
      <c r="B96" s="135"/>
      <c r="C96" s="82" t="s">
        <v>83</v>
      </c>
      <c r="D96" s="107"/>
      <c r="E96" s="52">
        <v>0</v>
      </c>
    </row>
    <row r="97" spans="1:5" ht="13.5" customHeight="1">
      <c r="A97" s="136"/>
      <c r="B97" s="137"/>
      <c r="C97" s="82" t="s">
        <v>168</v>
      </c>
      <c r="D97" s="83"/>
      <c r="E97" s="52">
        <v>800</v>
      </c>
    </row>
    <row r="98" spans="1:5" ht="13.5" customHeight="1">
      <c r="A98" s="138"/>
      <c r="B98" s="139"/>
      <c r="C98" s="82" t="s">
        <v>169</v>
      </c>
      <c r="D98" s="145"/>
      <c r="E98" s="52">
        <v>9.9700000000000006</v>
      </c>
    </row>
    <row r="99" spans="1:5" ht="13.5" customHeight="1">
      <c r="A99" s="93" t="s">
        <v>40</v>
      </c>
      <c r="B99" s="103"/>
      <c r="C99" s="104"/>
      <c r="D99" s="105"/>
      <c r="E99" s="52">
        <f>C76</f>
        <v>1503</v>
      </c>
    </row>
    <row r="100" spans="1:5" ht="13.5" customHeight="1">
      <c r="C100" s="92" t="s">
        <v>29</v>
      </c>
      <c r="D100" s="86"/>
      <c r="E100" s="52">
        <f>(E27+E95)-SUM(E96:E99)</f>
        <v>199.39999999999964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1">
    <mergeCell ref="C98:D98"/>
    <mergeCell ref="C95:D95"/>
    <mergeCell ref="C89:D89"/>
    <mergeCell ref="C90:D90"/>
    <mergeCell ref="C87:D87"/>
    <mergeCell ref="C88:D88"/>
    <mergeCell ref="C94:D94"/>
    <mergeCell ref="A23:E23"/>
    <mergeCell ref="A17:E17"/>
    <mergeCell ref="C18:D18"/>
    <mergeCell ref="C19:D19"/>
    <mergeCell ref="A49:C49"/>
    <mergeCell ref="C20:D20"/>
    <mergeCell ref="A1:E1"/>
    <mergeCell ref="C14:D14"/>
    <mergeCell ref="A12:E12"/>
    <mergeCell ref="C13:D13"/>
    <mergeCell ref="C24:D24"/>
    <mergeCell ref="C25:D25"/>
    <mergeCell ref="A38:C39"/>
    <mergeCell ref="A31:C31"/>
    <mergeCell ref="A33:C33"/>
    <mergeCell ref="C100:D100"/>
    <mergeCell ref="A95:B95"/>
    <mergeCell ref="A93:E93"/>
    <mergeCell ref="A71:C71"/>
    <mergeCell ref="A89:B89"/>
    <mergeCell ref="C86:D86"/>
    <mergeCell ref="A99:B99"/>
    <mergeCell ref="C99:D99"/>
    <mergeCell ref="C85:D85"/>
    <mergeCell ref="A86:B86"/>
    <mergeCell ref="C96:D96"/>
    <mergeCell ref="A85:B85"/>
    <mergeCell ref="A80:B80"/>
    <mergeCell ref="A79:E79"/>
    <mergeCell ref="A81:B81"/>
    <mergeCell ref="A96:B98"/>
    <mergeCell ref="C97:D97"/>
    <mergeCell ref="A45:C45"/>
    <mergeCell ref="A54:C54"/>
    <mergeCell ref="C81:D81"/>
    <mergeCell ref="C26:D26"/>
    <mergeCell ref="A60:C60"/>
    <mergeCell ref="A84:E84"/>
    <mergeCell ref="C80:D80"/>
    <mergeCell ref="A57:C57"/>
    <mergeCell ref="A65:C65"/>
    <mergeCell ref="C82:D82"/>
    <mergeCell ref="A87:B88"/>
    <mergeCell ref="A94:B94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0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5"/>
  <sheetViews>
    <sheetView tabSelected="1" topLeftCell="A67" workbookViewId="0">
      <selection activeCell="E102" sqref="E10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94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199.39999999999964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225.59999999999962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('April 2024 - June 2024'!C9)+SUM(E82,E90,E100)</f>
        <v>-9939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76</v>
      </c>
      <c r="B10" s="96"/>
      <c r="C10" s="96"/>
      <c r="D10" s="96"/>
      <c r="E10" s="9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8" t="s">
        <v>3</v>
      </c>
      <c r="D11" s="86"/>
      <c r="E11" s="17" t="s">
        <v>4</v>
      </c>
    </row>
    <row r="12" spans="1:25" ht="13.5" customHeight="1">
      <c r="A12" s="25" t="s">
        <v>80</v>
      </c>
      <c r="B12" s="2" t="s">
        <v>5</v>
      </c>
      <c r="C12" s="109" t="s">
        <v>6</v>
      </c>
      <c r="D12" s="9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95</v>
      </c>
      <c r="B15" s="96"/>
      <c r="C15" s="96"/>
      <c r="D15" s="96"/>
      <c r="E15" s="9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8" t="s">
        <v>3</v>
      </c>
      <c r="D16" s="86"/>
      <c r="E16" s="17" t="s">
        <v>4</v>
      </c>
    </row>
    <row r="17" spans="1:25" ht="13.15" customHeight="1">
      <c r="A17" s="25" t="s">
        <v>96</v>
      </c>
      <c r="B17" s="2" t="s">
        <v>5</v>
      </c>
      <c r="C17" s="109" t="s">
        <v>6</v>
      </c>
      <c r="D17" s="86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97</v>
      </c>
      <c r="B20" s="96"/>
      <c r="C20" s="96"/>
      <c r="D20" s="96"/>
      <c r="E20" s="9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3" t="s">
        <v>3</v>
      </c>
      <c r="D21" s="124"/>
      <c r="E21" s="74" t="s">
        <v>4</v>
      </c>
    </row>
    <row r="22" spans="1:25" ht="13.15" customHeight="1">
      <c r="A22" s="33" t="s">
        <v>98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33"/>
      <c r="B23" s="32" t="s">
        <v>119</v>
      </c>
      <c r="C23" s="160"/>
      <c r="D23" s="161"/>
      <c r="E23" s="67">
        <v>204</v>
      </c>
    </row>
    <row r="24" spans="1:25" ht="13.15" customHeight="1">
      <c r="A24" s="33"/>
      <c r="B24" s="32" t="s">
        <v>170</v>
      </c>
      <c r="C24" s="125"/>
      <c r="D24" s="125"/>
      <c r="E24" s="67">
        <v>300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2909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46" t="s">
        <v>99</v>
      </c>
      <c r="B30" s="85"/>
      <c r="C30" s="86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84" t="s">
        <v>8</v>
      </c>
      <c r="B32" s="85"/>
      <c r="C32" s="86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160</v>
      </c>
      <c r="B34" s="26"/>
      <c r="C34" s="27">
        <v>42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443</v>
      </c>
    </row>
    <row r="37" spans="1:3" ht="13.5" customHeight="1">
      <c r="A37" s="110" t="s">
        <v>11</v>
      </c>
      <c r="B37" s="111"/>
      <c r="C37" s="112"/>
    </row>
    <row r="38" spans="1:3" ht="13.5" customHeight="1">
      <c r="A38" s="113"/>
      <c r="B38" s="114"/>
      <c r="C38" s="115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SUM(C39:C42)</f>
        <v>0</v>
      </c>
    </row>
    <row r="44" spans="1:3" ht="13.5" customHeight="1">
      <c r="A44" s="84" t="s">
        <v>17</v>
      </c>
      <c r="B44" s="85"/>
      <c r="C44" s="86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84" t="s">
        <v>51</v>
      </c>
      <c r="B48" s="87"/>
      <c r="C48" s="88"/>
    </row>
    <row r="49" spans="1:3" ht="13.5" customHeight="1">
      <c r="A49" s="2" t="s">
        <v>52</v>
      </c>
      <c r="B49" s="2" t="s">
        <v>54</v>
      </c>
      <c r="C49" s="18">
        <v>0</v>
      </c>
    </row>
    <row r="50" spans="1:3" ht="13.5" customHeight="1">
      <c r="A50" s="26"/>
      <c r="B50" s="30" t="s">
        <v>73</v>
      </c>
      <c r="C50" s="31">
        <v>0</v>
      </c>
    </row>
    <row r="51" spans="1:3" ht="13.5" customHeight="1">
      <c r="A51" s="26"/>
      <c r="B51" s="26" t="s">
        <v>89</v>
      </c>
      <c r="C51" s="31">
        <v>0</v>
      </c>
    </row>
    <row r="52" spans="1:3" ht="13.5" customHeight="1">
      <c r="A52" s="26"/>
      <c r="B52" s="30" t="s">
        <v>53</v>
      </c>
      <c r="C52" s="31">
        <f>SUM(C49:C51)</f>
        <v>0</v>
      </c>
    </row>
    <row r="53" spans="1:3" ht="13.5" customHeight="1">
      <c r="A53" s="84" t="s">
        <v>22</v>
      </c>
      <c r="B53" s="87"/>
      <c r="C53" s="88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40" t="s">
        <v>55</v>
      </c>
      <c r="B56" s="141"/>
      <c r="C56" s="124"/>
    </row>
    <row r="57" spans="1:3" ht="33" customHeight="1">
      <c r="A57" s="32" t="s">
        <v>56</v>
      </c>
      <c r="B57" s="33" t="s">
        <v>57</v>
      </c>
      <c r="C57" s="34">
        <v>0</v>
      </c>
    </row>
    <row r="58" spans="1:3" ht="19.899999999999999" customHeight="1">
      <c r="A58" s="32"/>
      <c r="B58" s="33" t="s">
        <v>58</v>
      </c>
      <c r="C58" s="34">
        <f>SUM(C57)</f>
        <v>0</v>
      </c>
    </row>
    <row r="59" spans="1:3" ht="13.5" customHeight="1">
      <c r="A59" s="131" t="s">
        <v>35</v>
      </c>
      <c r="B59" s="114"/>
      <c r="C59" s="97"/>
    </row>
    <row r="60" spans="1:3" ht="13.5" customHeight="1">
      <c r="A60" s="26" t="s">
        <v>70</v>
      </c>
      <c r="B60" s="26"/>
      <c r="C60" s="18">
        <v>0</v>
      </c>
    </row>
    <row r="61" spans="1:3" ht="15" customHeight="1">
      <c r="A61" s="28" t="s">
        <v>72</v>
      </c>
      <c r="B61" s="28" t="s">
        <v>71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0</v>
      </c>
    </row>
    <row r="63" spans="1:3" ht="13.5" customHeight="1">
      <c r="A63" s="32"/>
      <c r="B63" s="33" t="s">
        <v>36</v>
      </c>
      <c r="C63" s="34">
        <f>SUM(C60:C62)</f>
        <v>0</v>
      </c>
    </row>
    <row r="64" spans="1:3" ht="13.5" customHeight="1">
      <c r="A64" s="98" t="s">
        <v>31</v>
      </c>
      <c r="B64" s="142"/>
      <c r="C64" s="100"/>
    </row>
    <row r="65" spans="1:8" ht="13.5" customHeight="1">
      <c r="A65" s="58" t="s">
        <v>42</v>
      </c>
      <c r="B65" s="63" t="s">
        <v>49</v>
      </c>
      <c r="C65" s="60">
        <v>300</v>
      </c>
    </row>
    <row r="66" spans="1:8" ht="13.5" customHeight="1">
      <c r="A66" s="68" t="s">
        <v>84</v>
      </c>
      <c r="B66" s="81" t="s">
        <v>85</v>
      </c>
      <c r="C66" s="70">
        <v>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118</v>
      </c>
      <c r="C68" s="31">
        <v>760</v>
      </c>
    </row>
    <row r="69" spans="1:8" ht="13.5" customHeight="1">
      <c r="A69" s="28"/>
      <c r="B69" s="38" t="s">
        <v>43</v>
      </c>
      <c r="C69" s="39">
        <f>SUM(C65:C68)</f>
        <v>1060</v>
      </c>
    </row>
    <row r="70" spans="1:8" ht="13.5" customHeight="1">
      <c r="A70" s="28"/>
      <c r="B70" s="54" t="s">
        <v>58</v>
      </c>
      <c r="C70" s="39">
        <f>C36+C43+C47+C52+C55+C58+C63+C69</f>
        <v>1503</v>
      </c>
    </row>
    <row r="71" spans="1:8" ht="13.5" customHeight="1">
      <c r="A71" s="98" t="s">
        <v>44</v>
      </c>
      <c r="B71" s="99"/>
      <c r="C71" s="100"/>
    </row>
    <row r="72" spans="1:8" ht="13.5" customHeight="1">
      <c r="A72" s="42" t="s">
        <v>47</v>
      </c>
      <c r="B72" s="38"/>
      <c r="C72" s="49">
        <f>'April 2024 - June 2024'!C72</f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06" t="s">
        <v>100</v>
      </c>
      <c r="B79" s="85"/>
      <c r="C79" s="85"/>
      <c r="D79" s="85"/>
      <c r="E79" s="86"/>
    </row>
    <row r="80" spans="1:8" ht="13.5" customHeight="1">
      <c r="A80" s="127" t="s">
        <v>38</v>
      </c>
      <c r="B80" s="124"/>
      <c r="C80" s="127" t="s">
        <v>37</v>
      </c>
      <c r="D80" s="124"/>
      <c r="E80" s="43" t="s">
        <v>4</v>
      </c>
    </row>
    <row r="81" spans="1:5" ht="13.5" customHeight="1">
      <c r="A81" s="149" t="s">
        <v>82</v>
      </c>
      <c r="B81" s="149"/>
      <c r="C81" s="147" t="s">
        <v>83</v>
      </c>
      <c r="D81" s="148"/>
      <c r="E81" s="75">
        <v>0</v>
      </c>
    </row>
    <row r="82" spans="1:5" ht="13.5" customHeight="1">
      <c r="A82" s="150"/>
      <c r="B82" s="150"/>
      <c r="C82" s="151" t="s">
        <v>168</v>
      </c>
      <c r="D82" s="152"/>
      <c r="E82" s="52">
        <v>800</v>
      </c>
    </row>
    <row r="83" spans="1:5" ht="13.5" customHeight="1">
      <c r="A83" s="132" t="s">
        <v>40</v>
      </c>
      <c r="B83" s="133"/>
      <c r="C83" s="89"/>
      <c r="D83" s="90"/>
      <c r="E83" s="44">
        <f>C76</f>
        <v>1503</v>
      </c>
    </row>
    <row r="84" spans="1:5" ht="13.5" customHeight="1">
      <c r="C84" s="143" t="s">
        <v>41</v>
      </c>
      <c r="D84" s="85"/>
      <c r="E84" s="37">
        <f>(C6+E13)-SUM(E81:E83)</f>
        <v>327.59999999999945</v>
      </c>
    </row>
    <row r="85" spans="1:5" ht="13.5" customHeight="1"/>
    <row r="86" spans="1:5" ht="13.5" customHeight="1">
      <c r="A86" s="106" t="s">
        <v>101</v>
      </c>
      <c r="B86" s="85"/>
      <c r="C86" s="85"/>
      <c r="D86" s="85"/>
      <c r="E86" s="86"/>
    </row>
    <row r="87" spans="1:5" ht="13.5" customHeight="1">
      <c r="A87" s="106" t="s">
        <v>38</v>
      </c>
      <c r="B87" s="86"/>
      <c r="C87" s="106" t="s">
        <v>37</v>
      </c>
      <c r="D87" s="86"/>
      <c r="E87" s="23" t="s">
        <v>4</v>
      </c>
    </row>
    <row r="88" spans="1:5" ht="13.5" customHeight="1">
      <c r="A88" s="93" t="s">
        <v>81</v>
      </c>
      <c r="B88" s="94"/>
      <c r="C88" s="104"/>
      <c r="D88" s="154"/>
      <c r="E88" s="37">
        <f>E84</f>
        <v>327.59999999999945</v>
      </c>
    </row>
    <row r="89" spans="1:5" ht="13.5" customHeight="1">
      <c r="A89" s="134" t="s">
        <v>82</v>
      </c>
      <c r="B89" s="135"/>
      <c r="C89" s="104" t="s">
        <v>83</v>
      </c>
      <c r="D89" s="153"/>
      <c r="E89" s="52">
        <v>0</v>
      </c>
    </row>
    <row r="90" spans="1:5" ht="13.5" customHeight="1">
      <c r="A90" s="136"/>
      <c r="B90" s="137"/>
      <c r="C90" s="82" t="s">
        <v>168</v>
      </c>
      <c r="D90" s="83"/>
      <c r="E90" s="52">
        <v>800</v>
      </c>
    </row>
    <row r="91" spans="1:5" ht="13.5" customHeight="1">
      <c r="A91" s="138"/>
      <c r="B91" s="139"/>
      <c r="C91" s="82" t="s">
        <v>167</v>
      </c>
      <c r="D91" s="83"/>
      <c r="E91" s="52">
        <v>187</v>
      </c>
    </row>
    <row r="92" spans="1:5" ht="13.5" customHeight="1">
      <c r="A92" s="93" t="s">
        <v>40</v>
      </c>
      <c r="B92" s="94"/>
      <c r="C92" s="101"/>
      <c r="D92" s="86"/>
      <c r="E92" s="66">
        <f>C76</f>
        <v>1503</v>
      </c>
    </row>
    <row r="93" spans="1:5" ht="13.5" customHeight="1">
      <c r="C93" s="92" t="s">
        <v>28</v>
      </c>
      <c r="D93" s="86"/>
      <c r="E93" s="37">
        <f>(E18+E88)-SUM(E89:E92)</f>
        <v>242.59999999999945</v>
      </c>
    </row>
    <row r="94" spans="1:5" ht="13.5" customHeight="1">
      <c r="A94" s="24"/>
      <c r="B94" s="24"/>
      <c r="C94" s="24"/>
      <c r="D94" s="24"/>
      <c r="E94" s="24"/>
    </row>
    <row r="95" spans="1:5" ht="17.25" customHeight="1">
      <c r="A95" s="24"/>
      <c r="B95" s="24"/>
      <c r="C95" s="24"/>
      <c r="D95" s="24"/>
      <c r="E95" s="24"/>
    </row>
    <row r="96" spans="1:5" ht="13.5" customHeight="1">
      <c r="A96" s="95" t="s">
        <v>102</v>
      </c>
      <c r="B96" s="96"/>
      <c r="C96" s="96"/>
      <c r="D96" s="96"/>
      <c r="E96" s="97"/>
    </row>
    <row r="97" spans="1:5" ht="13.5" customHeight="1">
      <c r="A97" s="106" t="s">
        <v>38</v>
      </c>
      <c r="B97" s="86"/>
      <c r="C97" s="106" t="s">
        <v>37</v>
      </c>
      <c r="D97" s="86"/>
      <c r="E97" s="23" t="s">
        <v>4</v>
      </c>
    </row>
    <row r="98" spans="1:5" ht="13.5" customHeight="1">
      <c r="A98" s="93" t="s">
        <v>103</v>
      </c>
      <c r="B98" s="94"/>
      <c r="C98" s="101"/>
      <c r="D98" s="86"/>
      <c r="E98" s="37">
        <f>E93</f>
        <v>242.59999999999945</v>
      </c>
    </row>
    <row r="99" spans="1:5" ht="13.5" customHeight="1">
      <c r="A99" s="93" t="s">
        <v>82</v>
      </c>
      <c r="B99" s="103"/>
      <c r="C99" s="82" t="s">
        <v>83</v>
      </c>
      <c r="D99" s="107"/>
      <c r="E99" s="52">
        <v>0</v>
      </c>
    </row>
    <row r="100" spans="1:5" ht="13.5" customHeight="1">
      <c r="A100" s="76"/>
      <c r="B100" s="77"/>
      <c r="C100" s="82" t="s">
        <v>171</v>
      </c>
      <c r="D100" s="83"/>
      <c r="E100" s="52">
        <v>1600</v>
      </c>
    </row>
    <row r="101" spans="1:5" ht="13.5" customHeight="1">
      <c r="A101" s="93" t="s">
        <v>40</v>
      </c>
      <c r="B101" s="94"/>
      <c r="C101" s="101"/>
      <c r="D101" s="86"/>
      <c r="E101" s="66">
        <f>C76</f>
        <v>1503</v>
      </c>
    </row>
    <row r="102" spans="1:5" ht="13.5" customHeight="1">
      <c r="C102" s="92" t="s">
        <v>28</v>
      </c>
      <c r="D102" s="86"/>
      <c r="E102" s="52">
        <f>(E25+E98)-SUM(E99:E101)</f>
        <v>48.599999999999454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4">
    <mergeCell ref="C23:D23"/>
    <mergeCell ref="A89:B91"/>
    <mergeCell ref="C90:D90"/>
    <mergeCell ref="C24:D24"/>
    <mergeCell ref="C91:D91"/>
    <mergeCell ref="A101:B101"/>
    <mergeCell ref="C101:D101"/>
    <mergeCell ref="C89:D89"/>
    <mergeCell ref="C84:D84"/>
    <mergeCell ref="A86:E86"/>
    <mergeCell ref="A87:B87"/>
    <mergeCell ref="C87:D87"/>
    <mergeCell ref="A88:B88"/>
    <mergeCell ref="C88:D88"/>
    <mergeCell ref="C83:D83"/>
    <mergeCell ref="A37:C38"/>
    <mergeCell ref="A44:C44"/>
    <mergeCell ref="C80:D80"/>
    <mergeCell ref="C102:D102"/>
    <mergeCell ref="A99:B99"/>
    <mergeCell ref="C99:D99"/>
    <mergeCell ref="A92:B92"/>
    <mergeCell ref="C92:D92"/>
    <mergeCell ref="C93:D93"/>
    <mergeCell ref="A96:E96"/>
    <mergeCell ref="A97:B97"/>
    <mergeCell ref="C97:D97"/>
    <mergeCell ref="A98:B98"/>
    <mergeCell ref="C98:D98"/>
    <mergeCell ref="C100:D100"/>
    <mergeCell ref="C81:D81"/>
    <mergeCell ref="A81:B82"/>
    <mergeCell ref="C82:D82"/>
    <mergeCell ref="A48:C48"/>
    <mergeCell ref="A53:C53"/>
    <mergeCell ref="A56:C56"/>
    <mergeCell ref="A59:C59"/>
    <mergeCell ref="A64:C64"/>
    <mergeCell ref="A83:B83"/>
    <mergeCell ref="A32:C32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30:C30"/>
    <mergeCell ref="A71:C71"/>
    <mergeCell ref="A79:E79"/>
    <mergeCell ref="A80:B80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4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8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3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8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2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topLeftCell="A64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108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2024'!E102</f>
        <v>48.599999999999454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74.799999999999457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('July 2024 - September 2024'!C7)+SUM(E79,E86,E94)</f>
        <v>-6739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104</v>
      </c>
      <c r="B10" s="96"/>
      <c r="C10" s="96"/>
      <c r="D10" s="96"/>
      <c r="E10" s="9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8" t="s">
        <v>3</v>
      </c>
      <c r="D11" s="86"/>
      <c r="E11" s="17" t="s">
        <v>4</v>
      </c>
    </row>
    <row r="12" spans="1:25" ht="13.5" customHeight="1">
      <c r="A12" s="25" t="s">
        <v>105</v>
      </c>
      <c r="B12" s="2" t="s">
        <v>5</v>
      </c>
      <c r="C12" s="109" t="s">
        <v>6</v>
      </c>
      <c r="D12" s="9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113</v>
      </c>
      <c r="B15" s="96"/>
      <c r="C15" s="96"/>
      <c r="D15" s="96"/>
      <c r="E15" s="9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8" t="s">
        <v>3</v>
      </c>
      <c r="D16" s="86"/>
      <c r="E16" s="17" t="s">
        <v>4</v>
      </c>
    </row>
    <row r="17" spans="1:25" ht="13.15" customHeight="1">
      <c r="A17" s="25" t="s">
        <v>114</v>
      </c>
      <c r="B17" s="2" t="s">
        <v>5</v>
      </c>
      <c r="C17" s="109" t="s">
        <v>6</v>
      </c>
      <c r="D17" s="86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109</v>
      </c>
      <c r="B20" s="96"/>
      <c r="C20" s="96"/>
      <c r="D20" s="96"/>
      <c r="E20" s="9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3" t="s">
        <v>3</v>
      </c>
      <c r="D21" s="124"/>
      <c r="E21" s="74" t="s">
        <v>4</v>
      </c>
    </row>
    <row r="22" spans="1:25" ht="13.15" customHeight="1">
      <c r="A22" s="33" t="s">
        <v>110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111</v>
      </c>
      <c r="B28" s="85"/>
      <c r="C28" s="86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4" t="s">
        <v>8</v>
      </c>
      <c r="B30" s="85"/>
      <c r="C30" s="86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10" t="s">
        <v>11</v>
      </c>
      <c r="B35" s="111"/>
      <c r="C35" s="112"/>
    </row>
    <row r="36" spans="1:3" ht="13.5" customHeight="1">
      <c r="A36" s="113"/>
      <c r="B36" s="114"/>
      <c r="C36" s="11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4" t="s">
        <v>17</v>
      </c>
      <c r="B42" s="85"/>
      <c r="C42" s="86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4" t="s">
        <v>51</v>
      </c>
      <c r="B46" s="87"/>
      <c r="C46" s="88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4" t="s">
        <v>22</v>
      </c>
      <c r="B51" s="87"/>
      <c r="C51" s="88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0" t="s">
        <v>55</v>
      </c>
      <c r="B54" s="141"/>
      <c r="C54" s="124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1" t="s">
        <v>35</v>
      </c>
      <c r="B57" s="114"/>
      <c r="C57" s="97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142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99"/>
      <c r="C69" s="100"/>
    </row>
    <row r="70" spans="1:8" ht="13.5" customHeight="1">
      <c r="A70" s="42" t="s">
        <v>47</v>
      </c>
      <c r="B70" s="38"/>
      <c r="C70" s="49">
        <f>'July 2024 - September 2024'!C72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106</v>
      </c>
      <c r="B77" s="85"/>
      <c r="C77" s="85"/>
      <c r="D77" s="85"/>
      <c r="E77" s="86"/>
    </row>
    <row r="78" spans="1:8" ht="13.5" customHeight="1">
      <c r="A78" s="127" t="s">
        <v>38</v>
      </c>
      <c r="B78" s="124"/>
      <c r="C78" s="127" t="s">
        <v>37</v>
      </c>
      <c r="D78" s="124"/>
      <c r="E78" s="43" t="s">
        <v>4</v>
      </c>
    </row>
    <row r="79" spans="1:8" ht="13.5" customHeight="1">
      <c r="A79" s="149" t="s">
        <v>82</v>
      </c>
      <c r="B79" s="135"/>
      <c r="C79" s="147" t="s">
        <v>172</v>
      </c>
      <c r="D79" s="148"/>
      <c r="E79" s="75">
        <v>800</v>
      </c>
    </row>
    <row r="80" spans="1:8" ht="13.5" customHeight="1">
      <c r="A80" s="132" t="s">
        <v>40</v>
      </c>
      <c r="B80" s="133"/>
      <c r="C80" s="89"/>
      <c r="D80" s="90"/>
      <c r="E80" s="44">
        <f>C74</f>
        <v>1299</v>
      </c>
    </row>
    <row r="81" spans="1:5" ht="13.5" customHeight="1">
      <c r="C81" s="143" t="s">
        <v>41</v>
      </c>
      <c r="D81" s="85"/>
      <c r="E81" s="37">
        <f>(C6+E13)-SUM(E79:E80)</f>
        <v>380.79999999999927</v>
      </c>
    </row>
    <row r="82" spans="1:5" ht="13.5" customHeight="1"/>
    <row r="83" spans="1:5" ht="13.5" customHeight="1">
      <c r="A83" s="106" t="s">
        <v>115</v>
      </c>
      <c r="B83" s="85"/>
      <c r="C83" s="85"/>
      <c r="D83" s="85"/>
      <c r="E83" s="86"/>
    </row>
    <row r="84" spans="1:5" ht="13.5" customHeight="1">
      <c r="A84" s="106" t="s">
        <v>38</v>
      </c>
      <c r="B84" s="86"/>
      <c r="C84" s="106" t="s">
        <v>37</v>
      </c>
      <c r="D84" s="86"/>
      <c r="E84" s="23" t="s">
        <v>4</v>
      </c>
    </row>
    <row r="85" spans="1:5" ht="13.5" customHeight="1">
      <c r="A85" s="93" t="s">
        <v>107</v>
      </c>
      <c r="B85" s="94"/>
      <c r="C85" s="104"/>
      <c r="D85" s="154"/>
      <c r="E85" s="37">
        <f>E81</f>
        <v>380.79999999999927</v>
      </c>
    </row>
    <row r="86" spans="1:5" ht="13.5" customHeight="1">
      <c r="A86" s="93" t="s">
        <v>82</v>
      </c>
      <c r="B86" s="103"/>
      <c r="C86" s="82" t="s">
        <v>146</v>
      </c>
      <c r="D86" s="153"/>
      <c r="E86" s="52">
        <v>1200</v>
      </c>
    </row>
    <row r="87" spans="1:5" ht="13.5" customHeight="1">
      <c r="A87" s="93" t="s">
        <v>40</v>
      </c>
      <c r="B87" s="94"/>
      <c r="C87" s="101"/>
      <c r="D87" s="86"/>
      <c r="E87" s="66">
        <f>C74</f>
        <v>1299</v>
      </c>
    </row>
    <row r="88" spans="1:5" ht="13.5" customHeight="1">
      <c r="C88" s="92" t="s">
        <v>28</v>
      </c>
      <c r="D88" s="86"/>
      <c r="E88" s="37">
        <f>(E18+E85)-SUM(E86:E87)</f>
        <v>286.79999999999927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5" t="s">
        <v>112</v>
      </c>
      <c r="B91" s="96"/>
      <c r="C91" s="96"/>
      <c r="D91" s="96"/>
      <c r="E91" s="97"/>
    </row>
    <row r="92" spans="1:5" ht="13.5" customHeight="1">
      <c r="A92" s="106" t="s">
        <v>38</v>
      </c>
      <c r="B92" s="86"/>
      <c r="C92" s="106" t="s">
        <v>37</v>
      </c>
      <c r="D92" s="86"/>
      <c r="E92" s="23" t="s">
        <v>4</v>
      </c>
    </row>
    <row r="93" spans="1:5" ht="13.5" customHeight="1">
      <c r="A93" s="93" t="s">
        <v>116</v>
      </c>
      <c r="B93" s="94"/>
      <c r="C93" s="101"/>
      <c r="D93" s="86"/>
      <c r="E93" s="37">
        <f>E88</f>
        <v>286.79999999999927</v>
      </c>
    </row>
    <row r="94" spans="1:5" ht="13.5" customHeight="1">
      <c r="A94" s="93" t="s">
        <v>82</v>
      </c>
      <c r="B94" s="103"/>
      <c r="C94" s="82" t="s">
        <v>146</v>
      </c>
      <c r="D94" s="107"/>
      <c r="E94" s="52">
        <v>1200</v>
      </c>
    </row>
    <row r="95" spans="1:5" ht="13.5" customHeight="1">
      <c r="A95" s="93" t="s">
        <v>40</v>
      </c>
      <c r="B95" s="94"/>
      <c r="C95" s="101"/>
      <c r="D95" s="86"/>
      <c r="E95" s="66">
        <f>C74</f>
        <v>1299</v>
      </c>
    </row>
    <row r="96" spans="1:5" ht="13.5" customHeight="1">
      <c r="C96" s="92" t="s">
        <v>28</v>
      </c>
      <c r="D96" s="86"/>
      <c r="E96" s="52">
        <f>(E23+E93)-SUM(E94:E95)</f>
        <v>192.79999999999927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  <mergeCell ref="C85:D85"/>
    <mergeCell ref="C86:D86"/>
    <mergeCell ref="A87:B87"/>
    <mergeCell ref="C87:D87"/>
    <mergeCell ref="A86:B86"/>
    <mergeCell ref="C88:D88"/>
    <mergeCell ref="A91:E91"/>
    <mergeCell ref="A92:B92"/>
    <mergeCell ref="C92:D92"/>
    <mergeCell ref="A62:C62"/>
    <mergeCell ref="A69:C69"/>
    <mergeCell ref="A77:E77"/>
    <mergeCell ref="A78:B78"/>
    <mergeCell ref="C78:D78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H82" sqref="H8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120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192.79999999999927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218.99999999999926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('October 2024 - December 2024'!C7)+SUM(E79,E86,E94)</f>
        <v>-3339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121</v>
      </c>
      <c r="B10" s="96"/>
      <c r="C10" s="96"/>
      <c r="D10" s="96"/>
      <c r="E10" s="9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8" t="s">
        <v>3</v>
      </c>
      <c r="D11" s="86"/>
      <c r="E11" s="17" t="s">
        <v>4</v>
      </c>
    </row>
    <row r="12" spans="1:25" ht="13.5" customHeight="1">
      <c r="A12" s="25" t="s">
        <v>122</v>
      </c>
      <c r="B12" s="2" t="s">
        <v>5</v>
      </c>
      <c r="C12" s="109" t="s">
        <v>6</v>
      </c>
      <c r="D12" s="9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128</v>
      </c>
      <c r="B15" s="96"/>
      <c r="C15" s="96"/>
      <c r="D15" s="96"/>
      <c r="E15" s="9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8" t="s">
        <v>3</v>
      </c>
      <c r="D16" s="86"/>
      <c r="E16" s="17" t="s">
        <v>4</v>
      </c>
    </row>
    <row r="17" spans="1:25" ht="13.15" customHeight="1">
      <c r="A17" s="25" t="s">
        <v>129</v>
      </c>
      <c r="B17" s="2" t="s">
        <v>5</v>
      </c>
      <c r="C17" s="109" t="s">
        <v>6</v>
      </c>
      <c r="D17" s="86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123</v>
      </c>
      <c r="B20" s="96"/>
      <c r="C20" s="96"/>
      <c r="D20" s="96"/>
      <c r="E20" s="9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3" t="s">
        <v>3</v>
      </c>
      <c r="D21" s="124"/>
      <c r="E21" s="74" t="s">
        <v>4</v>
      </c>
    </row>
    <row r="22" spans="1:25" ht="13.15" customHeight="1">
      <c r="A22" s="33" t="s">
        <v>124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125</v>
      </c>
      <c r="B28" s="85"/>
      <c r="C28" s="86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4" t="s">
        <v>8</v>
      </c>
      <c r="B30" s="85"/>
      <c r="C30" s="86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10" t="s">
        <v>11</v>
      </c>
      <c r="B35" s="111"/>
      <c r="C35" s="112"/>
    </row>
    <row r="36" spans="1:3" ht="13.5" customHeight="1">
      <c r="A36" s="113"/>
      <c r="B36" s="114"/>
      <c r="C36" s="11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4" t="s">
        <v>17</v>
      </c>
      <c r="B42" s="85"/>
      <c r="C42" s="86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4" t="s">
        <v>51</v>
      </c>
      <c r="B46" s="87"/>
      <c r="C46" s="88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4" t="s">
        <v>22</v>
      </c>
      <c r="B51" s="87"/>
      <c r="C51" s="88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0" t="s">
        <v>55</v>
      </c>
      <c r="B54" s="141"/>
      <c r="C54" s="124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1" t="s">
        <v>35</v>
      </c>
      <c r="B57" s="114"/>
      <c r="C57" s="97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142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99"/>
      <c r="C69" s="100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126</v>
      </c>
      <c r="B77" s="85"/>
      <c r="C77" s="85"/>
      <c r="D77" s="85"/>
      <c r="E77" s="86"/>
    </row>
    <row r="78" spans="1:8" ht="13.5" customHeight="1">
      <c r="A78" s="127" t="s">
        <v>38</v>
      </c>
      <c r="B78" s="124"/>
      <c r="C78" s="127" t="s">
        <v>37</v>
      </c>
      <c r="D78" s="124"/>
      <c r="E78" s="43" t="s">
        <v>4</v>
      </c>
    </row>
    <row r="79" spans="1:8" ht="13.5" customHeight="1">
      <c r="A79" s="149" t="s">
        <v>82</v>
      </c>
      <c r="B79" s="135"/>
      <c r="C79" s="147" t="s">
        <v>146</v>
      </c>
      <c r="D79" s="148"/>
      <c r="E79" s="75">
        <v>1200</v>
      </c>
    </row>
    <row r="80" spans="1:8" ht="13.5" customHeight="1">
      <c r="A80" s="132" t="s">
        <v>40</v>
      </c>
      <c r="B80" s="133"/>
      <c r="C80" s="89"/>
      <c r="D80" s="90"/>
      <c r="E80" s="44">
        <f>C74</f>
        <v>1299</v>
      </c>
    </row>
    <row r="81" spans="1:5" ht="13.5" customHeight="1">
      <c r="C81" s="143" t="s">
        <v>41</v>
      </c>
      <c r="D81" s="85"/>
      <c r="E81" s="37">
        <f>(C6+E13)-SUM(E79:E80)</f>
        <v>124.99999999999909</v>
      </c>
    </row>
    <row r="82" spans="1:5" ht="13.5" customHeight="1"/>
    <row r="83" spans="1:5" ht="13.5" customHeight="1">
      <c r="A83" s="106" t="s">
        <v>130</v>
      </c>
      <c r="B83" s="85"/>
      <c r="C83" s="85"/>
      <c r="D83" s="85"/>
      <c r="E83" s="86"/>
    </row>
    <row r="84" spans="1:5" ht="13.5" customHeight="1">
      <c r="A84" s="106" t="s">
        <v>38</v>
      </c>
      <c r="B84" s="86"/>
      <c r="C84" s="106" t="s">
        <v>37</v>
      </c>
      <c r="D84" s="86"/>
      <c r="E84" s="23" t="s">
        <v>4</v>
      </c>
    </row>
    <row r="85" spans="1:5" ht="13.5" customHeight="1">
      <c r="A85" s="93" t="s">
        <v>144</v>
      </c>
      <c r="B85" s="94"/>
      <c r="C85" s="104"/>
      <c r="D85" s="154"/>
      <c r="E85" s="37">
        <f>E81</f>
        <v>124.99999999999909</v>
      </c>
    </row>
    <row r="86" spans="1:5" ht="13.5" customHeight="1">
      <c r="A86" s="93" t="s">
        <v>82</v>
      </c>
      <c r="B86" s="103"/>
      <c r="C86" s="82" t="s">
        <v>163</v>
      </c>
      <c r="D86" s="153"/>
      <c r="E86" s="52">
        <v>1100</v>
      </c>
    </row>
    <row r="87" spans="1:5" ht="13.5" customHeight="1">
      <c r="A87" s="93" t="s">
        <v>40</v>
      </c>
      <c r="B87" s="94"/>
      <c r="C87" s="101"/>
      <c r="D87" s="86"/>
      <c r="E87" s="66">
        <f>C74</f>
        <v>1299</v>
      </c>
    </row>
    <row r="88" spans="1:5" ht="13.5" customHeight="1">
      <c r="C88" s="92" t="s">
        <v>28</v>
      </c>
      <c r="D88" s="86"/>
      <c r="E88" s="37">
        <f>(E18+E85)-SUM(E86:E87)</f>
        <v>130.99999999999909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5" t="s">
        <v>127</v>
      </c>
      <c r="B91" s="96"/>
      <c r="C91" s="96"/>
      <c r="D91" s="96"/>
      <c r="E91" s="97"/>
    </row>
    <row r="92" spans="1:5" ht="13.5" customHeight="1">
      <c r="A92" s="106" t="s">
        <v>38</v>
      </c>
      <c r="B92" s="86"/>
      <c r="C92" s="106" t="s">
        <v>37</v>
      </c>
      <c r="D92" s="86"/>
      <c r="E92" s="23" t="s">
        <v>4</v>
      </c>
    </row>
    <row r="93" spans="1:5" ht="13.5" customHeight="1">
      <c r="A93" s="93" t="s">
        <v>145</v>
      </c>
      <c r="B93" s="94"/>
      <c r="C93" s="101"/>
      <c r="D93" s="86"/>
      <c r="E93" s="37">
        <f>E88</f>
        <v>130.99999999999909</v>
      </c>
    </row>
    <row r="94" spans="1:5" ht="13.5" customHeight="1">
      <c r="A94" s="93" t="s">
        <v>82</v>
      </c>
      <c r="B94" s="103"/>
      <c r="C94" s="82" t="s">
        <v>163</v>
      </c>
      <c r="D94" s="107"/>
      <c r="E94" s="52">
        <v>1100</v>
      </c>
    </row>
    <row r="95" spans="1:5" ht="13.5" customHeight="1">
      <c r="A95" s="93" t="s">
        <v>40</v>
      </c>
      <c r="B95" s="94"/>
      <c r="C95" s="101"/>
      <c r="D95" s="86"/>
      <c r="E95" s="66">
        <f>C74</f>
        <v>1299</v>
      </c>
    </row>
    <row r="96" spans="1:5" ht="13.5" customHeight="1">
      <c r="C96" s="92" t="s">
        <v>28</v>
      </c>
      <c r="D96" s="86"/>
      <c r="E96" s="52">
        <f>(E23+E93)-SUM(E94:E95)</f>
        <v>136.99999999999909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7" workbookViewId="0">
      <selection activeCell="F89" sqref="F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134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136.99999999999909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163.19999999999908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('January 2025 - March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131</v>
      </c>
      <c r="B10" s="96"/>
      <c r="C10" s="96"/>
      <c r="D10" s="96"/>
      <c r="E10" s="9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8" t="s">
        <v>3</v>
      </c>
      <c r="D11" s="86"/>
      <c r="E11" s="17" t="s">
        <v>4</v>
      </c>
    </row>
    <row r="12" spans="1:25" ht="13.5" customHeight="1">
      <c r="A12" s="25" t="s">
        <v>132</v>
      </c>
      <c r="B12" s="2" t="s">
        <v>5</v>
      </c>
      <c r="C12" s="109" t="s">
        <v>6</v>
      </c>
      <c r="D12" s="9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139</v>
      </c>
      <c r="B15" s="96"/>
      <c r="C15" s="96"/>
      <c r="D15" s="96"/>
      <c r="E15" s="9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8" t="s">
        <v>3</v>
      </c>
      <c r="D16" s="86"/>
      <c r="E16" s="17" t="s">
        <v>4</v>
      </c>
    </row>
    <row r="17" spans="1:25" ht="13.15" customHeight="1">
      <c r="A17" s="25" t="s">
        <v>140</v>
      </c>
      <c r="B17" s="2" t="s">
        <v>5</v>
      </c>
      <c r="C17" s="109" t="s">
        <v>6</v>
      </c>
      <c r="D17" s="86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135</v>
      </c>
      <c r="B20" s="96"/>
      <c r="C20" s="96"/>
      <c r="D20" s="96"/>
      <c r="E20" s="9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3" t="s">
        <v>3</v>
      </c>
      <c r="D21" s="124"/>
      <c r="E21" s="74" t="s">
        <v>4</v>
      </c>
    </row>
    <row r="22" spans="1:25" ht="13.15" customHeight="1">
      <c r="A22" s="33" t="s">
        <v>136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137</v>
      </c>
      <c r="B28" s="85"/>
      <c r="C28" s="86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4" t="s">
        <v>8</v>
      </c>
      <c r="B30" s="85"/>
      <c r="C30" s="86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10" t="s">
        <v>11</v>
      </c>
      <c r="B35" s="111"/>
      <c r="C35" s="112"/>
    </row>
    <row r="36" spans="1:3" ht="13.5" customHeight="1">
      <c r="A36" s="113"/>
      <c r="B36" s="114"/>
      <c r="C36" s="11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4" t="s">
        <v>17</v>
      </c>
      <c r="B42" s="85"/>
      <c r="C42" s="86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4" t="s">
        <v>51</v>
      </c>
      <c r="B46" s="87"/>
      <c r="C46" s="88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4" t="s">
        <v>22</v>
      </c>
      <c r="B51" s="87"/>
      <c r="C51" s="88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0" t="s">
        <v>55</v>
      </c>
      <c r="B54" s="141"/>
      <c r="C54" s="124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1" t="s">
        <v>35</v>
      </c>
      <c r="B57" s="114"/>
      <c r="C57" s="97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142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99"/>
      <c r="C69" s="100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133</v>
      </c>
      <c r="B77" s="85"/>
      <c r="C77" s="85"/>
      <c r="D77" s="85"/>
      <c r="E77" s="86"/>
    </row>
    <row r="78" spans="1:8" ht="13.5" customHeight="1">
      <c r="A78" s="127" t="s">
        <v>38</v>
      </c>
      <c r="B78" s="124"/>
      <c r="C78" s="127" t="s">
        <v>37</v>
      </c>
      <c r="D78" s="124"/>
      <c r="E78" s="43" t="s">
        <v>4</v>
      </c>
    </row>
    <row r="79" spans="1:8" ht="13.5" customHeight="1">
      <c r="A79" s="149" t="s">
        <v>82</v>
      </c>
      <c r="B79" s="135"/>
      <c r="C79" s="147" t="s">
        <v>163</v>
      </c>
      <c r="D79" s="148"/>
      <c r="E79" s="75">
        <v>1100</v>
      </c>
    </row>
    <row r="80" spans="1:8" ht="13.5" customHeight="1">
      <c r="A80" s="132" t="s">
        <v>40</v>
      </c>
      <c r="B80" s="133"/>
      <c r="C80" s="89"/>
      <c r="D80" s="90"/>
      <c r="E80" s="44">
        <f>C74</f>
        <v>1299</v>
      </c>
    </row>
    <row r="81" spans="1:5" ht="13.5" customHeight="1">
      <c r="C81" s="143" t="s">
        <v>41</v>
      </c>
      <c r="D81" s="85"/>
      <c r="E81" s="37">
        <f>(C6+E13)-SUM(E79:E80)</f>
        <v>169.19999999999891</v>
      </c>
    </row>
    <row r="82" spans="1:5" ht="13.5" customHeight="1"/>
    <row r="83" spans="1:5" ht="13.5" customHeight="1">
      <c r="A83" s="106" t="s">
        <v>141</v>
      </c>
      <c r="B83" s="85"/>
      <c r="C83" s="85"/>
      <c r="D83" s="85"/>
      <c r="E83" s="86"/>
    </row>
    <row r="84" spans="1:5" ht="13.5" customHeight="1">
      <c r="A84" s="106" t="s">
        <v>38</v>
      </c>
      <c r="B84" s="86"/>
      <c r="C84" s="106" t="s">
        <v>37</v>
      </c>
      <c r="D84" s="86"/>
      <c r="E84" s="23" t="s">
        <v>4</v>
      </c>
    </row>
    <row r="85" spans="1:5" ht="13.5" customHeight="1">
      <c r="A85" s="93" t="s">
        <v>142</v>
      </c>
      <c r="B85" s="94"/>
      <c r="C85" s="104"/>
      <c r="D85" s="154"/>
      <c r="E85" s="37">
        <f>E81</f>
        <v>169.19999999999891</v>
      </c>
    </row>
    <row r="86" spans="1:5" ht="13.5" customHeight="1">
      <c r="A86" s="93" t="s">
        <v>82</v>
      </c>
      <c r="B86" s="103"/>
      <c r="C86" s="82" t="s">
        <v>164</v>
      </c>
      <c r="D86" s="153"/>
      <c r="E86" s="52">
        <v>1100</v>
      </c>
    </row>
    <row r="87" spans="1:5" ht="13.5" customHeight="1">
      <c r="A87" s="93" t="s">
        <v>40</v>
      </c>
      <c r="B87" s="94"/>
      <c r="C87" s="101"/>
      <c r="D87" s="86"/>
      <c r="E87" s="66">
        <f>C74</f>
        <v>1299</v>
      </c>
    </row>
    <row r="88" spans="1:5" ht="13.5" customHeight="1">
      <c r="C88" s="92" t="s">
        <v>28</v>
      </c>
      <c r="D88" s="86"/>
      <c r="E88" s="37">
        <f>(E18+E85)-SUM(E86:E87)</f>
        <v>175.19999999999891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5" t="s">
        <v>138</v>
      </c>
      <c r="B91" s="96"/>
      <c r="C91" s="96"/>
      <c r="D91" s="96"/>
      <c r="E91" s="97"/>
    </row>
    <row r="92" spans="1:5" ht="13.5" customHeight="1">
      <c r="A92" s="106" t="s">
        <v>38</v>
      </c>
      <c r="B92" s="86"/>
      <c r="C92" s="106" t="s">
        <v>37</v>
      </c>
      <c r="D92" s="86"/>
      <c r="E92" s="23" t="s">
        <v>4</v>
      </c>
    </row>
    <row r="93" spans="1:5" ht="13.5" customHeight="1">
      <c r="A93" s="93" t="s">
        <v>143</v>
      </c>
      <c r="B93" s="94"/>
      <c r="C93" s="101"/>
      <c r="D93" s="86"/>
      <c r="E93" s="37">
        <f>E88</f>
        <v>175.19999999999891</v>
      </c>
    </row>
    <row r="94" spans="1:5" ht="13.5" customHeight="1">
      <c r="A94" s="93" t="s">
        <v>82</v>
      </c>
      <c r="B94" s="103"/>
      <c r="C94" s="82" t="s">
        <v>173</v>
      </c>
      <c r="D94" s="107"/>
      <c r="E94" s="52">
        <v>1139</v>
      </c>
    </row>
    <row r="95" spans="1:5" ht="13.5" customHeight="1">
      <c r="A95" s="93" t="s">
        <v>40</v>
      </c>
      <c r="B95" s="94"/>
      <c r="C95" s="101"/>
      <c r="D95" s="86"/>
      <c r="E95" s="66">
        <f>C74</f>
        <v>1299</v>
      </c>
    </row>
    <row r="96" spans="1:5" ht="13.5" customHeight="1">
      <c r="C96" s="92" t="s">
        <v>28</v>
      </c>
      <c r="D96" s="86"/>
      <c r="E96" s="52">
        <f>(E23+E93)-SUM(E94:E95)</f>
        <v>142.19999999999891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H82" sqref="H8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19" t="s">
        <v>151</v>
      </c>
      <c r="B1" s="120"/>
      <c r="C1" s="120"/>
      <c r="D1" s="120"/>
      <c r="E1" s="12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142.19999999999891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168.3999999999989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166</v>
      </c>
      <c r="C7" s="57">
        <f>('April 2025 - June 2025'!C7)+E79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2" t="s">
        <v>147</v>
      </c>
      <c r="B10" s="96"/>
      <c r="C10" s="96"/>
      <c r="D10" s="96"/>
      <c r="E10" s="9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8" t="s">
        <v>3</v>
      </c>
      <c r="D11" s="86"/>
      <c r="E11" s="17" t="s">
        <v>4</v>
      </c>
    </row>
    <row r="12" spans="1:25" ht="13.5" customHeight="1">
      <c r="A12" s="25" t="s">
        <v>148</v>
      </c>
      <c r="B12" s="2" t="s">
        <v>5</v>
      </c>
      <c r="C12" s="109" t="s">
        <v>6</v>
      </c>
      <c r="D12" s="94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2" t="s">
        <v>156</v>
      </c>
      <c r="B15" s="96"/>
      <c r="C15" s="96"/>
      <c r="D15" s="96"/>
      <c r="E15" s="9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8" t="s">
        <v>3</v>
      </c>
      <c r="D16" s="86"/>
      <c r="E16" s="17" t="s">
        <v>4</v>
      </c>
    </row>
    <row r="17" spans="1:25" ht="13.15" customHeight="1">
      <c r="A17" s="25" t="s">
        <v>157</v>
      </c>
      <c r="B17" s="2" t="s">
        <v>5</v>
      </c>
      <c r="C17" s="109" t="s">
        <v>6</v>
      </c>
      <c r="D17" s="86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2" t="s">
        <v>152</v>
      </c>
      <c r="B20" s="96"/>
      <c r="C20" s="96"/>
      <c r="D20" s="96"/>
      <c r="E20" s="9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3" t="s">
        <v>3</v>
      </c>
      <c r="D21" s="124"/>
      <c r="E21" s="74" t="s">
        <v>4</v>
      </c>
    </row>
    <row r="22" spans="1:25" ht="13.15" customHeight="1">
      <c r="A22" s="33" t="s">
        <v>153</v>
      </c>
      <c r="B22" s="32" t="s">
        <v>5</v>
      </c>
      <c r="C22" s="125" t="s">
        <v>6</v>
      </c>
      <c r="D22" s="126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6" t="s">
        <v>154</v>
      </c>
      <c r="B28" s="85"/>
      <c r="C28" s="86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84" t="s">
        <v>8</v>
      </c>
      <c r="B30" s="85"/>
      <c r="C30" s="86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160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10" t="s">
        <v>11</v>
      </c>
      <c r="B35" s="111"/>
      <c r="C35" s="112"/>
    </row>
    <row r="36" spans="1:3" ht="13.5" customHeight="1">
      <c r="A36" s="113"/>
      <c r="B36" s="114"/>
      <c r="C36" s="115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84" t="s">
        <v>17</v>
      </c>
      <c r="B42" s="85"/>
      <c r="C42" s="86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84" t="s">
        <v>51</v>
      </c>
      <c r="B46" s="87"/>
      <c r="C46" s="88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84" t="s">
        <v>22</v>
      </c>
      <c r="B51" s="87"/>
      <c r="C51" s="88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40" t="s">
        <v>55</v>
      </c>
      <c r="B54" s="141"/>
      <c r="C54" s="124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1" t="s">
        <v>35</v>
      </c>
      <c r="B57" s="114"/>
      <c r="C57" s="97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8" t="s">
        <v>31</v>
      </c>
      <c r="B62" s="142"/>
      <c r="C62" s="100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8" t="s">
        <v>44</v>
      </c>
      <c r="B69" s="99"/>
      <c r="C69" s="100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1" t="s">
        <v>90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6" t="s">
        <v>149</v>
      </c>
      <c r="B77" s="85"/>
      <c r="C77" s="85"/>
      <c r="D77" s="85"/>
      <c r="E77" s="86"/>
    </row>
    <row r="78" spans="1:8" ht="13.5" customHeight="1">
      <c r="A78" s="127" t="s">
        <v>38</v>
      </c>
      <c r="B78" s="124"/>
      <c r="C78" s="127" t="s">
        <v>37</v>
      </c>
      <c r="D78" s="124"/>
      <c r="E78" s="43" t="s">
        <v>4</v>
      </c>
    </row>
    <row r="79" spans="1:8" ht="13.5" customHeight="1">
      <c r="A79" s="155" t="s">
        <v>82</v>
      </c>
      <c r="B79" s="155"/>
      <c r="C79" s="156"/>
      <c r="D79" s="157"/>
      <c r="E79" s="52">
        <v>0</v>
      </c>
    </row>
    <row r="80" spans="1:8" ht="13.5" customHeight="1">
      <c r="A80" s="155" t="s">
        <v>40</v>
      </c>
      <c r="B80" s="155"/>
      <c r="C80" s="158"/>
      <c r="D80" s="158"/>
      <c r="E80" s="80">
        <f>C74</f>
        <v>1299</v>
      </c>
    </row>
    <row r="81" spans="1:5" ht="13.5" customHeight="1">
      <c r="A81" s="78"/>
      <c r="B81" s="78"/>
      <c r="C81" s="159" t="s">
        <v>41</v>
      </c>
      <c r="D81" s="114"/>
      <c r="E81" s="79">
        <f>(C6+E13)-SUM(E79:E80)</f>
        <v>1274.3999999999987</v>
      </c>
    </row>
    <row r="82" spans="1:5" ht="13.5" customHeight="1"/>
    <row r="83" spans="1:5" ht="13.5" customHeight="1">
      <c r="A83" s="106" t="s">
        <v>158</v>
      </c>
      <c r="B83" s="85"/>
      <c r="C83" s="85"/>
      <c r="D83" s="85"/>
      <c r="E83" s="86"/>
    </row>
    <row r="84" spans="1:5" ht="13.5" customHeight="1">
      <c r="A84" s="106" t="s">
        <v>38</v>
      </c>
      <c r="B84" s="86"/>
      <c r="C84" s="106" t="s">
        <v>37</v>
      </c>
      <c r="D84" s="86"/>
      <c r="E84" s="23" t="s">
        <v>4</v>
      </c>
    </row>
    <row r="85" spans="1:5" ht="13.5" customHeight="1">
      <c r="A85" s="93" t="s">
        <v>150</v>
      </c>
      <c r="B85" s="94"/>
      <c r="C85" s="104"/>
      <c r="D85" s="154"/>
      <c r="E85" s="37">
        <f>E81</f>
        <v>1274.3999999999987</v>
      </c>
    </row>
    <row r="86" spans="1:5" ht="13.5" customHeight="1">
      <c r="A86" s="93" t="s">
        <v>82</v>
      </c>
      <c r="B86" s="103"/>
      <c r="C86" s="82"/>
      <c r="D86" s="153"/>
      <c r="E86" s="52">
        <v>0</v>
      </c>
    </row>
    <row r="87" spans="1:5" ht="13.5" customHeight="1">
      <c r="A87" s="93" t="s">
        <v>40</v>
      </c>
      <c r="B87" s="94"/>
      <c r="C87" s="101"/>
      <c r="D87" s="86"/>
      <c r="E87" s="66">
        <f>C74</f>
        <v>1299</v>
      </c>
    </row>
    <row r="88" spans="1:5" ht="13.5" customHeight="1">
      <c r="C88" s="92" t="s">
        <v>28</v>
      </c>
      <c r="D88" s="86"/>
      <c r="E88" s="37">
        <f>(E18+E85)-SUM(E86:E87)</f>
        <v>2380.3999999999987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95" t="s">
        <v>155</v>
      </c>
      <c r="B91" s="96"/>
      <c r="C91" s="96"/>
      <c r="D91" s="96"/>
      <c r="E91" s="97"/>
    </row>
    <row r="92" spans="1:5" ht="13.5" customHeight="1">
      <c r="A92" s="106" t="s">
        <v>38</v>
      </c>
      <c r="B92" s="86"/>
      <c r="C92" s="106" t="s">
        <v>37</v>
      </c>
      <c r="D92" s="86"/>
      <c r="E92" s="23" t="s">
        <v>4</v>
      </c>
    </row>
    <row r="93" spans="1:5" ht="13.5" customHeight="1">
      <c r="A93" s="93" t="s">
        <v>159</v>
      </c>
      <c r="B93" s="94"/>
      <c r="C93" s="101"/>
      <c r="D93" s="86"/>
      <c r="E93" s="37">
        <f>E88</f>
        <v>2380.3999999999987</v>
      </c>
    </row>
    <row r="94" spans="1:5" ht="13.5" customHeight="1">
      <c r="A94" s="93" t="s">
        <v>82</v>
      </c>
      <c r="B94" s="103"/>
      <c r="C94" s="82"/>
      <c r="D94" s="107"/>
      <c r="E94" s="52">
        <v>0</v>
      </c>
    </row>
    <row r="95" spans="1:5" ht="13.5" customHeight="1">
      <c r="A95" s="93" t="s">
        <v>40</v>
      </c>
      <c r="B95" s="94"/>
      <c r="C95" s="101"/>
      <c r="D95" s="86"/>
      <c r="E95" s="66">
        <f>C74</f>
        <v>1299</v>
      </c>
    </row>
    <row r="96" spans="1:5" ht="13.5" customHeight="1">
      <c r="C96" s="92" t="s">
        <v>28</v>
      </c>
      <c r="D96" s="86"/>
      <c r="E96" s="52">
        <f>(E23+E93)-SUM(E94:E95)</f>
        <v>3486.3999999999987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2024-06-07T17:16:41Z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