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A6619958-8F1E-4CCB-826D-5D0B227E1E16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21" i="1" l="1"/>
  <c r="C73" i="6"/>
  <c r="C67" i="6"/>
  <c r="C61" i="6"/>
  <c r="C56" i="6"/>
  <c r="C53" i="6"/>
  <c r="C50" i="6"/>
  <c r="C45" i="6"/>
  <c r="C41" i="6"/>
  <c r="C34" i="6"/>
  <c r="E23" i="6"/>
  <c r="E18" i="6"/>
  <c r="E13" i="6"/>
  <c r="C71" i="2"/>
  <c r="C70" i="3" s="1"/>
  <c r="C67" i="5"/>
  <c r="C61" i="5"/>
  <c r="C56" i="5"/>
  <c r="C53" i="5"/>
  <c r="C50" i="5"/>
  <c r="C45" i="5"/>
  <c r="C41" i="5"/>
  <c r="C34" i="5"/>
  <c r="E23" i="5"/>
  <c r="E18" i="5"/>
  <c r="E13" i="5"/>
  <c r="C67" i="4"/>
  <c r="C61" i="4"/>
  <c r="C56" i="4"/>
  <c r="C53" i="4"/>
  <c r="C50" i="4"/>
  <c r="C45" i="4"/>
  <c r="C41" i="4"/>
  <c r="C34" i="4"/>
  <c r="E23" i="4"/>
  <c r="E18" i="4"/>
  <c r="E13" i="4"/>
  <c r="E24" i="2"/>
  <c r="C67" i="3"/>
  <c r="C61" i="3"/>
  <c r="C56" i="3"/>
  <c r="C53" i="3"/>
  <c r="C50" i="3"/>
  <c r="C45" i="3"/>
  <c r="C41" i="3"/>
  <c r="C34" i="3"/>
  <c r="E23" i="3"/>
  <c r="E18" i="3"/>
  <c r="E13" i="3"/>
  <c r="E90" i="1"/>
  <c r="E95" i="1" s="1"/>
  <c r="C75" i="1"/>
  <c r="C9" i="1" s="1"/>
  <c r="E13" i="2"/>
  <c r="E27" i="1"/>
  <c r="E86" i="1"/>
  <c r="C5" i="2"/>
  <c r="C5" i="3" s="1"/>
  <c r="C5" i="4" s="1"/>
  <c r="C5" i="5" s="1"/>
  <c r="C5" i="6" s="1"/>
  <c r="C68" i="2"/>
  <c r="C62" i="2"/>
  <c r="C57" i="2"/>
  <c r="C54" i="2"/>
  <c r="C51" i="2"/>
  <c r="C46" i="2"/>
  <c r="C42" i="2"/>
  <c r="C35" i="2"/>
  <c r="E18" i="2"/>
  <c r="C8" i="1"/>
  <c r="C69" i="1"/>
  <c r="C64" i="1"/>
  <c r="C59" i="1"/>
  <c r="C53" i="1"/>
  <c r="C56" i="1"/>
  <c r="E15" i="1"/>
  <c r="C48" i="1"/>
  <c r="C37" i="1"/>
  <c r="C44" i="1"/>
  <c r="C68" i="4" l="1"/>
  <c r="C74" i="4" s="1"/>
  <c r="E95" i="4" s="1"/>
  <c r="C7" i="2"/>
  <c r="C68" i="6"/>
  <c r="C74" i="6" s="1"/>
  <c r="E95" i="6" s="1"/>
  <c r="C68" i="5"/>
  <c r="C74" i="5" s="1"/>
  <c r="E80" i="5" s="1"/>
  <c r="C70" i="4"/>
  <c r="C73" i="3"/>
  <c r="C68" i="3"/>
  <c r="C74" i="3" s="1"/>
  <c r="E95" i="3" s="1"/>
  <c r="C69" i="2"/>
  <c r="C75" i="2" s="1"/>
  <c r="E82" i="2" s="1"/>
  <c r="C70" i="1"/>
  <c r="C76" i="1" s="1"/>
  <c r="E100" i="1" s="1"/>
  <c r="E87" i="4" l="1"/>
  <c r="E80" i="4"/>
  <c r="C7" i="3"/>
  <c r="C7" i="4" s="1"/>
  <c r="C7" i="5" s="1"/>
  <c r="C7" i="6" s="1"/>
  <c r="E80" i="6"/>
  <c r="E87" i="6"/>
  <c r="E95" i="5"/>
  <c r="E87" i="5"/>
  <c r="C70" i="5"/>
  <c r="C73" i="5" s="1"/>
  <c r="C73" i="4"/>
  <c r="E80" i="3"/>
  <c r="E87" i="3"/>
  <c r="E81" i="1"/>
  <c r="E89" i="1"/>
  <c r="E91" i="2"/>
  <c r="E101" i="2"/>
  <c r="E101" i="1" l="1"/>
  <c r="C3" i="2" l="1"/>
  <c r="C6" i="2" l="1"/>
  <c r="E83" i="2" l="1"/>
  <c r="E87" i="2" s="1"/>
  <c r="E92" i="2" s="1"/>
  <c r="E97" i="2" l="1"/>
  <c r="E102" i="2" s="1"/>
  <c r="C3" i="3" l="1"/>
  <c r="C6" i="3" s="1"/>
  <c r="E81" i="3" s="1"/>
  <c r="E85" i="3" s="1"/>
  <c r="E88" i="3" s="1"/>
  <c r="E93" i="3" s="1"/>
  <c r="E96" i="3" s="1"/>
  <c r="C3" i="4" l="1"/>
  <c r="C6" i="4" s="1"/>
  <c r="E81" i="4" s="1"/>
  <c r="E85" i="4" s="1"/>
  <c r="E88" i="4" s="1"/>
  <c r="E93" i="4" s="1"/>
  <c r="E96" i="4" s="1"/>
  <c r="C3" i="5" l="1"/>
  <c r="C6" i="5" s="1"/>
  <c r="E81" i="5" s="1"/>
  <c r="E85" i="5" s="1"/>
  <c r="E88" i="5" s="1"/>
  <c r="E93" i="5" s="1"/>
  <c r="E96" i="5" s="1"/>
  <c r="C3" i="6" s="1"/>
  <c r="C6" i="6" s="1"/>
  <c r="E81" i="6" s="1"/>
  <c r="E85" i="6" s="1"/>
  <c r="E88" i="6" s="1"/>
  <c r="E93" i="6" s="1"/>
  <c r="E96" i="6" s="1"/>
  <c r="C74" i="2" l="1"/>
</calcChain>
</file>

<file path=xl/sharedStrings.xml><?xml version="1.0" encoding="utf-8"?>
<sst xmlns="http://schemas.openxmlformats.org/spreadsheetml/2006/main" count="735" uniqueCount="175">
  <si>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</si>
  <si>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</si>
  <si>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</si>
  <si>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</si>
  <si>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</si>
  <si>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</si>
  <si>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</si>
  <si>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</si>
  <si>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</si>
  <si>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</si>
  <si>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</si>
  <si>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</si>
  <si>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</si>
  <si>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</si>
  <si>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</si>
  <si>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</si>
  <si>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</si>
  <si>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</si>
  <si>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</si>
  <si>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</si>
  <si>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</si>
  <si>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</si>
  <si>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</si>
  <si>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</si>
  <si>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</si>
  <si>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</si>
  <si>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</si>
  <si>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</si>
  <si>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</si>
  <si>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</si>
  <si>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</si>
  <si>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</si>
  <si>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</si>
  <si>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</si>
  <si>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</si>
  <si>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</si>
  <si>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</si>
  <si>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</si>
  <si>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</si>
  <si>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</si>
  <si>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</si>
  <si>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</si>
  <si>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</si>
  <si>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</si>
  <si>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</si>
  <si>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</si>
  <si>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</si>
  <si>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</si>
  <si>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</si>
  <si>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</si>
  <si>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</si>
  <si>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</si>
  <si>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</si>
  <si>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</si>
  <si>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</si>
  <si>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</si>
  <si>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</si>
  <si>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</si>
  <si>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</si>
  <si>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</si>
  <si>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</si>
  <si>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</si>
  <si>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</si>
  <si>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</si>
  <si>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</si>
  <si>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</si>
  <si>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</si>
  <si>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</si>
  <si>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</si>
  <si>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</si>
  <si>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</si>
  <si>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</si>
  <si>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</si>
  <si>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</si>
  <si>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</si>
  <si>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</si>
  <si>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</si>
  <si>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</si>
  <si>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</si>
  <si>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</si>
  <si>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</si>
  <si>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</si>
  <si>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</si>
  <si>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</si>
  <si>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</si>
  <si>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</si>
  <si>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</si>
  <si>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</si>
  <si>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</si>
  <si>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</si>
  <si>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</si>
  <si>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</si>
  <si>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</si>
  <si>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</si>
  <si>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</si>
  <si>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</si>
  <si>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</si>
  <si>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</si>
  <si>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</si>
  <si>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</si>
  <si>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</si>
  <si>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</si>
  <si>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</si>
  <si>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</si>
  <si>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</si>
  <si>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</si>
  <si>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</si>
  <si>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</si>
  <si>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</si>
  <si>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</si>
  <si>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</si>
  <si>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</si>
  <si>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</si>
  <si>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</si>
  <si>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</si>
  <si>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</si>
  <si>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</si>
  <si>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</si>
  <si>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</si>
  <si>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</si>
  <si>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</si>
  <si>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</si>
  <si>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</si>
  <si>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</si>
  <si>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</si>
  <si>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</si>
  <si>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</si>
  <si>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</si>
  <si>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</si>
  <si>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</si>
  <si>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</si>
  <si>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</si>
  <si>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</si>
  <si>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</si>
  <si>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</si>
  <si>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</si>
  <si>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</si>
  <si>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</si>
  <si>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</si>
  <si>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</si>
  <si>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</si>
  <si>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</si>
  <si>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</si>
  <si>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</si>
  <si>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</si>
  <si>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</si>
  <si>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20th July 2025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</si>
  <si>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</si>
  <si>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</si>
  <si>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</si>
  <si>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</si>
  <si>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20th September 2025</t>
  </si>
  <si>
    <t>Fixed Expense For the Year 2025 July - 2025 September</t>
  </si>
  <si>
    <t>Debts Or Credits For the Comming September 2025</t>
  </si>
  <si>
    <t>August 2025 Revenue / Defered Debts Or Expenses</t>
  </si>
  <si>
    <t>20th August 2025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</si>
  <si>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</si>
  <si>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</si>
  <si>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</si>
  <si>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</si>
  <si>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</si>
  <si>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</si>
  <si>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</si>
  <si>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3. Terminate the Fixed Line Phone 23290612 pay $187 remaining fees</t>
  </si>
  <si>
    <t>2. Payback $800 to Ng Wing Lam</t>
  </si>
  <si>
    <t>3. Payback $9.97 to the Banruptcy Office Department</t>
  </si>
  <si>
    <t>2. Payback $500 to Ng Wing Lam</t>
  </si>
  <si>
    <t>Music</t>
  </si>
  <si>
    <t>3. SmartTone broadband fee</t>
  </si>
  <si>
    <t>SmartTone Broadband</t>
  </si>
  <si>
    <t>1. Payback $900 to Mom</t>
  </si>
  <si>
    <t xml:space="preserve">1. Payback $900 to Mom </t>
  </si>
  <si>
    <t>3. Music</t>
  </si>
  <si>
    <t>1. Payback $1100 to Ng Wing Lam</t>
  </si>
  <si>
    <r>
      <t xml:space="preserve">1. Payback $939 to Mom - </t>
    </r>
    <r>
      <rPr>
        <b/>
        <sz val="11"/>
        <color rgb="FFFF0000"/>
        <rFont val="Calibri"/>
        <family val="2"/>
      </rPr>
      <t>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</si>
</sst>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164" fontId="22" fillId="9" borderId="21" xfId="0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8" fillId="0" borderId="13" xfId="0" applyNumberFormat="1" applyFont="1" applyBorder="1" applyAlignment="1">
      <alignment vertical="center"/>
    </xf>
    <xf numFmtId="0" fontId="25" fillId="9" borderId="13" xfId="0" applyFont="1" applyFill="1" applyBorder="1" applyAlignment="1">
      <alignment vertical="center"/>
    </xf>
    <xf numFmtId="0" fontId="1" fillId="9" borderId="13" xfId="0" applyFont="1" applyFill="1" applyBorder="1" applyAlignment="1">
      <alignment vertical="center"/>
    </xf>
    <xf numFmtId="166" fontId="22" fillId="0" borderId="1" xfId="0" applyNumberFormat="1" applyFont="1" applyBorder="1" applyAlignment="1">
      <alignment horizontal="left" vertical="center"/>
    </xf>
    <xf numFmtId="166" fontId="22" fillId="0" borderId="2" xfId="0" applyNumberFormat="1" applyFont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66" fontId="22" fillId="0" borderId="27" xfId="0" applyNumberFormat="1" applyFont="1" applyBorder="1" applyAlignment="1">
      <alignment horizontal="left" vertical="center"/>
    </xf>
    <xf numFmtId="0" fontId="10" fillId="5" borderId="1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22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18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center" vertical="center"/>
    </xf>
    <xf numFmtId="166" fontId="10" fillId="0" borderId="27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left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22" fillId="5" borderId="24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166" fontId="22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right" vertical="center"/>
    </xf>
  </cellXfs>
  <cellStyles count="1">
    <cellStyle name="Normal" xfId="0" builtinId="0"/>
  </cellStyles>
  <dxfs count="73"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4"/>
  <sheetViews>
    <sheetView topLeftCell="A73" zoomScaleNormal="100" workbookViewId="0">
      <selection activeCell="C99" sqref="C99:D99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66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87</v>
      </c>
      <c r="C3" s="5">
        <v>0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85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86</v>
      </c>
      <c r="C5" s="5"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7">
        <v>-22.9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7">
        <f>SUM(C3:C7)</f>
        <v>-22.9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162</v>
      </c>
      <c r="C9" s="57">
        <f>(-C75+SUM(E88,E97))</f>
        <v>-13439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24" t="s">
        <v>59</v>
      </c>
      <c r="B12" s="106"/>
      <c r="C12" s="106"/>
      <c r="D12" s="106"/>
      <c r="E12" s="92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25" t="s">
        <v>3</v>
      </c>
      <c r="D13" s="83"/>
      <c r="E13" s="17" t="s">
        <v>4</v>
      </c>
    </row>
    <row r="14" spans="1:25" ht="13.5" customHeight="1">
      <c r="A14" s="2" t="s">
        <v>67</v>
      </c>
      <c r="B14" s="2" t="s">
        <v>5</v>
      </c>
      <c r="C14" s="123" t="s">
        <v>6</v>
      </c>
      <c r="D14" s="104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24" t="s">
        <v>60</v>
      </c>
      <c r="B17" s="106"/>
      <c r="C17" s="106"/>
      <c r="D17" s="106"/>
      <c r="E17" s="92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1" t="s">
        <v>1</v>
      </c>
      <c r="B18" s="72" t="s">
        <v>2</v>
      </c>
      <c r="C18" s="126" t="s">
        <v>3</v>
      </c>
      <c r="D18" s="127"/>
      <c r="E18" s="73" t="s">
        <v>4</v>
      </c>
    </row>
    <row r="19" spans="1:25" ht="13.15" customHeight="1">
      <c r="A19" s="32" t="s">
        <v>68</v>
      </c>
      <c r="B19" s="32" t="s">
        <v>5</v>
      </c>
      <c r="C19" s="128" t="s">
        <v>6</v>
      </c>
      <c r="D19" s="129"/>
      <c r="E19" s="67">
        <v>2405</v>
      </c>
    </row>
    <row r="20" spans="1:25" ht="13.15" customHeight="1">
      <c r="A20" s="32" t="s">
        <v>161</v>
      </c>
      <c r="B20" s="32" t="s">
        <v>5</v>
      </c>
      <c r="C20" s="130" t="s">
        <v>92</v>
      </c>
      <c r="D20" s="131"/>
      <c r="E20" s="67">
        <v>1035</v>
      </c>
    </row>
    <row r="21" spans="1:25" ht="13.15" customHeight="1">
      <c r="A21" s="45"/>
      <c r="B21" s="45"/>
      <c r="C21" s="46"/>
      <c r="D21" s="47" t="s">
        <v>7</v>
      </c>
      <c r="E21" s="48">
        <f>SUM(E19:E20)</f>
        <v>3440</v>
      </c>
    </row>
    <row r="22" spans="1:25" ht="13.5" customHeight="1">
      <c r="A22" s="11"/>
      <c r="B22" s="11"/>
      <c r="C22" s="1"/>
      <c r="D22" s="50"/>
      <c r="E22" s="51"/>
    </row>
    <row r="23" spans="1:25" ht="13.5" customHeight="1">
      <c r="A23" s="124" t="s">
        <v>61</v>
      </c>
      <c r="B23" s="106"/>
      <c r="C23" s="106"/>
      <c r="D23" s="106"/>
      <c r="E23" s="92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15" customHeight="1">
      <c r="A24" s="15" t="s">
        <v>1</v>
      </c>
      <c r="B24" s="16" t="s">
        <v>2</v>
      </c>
      <c r="C24" s="125" t="s">
        <v>3</v>
      </c>
      <c r="D24" s="83"/>
      <c r="E24" s="17" t="s">
        <v>4</v>
      </c>
    </row>
    <row r="25" spans="1:25" ht="13.15" customHeight="1">
      <c r="A25" s="26" t="s">
        <v>69</v>
      </c>
      <c r="B25" s="26" t="s">
        <v>5</v>
      </c>
      <c r="C25" s="123" t="s">
        <v>6</v>
      </c>
      <c r="D25" s="83"/>
      <c r="E25" s="27">
        <v>2405</v>
      </c>
    </row>
    <row r="26" spans="1:25" ht="13.15" customHeight="1">
      <c r="A26" s="32" t="s">
        <v>159</v>
      </c>
      <c r="B26" s="32" t="s">
        <v>158</v>
      </c>
      <c r="C26" s="138" t="s">
        <v>160</v>
      </c>
      <c r="D26" s="138"/>
      <c r="E26" s="67">
        <v>50</v>
      </c>
    </row>
    <row r="27" spans="1:25" ht="13.5" customHeight="1">
      <c r="A27" s="11"/>
      <c r="B27" s="11"/>
      <c r="C27" s="1"/>
      <c r="D27" s="47" t="s">
        <v>7</v>
      </c>
      <c r="E27" s="48">
        <f>SUM(E25:E26)</f>
        <v>2455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37" t="s">
        <v>65</v>
      </c>
      <c r="B31" s="93"/>
      <c r="C31" s="83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85" t="s">
        <v>8</v>
      </c>
      <c r="B33" s="93"/>
      <c r="C33" s="83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158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32" t="s">
        <v>11</v>
      </c>
      <c r="B38" s="133"/>
      <c r="C38" s="134"/>
    </row>
    <row r="39" spans="1:3" ht="13.5" customHeight="1">
      <c r="A39" s="135"/>
      <c r="B39" s="91"/>
      <c r="C39" s="136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85" t="s">
        <v>17</v>
      </c>
      <c r="B45" s="93"/>
      <c r="C45" s="83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85" t="s">
        <v>51</v>
      </c>
      <c r="B49" s="86"/>
      <c r="C49" s="87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88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85" t="s">
        <v>22</v>
      </c>
      <c r="B54" s="86"/>
      <c r="C54" s="87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39" t="s">
        <v>55</v>
      </c>
      <c r="B57" s="140"/>
      <c r="C57" s="127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90" t="s">
        <v>35</v>
      </c>
      <c r="B60" s="91"/>
      <c r="C60" s="92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107" t="s">
        <v>31</v>
      </c>
      <c r="B65" s="141"/>
      <c r="C65" s="109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116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107" t="s">
        <v>44</v>
      </c>
      <c r="B71" s="108"/>
      <c r="C71" s="109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0" t="s">
        <v>89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13.5" customHeight="1">
      <c r="A75" s="28"/>
      <c r="B75" s="56" t="s">
        <v>45</v>
      </c>
      <c r="C75" s="49">
        <f>SUM(C72:C74)</f>
        <v>14939</v>
      </c>
    </row>
    <row r="76" spans="1:8" ht="13.5" customHeight="1">
      <c r="A76" s="32"/>
      <c r="B76" s="40" t="s">
        <v>27</v>
      </c>
      <c r="C76" s="41">
        <f>C70</f>
        <v>1503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82" t="s">
        <v>62</v>
      </c>
      <c r="B79" s="116"/>
      <c r="C79" s="116"/>
      <c r="D79" s="116"/>
      <c r="E79" s="117"/>
    </row>
    <row r="80" spans="1:8" ht="13.5" customHeight="1">
      <c r="A80" s="94" t="s">
        <v>38</v>
      </c>
      <c r="B80" s="95"/>
      <c r="C80" s="94" t="s">
        <v>37</v>
      </c>
      <c r="D80" s="95"/>
      <c r="E80" s="43" t="s">
        <v>4</v>
      </c>
    </row>
    <row r="81" spans="1:5" ht="13.5" customHeight="1">
      <c r="A81" s="118" t="s">
        <v>40</v>
      </c>
      <c r="B81" s="119"/>
      <c r="C81" s="88"/>
      <c r="D81" s="89"/>
      <c r="E81" s="44">
        <f>C76</f>
        <v>1503</v>
      </c>
    </row>
    <row r="82" spans="1:5" ht="13.5" customHeight="1">
      <c r="C82" s="142" t="s">
        <v>41</v>
      </c>
      <c r="D82" s="143"/>
      <c r="E82" s="37">
        <v>0</v>
      </c>
    </row>
    <row r="83" spans="1:5" ht="13.5" customHeight="1"/>
    <row r="84" spans="1:5" ht="13.5" customHeight="1">
      <c r="A84" s="82" t="s">
        <v>63</v>
      </c>
      <c r="B84" s="93"/>
      <c r="C84" s="93"/>
      <c r="D84" s="93"/>
      <c r="E84" s="83"/>
    </row>
    <row r="85" spans="1:5" ht="13.5" customHeight="1">
      <c r="A85" s="82" t="s">
        <v>38</v>
      </c>
      <c r="B85" s="83"/>
      <c r="C85" s="82" t="s">
        <v>37</v>
      </c>
      <c r="D85" s="83"/>
      <c r="E85" s="23" t="s">
        <v>4</v>
      </c>
    </row>
    <row r="86" spans="1:5" ht="13.5" customHeight="1">
      <c r="A86" s="103" t="s">
        <v>77</v>
      </c>
      <c r="B86" s="112"/>
      <c r="C86" s="110"/>
      <c r="D86" s="111"/>
      <c r="E86" s="37">
        <f>E82</f>
        <v>0</v>
      </c>
    </row>
    <row r="87" spans="1:5" ht="13.5" customHeight="1">
      <c r="A87" s="96" t="s">
        <v>82</v>
      </c>
      <c r="B87" s="97"/>
      <c r="C87" s="80" t="s">
        <v>83</v>
      </c>
      <c r="D87" s="115"/>
      <c r="E87" s="52">
        <v>0</v>
      </c>
    </row>
    <row r="88" spans="1:5" ht="13.5" customHeight="1">
      <c r="A88" s="100"/>
      <c r="B88" s="101"/>
      <c r="C88" s="80" t="s">
        <v>90</v>
      </c>
      <c r="D88" s="81"/>
      <c r="E88" s="52">
        <v>1000</v>
      </c>
    </row>
    <row r="89" spans="1:5" ht="13.5" customHeight="1">
      <c r="A89" s="103" t="s">
        <v>40</v>
      </c>
      <c r="B89" s="104"/>
      <c r="C89" s="113" t="s">
        <v>91</v>
      </c>
      <c r="D89" s="114"/>
      <c r="E89" s="66">
        <f>C76</f>
        <v>1503</v>
      </c>
    </row>
    <row r="90" spans="1:5" ht="13.5" customHeight="1">
      <c r="C90" s="102" t="s">
        <v>28</v>
      </c>
      <c r="D90" s="83"/>
      <c r="E90" s="37">
        <f>SUM(C3:C7)</f>
        <v>-22.9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05" t="s">
        <v>64</v>
      </c>
      <c r="B93" s="106"/>
      <c r="C93" s="106"/>
      <c r="D93" s="106"/>
      <c r="E93" s="92"/>
    </row>
    <row r="94" spans="1:5" ht="13.5" customHeight="1">
      <c r="A94" s="82" t="s">
        <v>38</v>
      </c>
      <c r="B94" s="83"/>
      <c r="C94" s="82" t="s">
        <v>37</v>
      </c>
      <c r="D94" s="83"/>
      <c r="E94" s="23" t="s">
        <v>4</v>
      </c>
    </row>
    <row r="95" spans="1:5" ht="13.5" customHeight="1">
      <c r="A95" s="103" t="s">
        <v>78</v>
      </c>
      <c r="B95" s="104"/>
      <c r="C95" s="110"/>
      <c r="D95" s="83"/>
      <c r="E95" s="37">
        <f>E90</f>
        <v>-22.9</v>
      </c>
    </row>
    <row r="96" spans="1:5" ht="13.5" customHeight="1">
      <c r="A96" s="96" t="s">
        <v>82</v>
      </c>
      <c r="B96" s="97"/>
      <c r="C96" s="80" t="s">
        <v>83</v>
      </c>
      <c r="D96" s="115"/>
      <c r="E96" s="52">
        <v>0</v>
      </c>
    </row>
    <row r="97" spans="1:5" ht="13.5" customHeight="1">
      <c r="A97" s="98"/>
      <c r="B97" s="99"/>
      <c r="C97" s="80" t="s">
        <v>166</v>
      </c>
      <c r="D97" s="84"/>
      <c r="E97" s="52">
        <v>500</v>
      </c>
    </row>
    <row r="98" spans="1:5" ht="13.5" customHeight="1">
      <c r="A98" s="98"/>
      <c r="B98" s="99"/>
      <c r="C98" s="80" t="s">
        <v>172</v>
      </c>
      <c r="D98" s="84"/>
      <c r="E98" s="52">
        <v>56</v>
      </c>
    </row>
    <row r="99" spans="1:5" ht="13.5" customHeight="1">
      <c r="A99" s="100"/>
      <c r="B99" s="101"/>
      <c r="C99" s="80" t="s">
        <v>165</v>
      </c>
      <c r="D99" s="81"/>
      <c r="E99" s="52">
        <v>0</v>
      </c>
    </row>
    <row r="100" spans="1:5" ht="13.5" customHeight="1">
      <c r="A100" s="103" t="s">
        <v>40</v>
      </c>
      <c r="B100" s="112"/>
      <c r="C100" s="113"/>
      <c r="D100" s="114"/>
      <c r="E100" s="52">
        <f>C76</f>
        <v>1503</v>
      </c>
    </row>
    <row r="101" spans="1:5" ht="13.5" customHeight="1">
      <c r="C101" s="102" t="s">
        <v>29</v>
      </c>
      <c r="D101" s="83"/>
      <c r="E101" s="52">
        <f>(E27+E95)-SUM(E96:E100)</f>
        <v>373.09999999999991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</sheetData>
  <mergeCells count="52">
    <mergeCell ref="C82:D82"/>
    <mergeCell ref="A49:C49"/>
    <mergeCell ref="C98:D98"/>
    <mergeCell ref="C87:D87"/>
    <mergeCell ref="C25:D25"/>
    <mergeCell ref="A38:C39"/>
    <mergeCell ref="A31:C31"/>
    <mergeCell ref="A33:C33"/>
    <mergeCell ref="A45:C45"/>
    <mergeCell ref="C26:D26"/>
    <mergeCell ref="A1:E1"/>
    <mergeCell ref="C14:D14"/>
    <mergeCell ref="A12:E12"/>
    <mergeCell ref="C13:D13"/>
    <mergeCell ref="C24:D24"/>
    <mergeCell ref="A23:E23"/>
    <mergeCell ref="A17:E17"/>
    <mergeCell ref="C18:D18"/>
    <mergeCell ref="C19:D19"/>
    <mergeCell ref="C20:D20"/>
    <mergeCell ref="C101:D101"/>
    <mergeCell ref="A95:B95"/>
    <mergeCell ref="A93:E93"/>
    <mergeCell ref="A71:C71"/>
    <mergeCell ref="A89:B89"/>
    <mergeCell ref="C86:D86"/>
    <mergeCell ref="A100:B100"/>
    <mergeCell ref="C100:D100"/>
    <mergeCell ref="C85:D85"/>
    <mergeCell ref="A86:B86"/>
    <mergeCell ref="C96:D96"/>
    <mergeCell ref="A85:B85"/>
    <mergeCell ref="A80:B80"/>
    <mergeCell ref="A79:E79"/>
    <mergeCell ref="A81:B81"/>
    <mergeCell ref="A87:B88"/>
    <mergeCell ref="C88:D88"/>
    <mergeCell ref="C94:D94"/>
    <mergeCell ref="C97:D97"/>
    <mergeCell ref="A94:B94"/>
    <mergeCell ref="A54:C54"/>
    <mergeCell ref="C81:D81"/>
    <mergeCell ref="A60:C60"/>
    <mergeCell ref="A84:E84"/>
    <mergeCell ref="C80:D80"/>
    <mergeCell ref="A96:B99"/>
    <mergeCell ref="C99:D99"/>
    <mergeCell ref="C95:D95"/>
    <mergeCell ref="C89:D89"/>
    <mergeCell ref="C90:D90"/>
    <mergeCell ref="A57:C57"/>
    <mergeCell ref="A65:C65"/>
  </mergeCells>
  <phoneticPr fontId="19" type="noConversion"/>
  <conditionalFormatting sqref="C7:C8">
    <cfRule type="cellIs" dxfId="72" priority="1" operator="lessThan">
      <formula>0</formula>
    </cfRule>
  </conditionalFormatting>
  <conditionalFormatting sqref="C9">
    <cfRule type="cellIs" dxfId="71" priority="14" operator="lessThan">
      <formula>0</formula>
    </cfRule>
  </conditionalFormatting>
  <conditionalFormatting sqref="E82">
    <cfRule type="cellIs" dxfId="70" priority="27" stopIfTrue="1" operator="greaterThanOrEqual">
      <formula>0</formula>
    </cfRule>
    <cfRule type="cellIs" dxfId="69" priority="28" operator="lessThan">
      <formula>0</formula>
    </cfRule>
  </conditionalFormatting>
  <conditionalFormatting sqref="E86">
    <cfRule type="cellIs" dxfId="68" priority="23" stopIfTrue="1" operator="greaterThanOrEqual">
      <formula>0</formula>
    </cfRule>
    <cfRule type="cellIs" dxfId="67" priority="24" operator="lessThan">
      <formula>0</formula>
    </cfRule>
  </conditionalFormatting>
  <conditionalFormatting sqref="E90">
    <cfRule type="cellIs" dxfId="66" priority="25" stopIfTrue="1" operator="greaterThanOrEqual">
      <formula>0</formula>
    </cfRule>
    <cfRule type="cellIs" dxfId="65" priority="26" operator="lessThan">
      <formula>0</formula>
    </cfRule>
  </conditionalFormatting>
  <conditionalFormatting sqref="E95">
    <cfRule type="cellIs" dxfId="64" priority="21" stopIfTrue="1" operator="greaterThanOrEqual">
      <formula>0</formula>
    </cfRule>
    <cfRule type="cellIs" dxfId="63" priority="22" operator="lessThan">
      <formula>0</formula>
    </cfRule>
  </conditionalFormatting>
  <conditionalFormatting sqref="E101">
    <cfRule type="cellIs" dxfId="62" priority="19" stopIfTrue="1" operator="greaterThanOrEqual">
      <formula>0</formula>
    </cfRule>
    <cfRule type="cellIs" dxfId="61" priority="20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5"/>
  <sheetViews>
    <sheetView topLeftCell="A10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93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2024'!E101</f>
        <v>373.09999999999991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7">
        <f>'April 2024 - June 2024'!C7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350.19999999999993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162</v>
      </c>
      <c r="C7" s="57">
        <f>('April 2024 - June 2024'!C9)+SUM(E81,E89,E100)</f>
        <v>-11039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4" t="s">
        <v>76</v>
      </c>
      <c r="B10" s="106"/>
      <c r="C10" s="106"/>
      <c r="D10" s="106"/>
      <c r="E10" s="9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5" t="s">
        <v>3</v>
      </c>
      <c r="D11" s="83"/>
      <c r="E11" s="17" t="s">
        <v>4</v>
      </c>
    </row>
    <row r="12" spans="1:25" ht="13.5" customHeight="1">
      <c r="A12" s="25" t="s">
        <v>80</v>
      </c>
      <c r="B12" s="2" t="s">
        <v>5</v>
      </c>
      <c r="C12" s="123" t="s">
        <v>6</v>
      </c>
      <c r="D12" s="104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4" t="s">
        <v>94</v>
      </c>
      <c r="B15" s="106"/>
      <c r="C15" s="106"/>
      <c r="D15" s="106"/>
      <c r="E15" s="9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5" t="s">
        <v>3</v>
      </c>
      <c r="D16" s="83"/>
      <c r="E16" s="17" t="s">
        <v>4</v>
      </c>
    </row>
    <row r="17" spans="1:25" ht="13.15" customHeight="1">
      <c r="A17" s="25" t="s">
        <v>95</v>
      </c>
      <c r="B17" s="2" t="s">
        <v>5</v>
      </c>
      <c r="C17" s="123" t="s">
        <v>6</v>
      </c>
      <c r="D17" s="83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4" t="s">
        <v>96</v>
      </c>
      <c r="B20" s="106"/>
      <c r="C20" s="106"/>
      <c r="D20" s="106"/>
      <c r="E20" s="9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26" t="s">
        <v>3</v>
      </c>
      <c r="D21" s="127"/>
      <c r="E21" s="73" t="s">
        <v>4</v>
      </c>
    </row>
    <row r="22" spans="1:25" ht="13.15" customHeight="1">
      <c r="A22" s="33" t="s">
        <v>97</v>
      </c>
      <c r="B22" s="32" t="s">
        <v>5</v>
      </c>
      <c r="C22" s="128" t="s">
        <v>6</v>
      </c>
      <c r="D22" s="129"/>
      <c r="E22" s="67">
        <v>2405</v>
      </c>
    </row>
    <row r="23" spans="1:25" ht="13.15" customHeight="1">
      <c r="A23" s="33"/>
      <c r="B23" s="32" t="s">
        <v>118</v>
      </c>
      <c r="C23" s="147"/>
      <c r="D23" s="148"/>
      <c r="E23" s="67">
        <v>204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2609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46" t="s">
        <v>98</v>
      </c>
      <c r="B29" s="93"/>
      <c r="C29" s="83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85" t="s">
        <v>8</v>
      </c>
      <c r="B31" s="93"/>
      <c r="C31" s="83"/>
    </row>
    <row r="32" spans="1:25" ht="13.5" customHeight="1">
      <c r="A32" s="25" t="s">
        <v>30</v>
      </c>
      <c r="B32" s="2"/>
      <c r="C32" s="19">
        <v>204</v>
      </c>
    </row>
    <row r="33" spans="1:3" ht="13.5" customHeight="1">
      <c r="A33" s="30" t="s">
        <v>158</v>
      </c>
      <c r="B33" s="26"/>
      <c r="C33" s="27">
        <v>42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443</v>
      </c>
    </row>
    <row r="36" spans="1:3" ht="13.5" customHeight="1">
      <c r="A36" s="132" t="s">
        <v>11</v>
      </c>
      <c r="B36" s="133"/>
      <c r="C36" s="134"/>
    </row>
    <row r="37" spans="1:3" ht="13.5" customHeight="1">
      <c r="A37" s="135"/>
      <c r="B37" s="91"/>
      <c r="C37" s="136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SUM(C38:C41)</f>
        <v>0</v>
      </c>
    </row>
    <row r="43" spans="1:3" ht="13.5" customHeight="1">
      <c r="A43" s="85" t="s">
        <v>17</v>
      </c>
      <c r="B43" s="93"/>
      <c r="C43" s="83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85" t="s">
        <v>51</v>
      </c>
      <c r="B47" s="86"/>
      <c r="C47" s="87"/>
    </row>
    <row r="48" spans="1:3" ht="13.5" customHeight="1">
      <c r="A48" s="2" t="s">
        <v>52</v>
      </c>
      <c r="B48" s="2" t="s">
        <v>54</v>
      </c>
      <c r="C48" s="18">
        <v>0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0</v>
      </c>
    </row>
    <row r="51" spans="1:3" ht="13.5" customHeight="1">
      <c r="A51" s="26"/>
      <c r="B51" s="30" t="s">
        <v>53</v>
      </c>
      <c r="C51" s="31">
        <f>SUM(C48:C50)</f>
        <v>0</v>
      </c>
    </row>
    <row r="52" spans="1:3" ht="13.5" customHeight="1">
      <c r="A52" s="85" t="s">
        <v>22</v>
      </c>
      <c r="B52" s="86"/>
      <c r="C52" s="87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39" t="s">
        <v>55</v>
      </c>
      <c r="B55" s="140"/>
      <c r="C55" s="127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90" t="s">
        <v>35</v>
      </c>
      <c r="B58" s="91"/>
      <c r="C58" s="92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0</v>
      </c>
    </row>
    <row r="62" spans="1:3" ht="13.5" customHeight="1">
      <c r="A62" s="32"/>
      <c r="B62" s="33" t="s">
        <v>36</v>
      </c>
      <c r="C62" s="34">
        <f>SUM(C59:C61)</f>
        <v>0</v>
      </c>
    </row>
    <row r="63" spans="1:3" ht="13.5" customHeight="1">
      <c r="A63" s="107" t="s">
        <v>31</v>
      </c>
      <c r="B63" s="141"/>
      <c r="C63" s="109"/>
    </row>
    <row r="64" spans="1:3" ht="13.5" customHeight="1">
      <c r="A64" s="58" t="s">
        <v>42</v>
      </c>
      <c r="B64" s="63" t="s">
        <v>49</v>
      </c>
      <c r="C64" s="60">
        <v>300</v>
      </c>
    </row>
    <row r="65" spans="1:8" ht="13.5" customHeight="1">
      <c r="A65" s="68" t="s">
        <v>84</v>
      </c>
      <c r="B65" s="78" t="s">
        <v>167</v>
      </c>
      <c r="C65" s="69">
        <v>56</v>
      </c>
    </row>
    <row r="66" spans="1:8" ht="13.5" customHeight="1">
      <c r="A66" s="59" t="s">
        <v>74</v>
      </c>
      <c r="B66" s="53" t="s">
        <v>75</v>
      </c>
      <c r="C66" s="61">
        <v>0</v>
      </c>
    </row>
    <row r="67" spans="1:8" ht="13.5" customHeight="1">
      <c r="A67" s="30" t="s">
        <v>46</v>
      </c>
      <c r="B67" s="62" t="s">
        <v>117</v>
      </c>
      <c r="C67" s="31">
        <v>760</v>
      </c>
    </row>
    <row r="68" spans="1:8" ht="13.5" customHeight="1">
      <c r="A68" s="28"/>
      <c r="B68" s="38" t="s">
        <v>43</v>
      </c>
      <c r="C68" s="39">
        <f>SUM(C64:C67)</f>
        <v>1116</v>
      </c>
    </row>
    <row r="69" spans="1:8" ht="13.5" customHeight="1">
      <c r="A69" s="28"/>
      <c r="B69" s="54" t="s">
        <v>58</v>
      </c>
      <c r="C69" s="39">
        <f>C35+C42+C46+C51+C54+C57+C62+C68</f>
        <v>1559</v>
      </c>
    </row>
    <row r="70" spans="1:8" ht="13.5" customHeight="1">
      <c r="A70" s="107" t="s">
        <v>44</v>
      </c>
      <c r="B70" s="108"/>
      <c r="C70" s="109"/>
    </row>
    <row r="71" spans="1:8" ht="13.5" customHeight="1">
      <c r="A71" s="42" t="s">
        <v>47</v>
      </c>
      <c r="B71" s="38"/>
      <c r="C71" s="49">
        <f>'April 2024 - June 2024'!C72</f>
        <v>9939</v>
      </c>
    </row>
    <row r="72" spans="1:8" ht="13.5" customHeight="1">
      <c r="A72" s="70" t="s">
        <v>89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13.5" customHeight="1">
      <c r="A74" s="28"/>
      <c r="B74" s="56" t="s">
        <v>45</v>
      </c>
      <c r="C74" s="49">
        <f>SUM(C71:C73)</f>
        <v>14939</v>
      </c>
    </row>
    <row r="75" spans="1:8" ht="13.5" customHeight="1">
      <c r="A75" s="32"/>
      <c r="B75" s="40" t="s">
        <v>27</v>
      </c>
      <c r="C75" s="41">
        <f>C69</f>
        <v>1559</v>
      </c>
      <c r="H75" s="36"/>
    </row>
    <row r="76" spans="1:8" ht="13.5" customHeight="1">
      <c r="A76" s="11"/>
      <c r="B76" s="11"/>
    </row>
    <row r="77" spans="1:8" ht="13.5" customHeight="1">
      <c r="A77" s="11"/>
      <c r="B77" s="11"/>
    </row>
    <row r="78" spans="1:8" ht="13.5" customHeight="1">
      <c r="A78" s="82" t="s">
        <v>99</v>
      </c>
      <c r="B78" s="93"/>
      <c r="C78" s="93"/>
      <c r="D78" s="93"/>
      <c r="E78" s="83"/>
    </row>
    <row r="79" spans="1:8" ht="13.5" customHeight="1">
      <c r="A79" s="94" t="s">
        <v>38</v>
      </c>
      <c r="B79" s="127"/>
      <c r="C79" s="94" t="s">
        <v>37</v>
      </c>
      <c r="D79" s="127"/>
      <c r="E79" s="43" t="s">
        <v>4</v>
      </c>
    </row>
    <row r="80" spans="1:8" ht="13.5" customHeight="1">
      <c r="A80" s="151" t="s">
        <v>82</v>
      </c>
      <c r="B80" s="151"/>
      <c r="C80" s="149" t="s">
        <v>83</v>
      </c>
      <c r="D80" s="150"/>
      <c r="E80" s="74">
        <v>0</v>
      </c>
    </row>
    <row r="81" spans="1:5" ht="13.5" customHeight="1">
      <c r="A81" s="152"/>
      <c r="B81" s="152"/>
      <c r="C81" s="153" t="s">
        <v>164</v>
      </c>
      <c r="D81" s="154"/>
      <c r="E81" s="52">
        <v>800</v>
      </c>
    </row>
    <row r="82" spans="1:5" ht="13.5" customHeight="1">
      <c r="A82" s="118" t="s">
        <v>40</v>
      </c>
      <c r="B82" s="119"/>
      <c r="C82" s="88"/>
      <c r="D82" s="89"/>
      <c r="E82" s="44">
        <f>C75</f>
        <v>1559</v>
      </c>
    </row>
    <row r="83" spans="1:5" ht="13.5" customHeight="1">
      <c r="C83" s="142" t="s">
        <v>41</v>
      </c>
      <c r="D83" s="93"/>
      <c r="E83" s="37">
        <f>(C6+E13)-SUM(E80:E82)</f>
        <v>396.19999999999982</v>
      </c>
    </row>
    <row r="84" spans="1:5" ht="13.5" customHeight="1"/>
    <row r="85" spans="1:5" ht="13.5" customHeight="1">
      <c r="A85" s="82" t="s">
        <v>100</v>
      </c>
      <c r="B85" s="93"/>
      <c r="C85" s="93"/>
      <c r="D85" s="93"/>
      <c r="E85" s="83"/>
    </row>
    <row r="86" spans="1:5" ht="13.5" customHeight="1">
      <c r="A86" s="82" t="s">
        <v>38</v>
      </c>
      <c r="B86" s="83"/>
      <c r="C86" s="82" t="s">
        <v>37</v>
      </c>
      <c r="D86" s="83"/>
      <c r="E86" s="23" t="s">
        <v>4</v>
      </c>
    </row>
    <row r="87" spans="1:5" ht="13.5" customHeight="1">
      <c r="A87" s="103" t="s">
        <v>81</v>
      </c>
      <c r="B87" s="104"/>
      <c r="C87" s="113"/>
      <c r="D87" s="145"/>
      <c r="E87" s="37">
        <f>E83</f>
        <v>396.19999999999982</v>
      </c>
    </row>
    <row r="88" spans="1:5" ht="13.5" customHeight="1">
      <c r="A88" s="96" t="s">
        <v>82</v>
      </c>
      <c r="B88" s="97"/>
      <c r="C88" s="113" t="s">
        <v>83</v>
      </c>
      <c r="D88" s="144"/>
      <c r="E88" s="52">
        <v>0</v>
      </c>
    </row>
    <row r="89" spans="1:5" ht="13.5" customHeight="1">
      <c r="A89" s="98"/>
      <c r="B89" s="99"/>
      <c r="C89" s="80" t="s">
        <v>164</v>
      </c>
      <c r="D89" s="84"/>
      <c r="E89" s="52">
        <v>800</v>
      </c>
    </row>
    <row r="90" spans="1:5" ht="13.5" customHeight="1">
      <c r="A90" s="100"/>
      <c r="B90" s="101"/>
      <c r="C90" s="80" t="s">
        <v>163</v>
      </c>
      <c r="D90" s="84"/>
      <c r="E90" s="52">
        <v>187</v>
      </c>
    </row>
    <row r="91" spans="1:5" ht="13.5" customHeight="1">
      <c r="A91" s="103" t="s">
        <v>40</v>
      </c>
      <c r="B91" s="104"/>
      <c r="C91" s="110"/>
      <c r="D91" s="83"/>
      <c r="E91" s="66">
        <f>C75</f>
        <v>1559</v>
      </c>
    </row>
    <row r="92" spans="1:5" ht="13.5" customHeight="1">
      <c r="C92" s="102" t="s">
        <v>28</v>
      </c>
      <c r="D92" s="83"/>
      <c r="E92" s="37">
        <f>(E18+E87)-SUM(E88:E91)</f>
        <v>255.19999999999982</v>
      </c>
    </row>
    <row r="93" spans="1:5" ht="13.5" customHeight="1">
      <c r="A93" s="24"/>
      <c r="B93" s="24"/>
      <c r="C93" s="24"/>
      <c r="D93" s="24"/>
      <c r="E93" s="24"/>
    </row>
    <row r="94" spans="1:5" ht="17.25" customHeight="1">
      <c r="A94" s="24"/>
      <c r="B94" s="24"/>
      <c r="C94" s="24"/>
      <c r="D94" s="24"/>
      <c r="E94" s="24"/>
    </row>
    <row r="95" spans="1:5" ht="13.5" customHeight="1">
      <c r="A95" s="105" t="s">
        <v>101</v>
      </c>
      <c r="B95" s="106"/>
      <c r="C95" s="106"/>
      <c r="D95" s="106"/>
      <c r="E95" s="92"/>
    </row>
    <row r="96" spans="1:5" ht="13.5" customHeight="1">
      <c r="A96" s="82" t="s">
        <v>38</v>
      </c>
      <c r="B96" s="83"/>
      <c r="C96" s="82" t="s">
        <v>37</v>
      </c>
      <c r="D96" s="83"/>
      <c r="E96" s="23" t="s">
        <v>4</v>
      </c>
    </row>
    <row r="97" spans="1:5" ht="13.5" customHeight="1">
      <c r="A97" s="103" t="s">
        <v>102</v>
      </c>
      <c r="B97" s="104"/>
      <c r="C97" s="110"/>
      <c r="D97" s="83"/>
      <c r="E97" s="37">
        <f>E92</f>
        <v>255.19999999999982</v>
      </c>
    </row>
    <row r="98" spans="1:5" ht="13.5" customHeight="1">
      <c r="A98" s="96" t="s">
        <v>82</v>
      </c>
      <c r="B98" s="97"/>
      <c r="C98" s="80" t="s">
        <v>83</v>
      </c>
      <c r="D98" s="115"/>
      <c r="E98" s="52">
        <v>0</v>
      </c>
    </row>
    <row r="99" spans="1:5" ht="13.5" customHeight="1">
      <c r="A99" s="98"/>
      <c r="B99" s="99"/>
      <c r="C99" s="80" t="s">
        <v>168</v>
      </c>
      <c r="D99" s="84"/>
      <c r="E99" s="52">
        <v>88</v>
      </c>
    </row>
    <row r="100" spans="1:5" ht="13.5" customHeight="1">
      <c r="A100" s="100"/>
      <c r="B100" s="101"/>
      <c r="C100" s="80" t="s">
        <v>164</v>
      </c>
      <c r="D100" s="84"/>
      <c r="E100" s="52">
        <v>800</v>
      </c>
    </row>
    <row r="101" spans="1:5" ht="13.5" customHeight="1">
      <c r="A101" s="103" t="s">
        <v>40</v>
      </c>
      <c r="B101" s="104"/>
      <c r="C101" s="110"/>
      <c r="D101" s="83"/>
      <c r="E101" s="66">
        <f>C75</f>
        <v>1559</v>
      </c>
    </row>
    <row r="102" spans="1:5" ht="13.5" customHeight="1">
      <c r="C102" s="102" t="s">
        <v>28</v>
      </c>
      <c r="D102" s="83"/>
      <c r="E102" s="52">
        <f>(E24+E97)-SUM(E98:E101)</f>
        <v>417.19999999999982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</sheetData>
  <mergeCells count="54">
    <mergeCell ref="A36:C37"/>
    <mergeCell ref="A43:C43"/>
    <mergeCell ref="C79:D79"/>
    <mergeCell ref="C80:D80"/>
    <mergeCell ref="A80:B81"/>
    <mergeCell ref="C81:D81"/>
    <mergeCell ref="A47:C47"/>
    <mergeCell ref="A52:C52"/>
    <mergeCell ref="A55:C55"/>
    <mergeCell ref="A58:C58"/>
    <mergeCell ref="A79:B79"/>
    <mergeCell ref="A63:C63"/>
    <mergeCell ref="A70:C70"/>
    <mergeCell ref="A78:E78"/>
    <mergeCell ref="C102:D102"/>
    <mergeCell ref="C98:D98"/>
    <mergeCell ref="A91:B91"/>
    <mergeCell ref="C91:D91"/>
    <mergeCell ref="C92:D92"/>
    <mergeCell ref="A95:E95"/>
    <mergeCell ref="A96:B96"/>
    <mergeCell ref="C96:D96"/>
    <mergeCell ref="A97:B97"/>
    <mergeCell ref="C97:D97"/>
    <mergeCell ref="C100:D100"/>
    <mergeCell ref="A101:B101"/>
    <mergeCell ref="C101:D101"/>
    <mergeCell ref="C99:D99"/>
    <mergeCell ref="A98:B100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C23:D23"/>
    <mergeCell ref="C82:D82"/>
    <mergeCell ref="A82:B82"/>
    <mergeCell ref="C88:D88"/>
    <mergeCell ref="C83:D83"/>
    <mergeCell ref="A85:E85"/>
    <mergeCell ref="A86:B86"/>
    <mergeCell ref="C86:D86"/>
    <mergeCell ref="A87:B87"/>
    <mergeCell ref="C87:D87"/>
    <mergeCell ref="A88:B90"/>
    <mergeCell ref="C89:D89"/>
    <mergeCell ref="C90:D90"/>
  </mergeCells>
  <conditionalFormatting sqref="C3">
    <cfRule type="cellIs" dxfId="60" priority="2" operator="lessThan">
      <formula>0</formula>
    </cfRule>
  </conditionalFormatting>
  <conditionalFormatting sqref="C5:C7">
    <cfRule type="cellIs" dxfId="59" priority="1" operator="lessThan">
      <formula>0</formula>
    </cfRule>
  </conditionalFormatting>
  <conditionalFormatting sqref="E83">
    <cfRule type="cellIs" dxfId="58" priority="12" stopIfTrue="1" operator="greaterThanOrEqual">
      <formula>0</formula>
    </cfRule>
    <cfRule type="cellIs" dxfId="57" priority="13" operator="lessThan">
      <formula>0</formula>
    </cfRule>
  </conditionalFormatting>
  <conditionalFormatting sqref="E87">
    <cfRule type="cellIs" dxfId="56" priority="8" stopIfTrue="1" operator="greaterThanOrEqual">
      <formula>0</formula>
    </cfRule>
    <cfRule type="cellIs" dxfId="55" priority="9" operator="lessThan">
      <formula>0</formula>
    </cfRule>
  </conditionalFormatting>
  <conditionalFormatting sqref="E92">
    <cfRule type="cellIs" dxfId="54" priority="10" stopIfTrue="1" operator="greaterThanOrEqual">
      <formula>0</formula>
    </cfRule>
    <cfRule type="cellIs" dxfId="53" priority="11" operator="lessThan">
      <formula>0</formula>
    </cfRule>
  </conditionalFormatting>
  <conditionalFormatting sqref="E97">
    <cfRule type="cellIs" dxfId="52" priority="6" stopIfTrue="1" operator="greaterThanOrEqual">
      <formula>0</formula>
    </cfRule>
    <cfRule type="cellIs" dxfId="51" priority="7" operator="lessThan">
      <formula>0</formula>
    </cfRule>
  </conditionalFormatting>
  <conditionalFormatting sqref="E102">
    <cfRule type="cellIs" dxfId="50" priority="4" stopIfTrue="1" operator="greaterThanOrEqual">
      <formula>0</formula>
    </cfRule>
    <cfRule type="cellIs" dxfId="49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9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107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2024'!E102</f>
        <v>417.19999999999982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7">
        <f>'July 2024 - September 2024'!C5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394.29999999999984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162</v>
      </c>
      <c r="C7" s="57">
        <f>('July 2024 - September 2024'!C7)+SUM(E79,E86,E94)</f>
        <v>-8139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4" t="s">
        <v>103</v>
      </c>
      <c r="B10" s="106"/>
      <c r="C10" s="106"/>
      <c r="D10" s="106"/>
      <c r="E10" s="9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5" t="s">
        <v>3</v>
      </c>
      <c r="D11" s="83"/>
      <c r="E11" s="17" t="s">
        <v>4</v>
      </c>
    </row>
    <row r="12" spans="1:25" ht="13.5" customHeight="1">
      <c r="A12" s="25" t="s">
        <v>104</v>
      </c>
      <c r="B12" s="2" t="s">
        <v>5</v>
      </c>
      <c r="C12" s="123" t="s">
        <v>6</v>
      </c>
      <c r="D12" s="104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4" t="s">
        <v>112</v>
      </c>
      <c r="B15" s="106"/>
      <c r="C15" s="106"/>
      <c r="D15" s="106"/>
      <c r="E15" s="9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5" t="s">
        <v>3</v>
      </c>
      <c r="D16" s="83"/>
      <c r="E16" s="17" t="s">
        <v>4</v>
      </c>
    </row>
    <row r="17" spans="1:25" ht="13.15" customHeight="1">
      <c r="A17" s="25" t="s">
        <v>113</v>
      </c>
      <c r="B17" s="2" t="s">
        <v>5</v>
      </c>
      <c r="C17" s="123" t="s">
        <v>6</v>
      </c>
      <c r="D17" s="83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4" t="s">
        <v>108</v>
      </c>
      <c r="B20" s="106"/>
      <c r="C20" s="106"/>
      <c r="D20" s="106"/>
      <c r="E20" s="9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26" t="s">
        <v>3</v>
      </c>
      <c r="D21" s="127"/>
      <c r="E21" s="73" t="s">
        <v>4</v>
      </c>
    </row>
    <row r="22" spans="1:25" ht="13.15" customHeight="1">
      <c r="A22" s="33" t="s">
        <v>109</v>
      </c>
      <c r="B22" s="32" t="s">
        <v>5</v>
      </c>
      <c r="C22" s="128" t="s">
        <v>6</v>
      </c>
      <c r="D22" s="129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110</v>
      </c>
      <c r="B28" s="93"/>
      <c r="C28" s="83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5" t="s">
        <v>8</v>
      </c>
      <c r="B30" s="93"/>
      <c r="C30" s="83"/>
    </row>
    <row r="31" spans="1:25" ht="13.5" customHeight="1">
      <c r="A31" s="25" t="s">
        <v>169</v>
      </c>
      <c r="B31" s="2"/>
      <c r="C31" s="19">
        <v>88</v>
      </c>
    </row>
    <row r="32" spans="1:25" ht="13.5" customHeight="1">
      <c r="A32" s="30" t="s">
        <v>158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32" t="s">
        <v>11</v>
      </c>
      <c r="B35" s="133"/>
      <c r="C35" s="134"/>
    </row>
    <row r="36" spans="1:3" ht="13.5" customHeight="1">
      <c r="A36" s="135"/>
      <c r="B36" s="91"/>
      <c r="C36" s="136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5" t="s">
        <v>17</v>
      </c>
      <c r="B42" s="93"/>
      <c r="C42" s="83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5" t="s">
        <v>51</v>
      </c>
      <c r="B46" s="86"/>
      <c r="C46" s="87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5" t="s">
        <v>22</v>
      </c>
      <c r="B51" s="86"/>
      <c r="C51" s="87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9" t="s">
        <v>55</v>
      </c>
      <c r="B54" s="140"/>
      <c r="C54" s="127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90" t="s">
        <v>35</v>
      </c>
      <c r="B57" s="91"/>
      <c r="C57" s="92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107" t="s">
        <v>31</v>
      </c>
      <c r="B62" s="141"/>
      <c r="C62" s="109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167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107" t="s">
        <v>44</v>
      </c>
      <c r="B69" s="108"/>
      <c r="C69" s="109"/>
    </row>
    <row r="70" spans="1:8" ht="13.5" customHeight="1">
      <c r="A70" s="42" t="s">
        <v>47</v>
      </c>
      <c r="B70" s="38"/>
      <c r="C70" s="49">
        <f>'July 2024 - September 2024'!C71</f>
        <v>9939</v>
      </c>
    </row>
    <row r="71" spans="1:8" ht="13.5" customHeight="1">
      <c r="A71" s="70" t="s">
        <v>89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2" t="s">
        <v>105</v>
      </c>
      <c r="B77" s="93"/>
      <c r="C77" s="93"/>
      <c r="D77" s="93"/>
      <c r="E77" s="83"/>
    </row>
    <row r="78" spans="1:8" ht="13.5" customHeight="1">
      <c r="A78" s="94" t="s">
        <v>38</v>
      </c>
      <c r="B78" s="127"/>
      <c r="C78" s="94" t="s">
        <v>37</v>
      </c>
      <c r="D78" s="127"/>
      <c r="E78" s="43" t="s">
        <v>4</v>
      </c>
    </row>
    <row r="79" spans="1:8" ht="13.5" customHeight="1">
      <c r="A79" s="151" t="s">
        <v>82</v>
      </c>
      <c r="B79" s="97"/>
      <c r="C79" s="149" t="s">
        <v>173</v>
      </c>
      <c r="D79" s="150"/>
      <c r="E79" s="74">
        <v>1100</v>
      </c>
    </row>
    <row r="80" spans="1:8" ht="13.5" customHeight="1">
      <c r="A80" s="118" t="s">
        <v>40</v>
      </c>
      <c r="B80" s="119"/>
      <c r="C80" s="88"/>
      <c r="D80" s="89"/>
      <c r="E80" s="44">
        <f>C74</f>
        <v>1443</v>
      </c>
    </row>
    <row r="81" spans="1:5" ht="13.5" customHeight="1">
      <c r="C81" s="142" t="s">
        <v>41</v>
      </c>
      <c r="D81" s="93"/>
      <c r="E81" s="37">
        <f>(C6+E13)-SUM(E79:E80)</f>
        <v>256.29999999999973</v>
      </c>
    </row>
    <row r="82" spans="1:5" ht="13.5" customHeight="1"/>
    <row r="83" spans="1:5" ht="13.5" customHeight="1">
      <c r="A83" s="82" t="s">
        <v>114</v>
      </c>
      <c r="B83" s="93"/>
      <c r="C83" s="93"/>
      <c r="D83" s="93"/>
      <c r="E83" s="83"/>
    </row>
    <row r="84" spans="1:5" ht="13.5" customHeight="1">
      <c r="A84" s="82" t="s">
        <v>38</v>
      </c>
      <c r="B84" s="83"/>
      <c r="C84" s="82" t="s">
        <v>37</v>
      </c>
      <c r="D84" s="83"/>
      <c r="E84" s="23" t="s">
        <v>4</v>
      </c>
    </row>
    <row r="85" spans="1:5" ht="13.5" customHeight="1">
      <c r="A85" s="103" t="s">
        <v>106</v>
      </c>
      <c r="B85" s="104"/>
      <c r="C85" s="113"/>
      <c r="D85" s="145"/>
      <c r="E85" s="37">
        <f>E81</f>
        <v>256.29999999999973</v>
      </c>
    </row>
    <row r="86" spans="1:5" ht="13.5" customHeight="1">
      <c r="A86" s="103" t="s">
        <v>82</v>
      </c>
      <c r="B86" s="112"/>
      <c r="C86" s="80" t="s">
        <v>170</v>
      </c>
      <c r="D86" s="144"/>
      <c r="E86" s="52">
        <v>900</v>
      </c>
    </row>
    <row r="87" spans="1:5" ht="13.5" customHeight="1">
      <c r="A87" s="103" t="s">
        <v>40</v>
      </c>
      <c r="B87" s="104"/>
      <c r="C87" s="110"/>
      <c r="D87" s="83"/>
      <c r="E87" s="66">
        <f>C74</f>
        <v>1443</v>
      </c>
    </row>
    <row r="88" spans="1:5" ht="13.5" customHeight="1">
      <c r="C88" s="102" t="s">
        <v>28</v>
      </c>
      <c r="D88" s="83"/>
      <c r="E88" s="37">
        <f>(E18+E85)-SUM(E86:E87)</f>
        <v>318.29999999999973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5" t="s">
        <v>111</v>
      </c>
      <c r="B91" s="106"/>
      <c r="C91" s="106"/>
      <c r="D91" s="106"/>
      <c r="E91" s="92"/>
    </row>
    <row r="92" spans="1:5" ht="13.5" customHeight="1">
      <c r="A92" s="82" t="s">
        <v>38</v>
      </c>
      <c r="B92" s="83"/>
      <c r="C92" s="82" t="s">
        <v>37</v>
      </c>
      <c r="D92" s="83"/>
      <c r="E92" s="23" t="s">
        <v>4</v>
      </c>
    </row>
    <row r="93" spans="1:5" ht="13.5" customHeight="1">
      <c r="A93" s="103" t="s">
        <v>115</v>
      </c>
      <c r="B93" s="104"/>
      <c r="C93" s="110"/>
      <c r="D93" s="83"/>
      <c r="E93" s="37">
        <f>E88</f>
        <v>318.29999999999973</v>
      </c>
    </row>
    <row r="94" spans="1:5" ht="13.5" customHeight="1">
      <c r="A94" s="103" t="s">
        <v>82</v>
      </c>
      <c r="B94" s="112"/>
      <c r="C94" s="80" t="s">
        <v>170</v>
      </c>
      <c r="D94" s="115"/>
      <c r="E94" s="52">
        <v>900</v>
      </c>
    </row>
    <row r="95" spans="1:5" ht="13.5" customHeight="1">
      <c r="A95" s="103" t="s">
        <v>40</v>
      </c>
      <c r="B95" s="104"/>
      <c r="C95" s="110"/>
      <c r="D95" s="83"/>
      <c r="E95" s="66">
        <f>C74</f>
        <v>1443</v>
      </c>
    </row>
    <row r="96" spans="1:5" ht="13.5" customHeight="1">
      <c r="C96" s="102" t="s">
        <v>28</v>
      </c>
      <c r="D96" s="83"/>
      <c r="E96" s="52">
        <f>(E23+E93)-SUM(E94:E95)</f>
        <v>380.29999999999973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5:B95"/>
    <mergeCell ref="C95:D95"/>
    <mergeCell ref="C96:D96"/>
    <mergeCell ref="A79:B79"/>
    <mergeCell ref="C79:D79"/>
    <mergeCell ref="A94:B94"/>
    <mergeCell ref="C94:D94"/>
    <mergeCell ref="A80:B80"/>
    <mergeCell ref="C80:D80"/>
    <mergeCell ref="C81:D81"/>
    <mergeCell ref="A83:E83"/>
    <mergeCell ref="A84:B84"/>
    <mergeCell ref="C84:D84"/>
    <mergeCell ref="A93:B93"/>
    <mergeCell ref="C93:D93"/>
    <mergeCell ref="A85:B85"/>
    <mergeCell ref="C88:D88"/>
    <mergeCell ref="A91:E91"/>
    <mergeCell ref="A92:B92"/>
    <mergeCell ref="C92:D92"/>
    <mergeCell ref="A62:C62"/>
    <mergeCell ref="A69:C69"/>
    <mergeCell ref="A77:E77"/>
    <mergeCell ref="A78:B78"/>
    <mergeCell ref="C78:D78"/>
    <mergeCell ref="C85:D85"/>
    <mergeCell ref="C86:D86"/>
    <mergeCell ref="A87:B87"/>
    <mergeCell ref="C87:D87"/>
    <mergeCell ref="A86:B86"/>
    <mergeCell ref="A57:C57"/>
    <mergeCell ref="C17:D17"/>
    <mergeCell ref="A20:E20"/>
    <mergeCell ref="C21:D21"/>
    <mergeCell ref="C22:D22"/>
    <mergeCell ref="A28:C28"/>
    <mergeCell ref="A30:C30"/>
    <mergeCell ref="A35:C36"/>
    <mergeCell ref="A42:C42"/>
    <mergeCell ref="A46:C46"/>
    <mergeCell ref="A51:C51"/>
    <mergeCell ref="A54:C54"/>
    <mergeCell ref="C16:D16"/>
    <mergeCell ref="A1:E1"/>
    <mergeCell ref="A10:E10"/>
    <mergeCell ref="C11:D11"/>
    <mergeCell ref="C12:D12"/>
    <mergeCell ref="A15:E15"/>
  </mergeCells>
  <conditionalFormatting sqref="C3">
    <cfRule type="cellIs" dxfId="48" priority="2" operator="lessThan">
      <formula>0</formula>
    </cfRule>
  </conditionalFormatting>
  <conditionalFormatting sqref="C5:C7">
    <cfRule type="cellIs" dxfId="47" priority="1" operator="lessThan">
      <formula>0</formula>
    </cfRule>
  </conditionalFormatting>
  <conditionalFormatting sqref="E81">
    <cfRule type="cellIs" dxfId="46" priority="11" stopIfTrue="1" operator="greaterThanOrEqual">
      <formula>0</formula>
    </cfRule>
    <cfRule type="cellIs" dxfId="45" priority="12" operator="lessThan">
      <formula>0</formula>
    </cfRule>
  </conditionalFormatting>
  <conditionalFormatting sqref="E85">
    <cfRule type="cellIs" dxfId="44" priority="7" stopIfTrue="1" operator="greaterThanOrEqual">
      <formula>0</formula>
    </cfRule>
    <cfRule type="cellIs" dxfId="43" priority="8" operator="lessThan">
      <formula>0</formula>
    </cfRule>
  </conditionalFormatting>
  <conditionalFormatting sqref="E88">
    <cfRule type="cellIs" dxfId="42" priority="9" stopIfTrue="1" operator="greaterThanOrEqual">
      <formula>0</formula>
    </cfRule>
    <cfRule type="cellIs" dxfId="41" priority="10" operator="lessThan">
      <formula>0</formula>
    </cfRule>
  </conditionalFormatting>
  <conditionalFormatting sqref="E93">
    <cfRule type="cellIs" dxfId="40" priority="5" stopIfTrue="1" operator="greaterThanOrEqual">
      <formula>0</formula>
    </cfRule>
    <cfRule type="cellIs" dxfId="39" priority="6" operator="lessThan">
      <formula>0</formula>
    </cfRule>
  </conditionalFormatting>
  <conditionalFormatting sqref="E96">
    <cfRule type="cellIs" dxfId="38" priority="3" stopIfTrue="1" operator="greaterThanOrEqual">
      <formula>0</formula>
    </cfRule>
    <cfRule type="cellIs" dxfId="37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119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2024'!E96</f>
        <v>380.29999999999973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7">
        <f>'October 2024 - December 2024'!C5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357.39999999999975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162</v>
      </c>
      <c r="C7" s="57">
        <f>('October 2024 - December 2024'!C7)+SUM(E79,E86,E94)</f>
        <v>-5439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4" t="s">
        <v>120</v>
      </c>
      <c r="B10" s="106"/>
      <c r="C10" s="106"/>
      <c r="D10" s="106"/>
      <c r="E10" s="9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5" t="s">
        <v>3</v>
      </c>
      <c r="D11" s="83"/>
      <c r="E11" s="17" t="s">
        <v>4</v>
      </c>
    </row>
    <row r="12" spans="1:25" ht="13.5" customHeight="1">
      <c r="A12" s="25" t="s">
        <v>121</v>
      </c>
      <c r="B12" s="2" t="s">
        <v>5</v>
      </c>
      <c r="C12" s="123" t="s">
        <v>6</v>
      </c>
      <c r="D12" s="104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4" t="s">
        <v>127</v>
      </c>
      <c r="B15" s="106"/>
      <c r="C15" s="106"/>
      <c r="D15" s="106"/>
      <c r="E15" s="9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5" t="s">
        <v>3</v>
      </c>
      <c r="D16" s="83"/>
      <c r="E16" s="17" t="s">
        <v>4</v>
      </c>
    </row>
    <row r="17" spans="1:25" ht="13.15" customHeight="1">
      <c r="A17" s="25" t="s">
        <v>128</v>
      </c>
      <c r="B17" s="2" t="s">
        <v>5</v>
      </c>
      <c r="C17" s="123" t="s">
        <v>6</v>
      </c>
      <c r="D17" s="83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4" t="s">
        <v>122</v>
      </c>
      <c r="B20" s="106"/>
      <c r="C20" s="106"/>
      <c r="D20" s="106"/>
      <c r="E20" s="9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26" t="s">
        <v>3</v>
      </c>
      <c r="D21" s="127"/>
      <c r="E21" s="73" t="s">
        <v>4</v>
      </c>
    </row>
    <row r="22" spans="1:25" ht="13.15" customHeight="1">
      <c r="A22" s="33" t="s">
        <v>123</v>
      </c>
      <c r="B22" s="32" t="s">
        <v>5</v>
      </c>
      <c r="C22" s="128" t="s">
        <v>6</v>
      </c>
      <c r="D22" s="129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124</v>
      </c>
      <c r="B28" s="93"/>
      <c r="C28" s="83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5" t="s">
        <v>8</v>
      </c>
      <c r="B30" s="93"/>
      <c r="C30" s="83"/>
    </row>
    <row r="31" spans="1:25" ht="13.5" customHeight="1">
      <c r="A31" s="25" t="s">
        <v>169</v>
      </c>
      <c r="B31" s="2"/>
      <c r="C31" s="19">
        <v>88</v>
      </c>
    </row>
    <row r="32" spans="1:25" ht="13.5" customHeight="1">
      <c r="A32" s="30" t="s">
        <v>158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32" t="s">
        <v>11</v>
      </c>
      <c r="B35" s="133"/>
      <c r="C35" s="134"/>
    </row>
    <row r="36" spans="1:3" ht="13.5" customHeight="1">
      <c r="A36" s="135"/>
      <c r="B36" s="91"/>
      <c r="C36" s="136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5" t="s">
        <v>17</v>
      </c>
      <c r="B42" s="93"/>
      <c r="C42" s="83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5" t="s">
        <v>51</v>
      </c>
      <c r="B46" s="86"/>
      <c r="C46" s="87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5" t="s">
        <v>22</v>
      </c>
      <c r="B51" s="86"/>
      <c r="C51" s="87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9" t="s">
        <v>55</v>
      </c>
      <c r="B54" s="140"/>
      <c r="C54" s="127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90" t="s">
        <v>35</v>
      </c>
      <c r="B57" s="91"/>
      <c r="C57" s="92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107" t="s">
        <v>31</v>
      </c>
      <c r="B62" s="141"/>
      <c r="C62" s="109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167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107" t="s">
        <v>44</v>
      </c>
      <c r="B69" s="108"/>
      <c r="C69" s="109"/>
    </row>
    <row r="70" spans="1:8" ht="13.5" customHeight="1">
      <c r="A70" s="42" t="s">
        <v>47</v>
      </c>
      <c r="B70" s="38"/>
      <c r="C70" s="49">
        <f>'October 2024 - December 2024'!C70</f>
        <v>9939</v>
      </c>
    </row>
    <row r="71" spans="1:8" ht="13.5" customHeight="1">
      <c r="A71" s="70" t="s">
        <v>89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2" t="s">
        <v>125</v>
      </c>
      <c r="B77" s="93"/>
      <c r="C77" s="93"/>
      <c r="D77" s="93"/>
      <c r="E77" s="83"/>
    </row>
    <row r="78" spans="1:8" ht="13.5" customHeight="1">
      <c r="A78" s="94" t="s">
        <v>38</v>
      </c>
      <c r="B78" s="127"/>
      <c r="C78" s="94" t="s">
        <v>37</v>
      </c>
      <c r="D78" s="127"/>
      <c r="E78" s="43" t="s">
        <v>4</v>
      </c>
    </row>
    <row r="79" spans="1:8" ht="13.5" customHeight="1">
      <c r="A79" s="151" t="s">
        <v>82</v>
      </c>
      <c r="B79" s="97"/>
      <c r="C79" s="149" t="s">
        <v>170</v>
      </c>
      <c r="D79" s="150"/>
      <c r="E79" s="74">
        <v>900</v>
      </c>
    </row>
    <row r="80" spans="1:8" ht="13.5" customHeight="1">
      <c r="A80" s="118" t="s">
        <v>40</v>
      </c>
      <c r="B80" s="119"/>
      <c r="C80" s="88"/>
      <c r="D80" s="89"/>
      <c r="E80" s="44">
        <f>C74</f>
        <v>1443</v>
      </c>
    </row>
    <row r="81" spans="1:5" ht="13.5" customHeight="1">
      <c r="C81" s="142" t="s">
        <v>41</v>
      </c>
      <c r="D81" s="93"/>
      <c r="E81" s="37">
        <f>(C6+E13)-SUM(E79:E80)</f>
        <v>419.39999999999964</v>
      </c>
    </row>
    <row r="82" spans="1:5" ht="13.5" customHeight="1"/>
    <row r="83" spans="1:5" ht="13.5" customHeight="1">
      <c r="A83" s="82" t="s">
        <v>129</v>
      </c>
      <c r="B83" s="93"/>
      <c r="C83" s="93"/>
      <c r="D83" s="93"/>
      <c r="E83" s="83"/>
    </row>
    <row r="84" spans="1:5" ht="13.5" customHeight="1">
      <c r="A84" s="82" t="s">
        <v>38</v>
      </c>
      <c r="B84" s="83"/>
      <c r="C84" s="82" t="s">
        <v>37</v>
      </c>
      <c r="D84" s="83"/>
      <c r="E84" s="23" t="s">
        <v>4</v>
      </c>
    </row>
    <row r="85" spans="1:5" ht="13.5" customHeight="1">
      <c r="A85" s="103" t="s">
        <v>143</v>
      </c>
      <c r="B85" s="104"/>
      <c r="C85" s="113"/>
      <c r="D85" s="145"/>
      <c r="E85" s="37">
        <f>E81</f>
        <v>419.39999999999964</v>
      </c>
    </row>
    <row r="86" spans="1:5" ht="13.5" customHeight="1">
      <c r="A86" s="103" t="s">
        <v>82</v>
      </c>
      <c r="B86" s="112"/>
      <c r="C86" s="80" t="s">
        <v>170</v>
      </c>
      <c r="D86" s="144"/>
      <c r="E86" s="52">
        <v>900</v>
      </c>
    </row>
    <row r="87" spans="1:5" ht="13.5" customHeight="1">
      <c r="A87" s="103" t="s">
        <v>40</v>
      </c>
      <c r="B87" s="104"/>
      <c r="C87" s="110"/>
      <c r="D87" s="83"/>
      <c r="E87" s="66">
        <f>C74</f>
        <v>1443</v>
      </c>
    </row>
    <row r="88" spans="1:5" ht="13.5" customHeight="1">
      <c r="C88" s="102" t="s">
        <v>28</v>
      </c>
      <c r="D88" s="83"/>
      <c r="E88" s="37">
        <f>(E18+E85)-SUM(E86:E87)</f>
        <v>481.39999999999964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5" t="s">
        <v>126</v>
      </c>
      <c r="B91" s="106"/>
      <c r="C91" s="106"/>
      <c r="D91" s="106"/>
      <c r="E91" s="92"/>
    </row>
    <row r="92" spans="1:5" ht="13.5" customHeight="1">
      <c r="A92" s="82" t="s">
        <v>38</v>
      </c>
      <c r="B92" s="83"/>
      <c r="C92" s="82" t="s">
        <v>37</v>
      </c>
      <c r="D92" s="83"/>
      <c r="E92" s="23" t="s">
        <v>4</v>
      </c>
    </row>
    <row r="93" spans="1:5" ht="13.5" customHeight="1">
      <c r="A93" s="103" t="s">
        <v>144</v>
      </c>
      <c r="B93" s="104"/>
      <c r="C93" s="110"/>
      <c r="D93" s="83"/>
      <c r="E93" s="37">
        <f>E88</f>
        <v>481.39999999999964</v>
      </c>
    </row>
    <row r="94" spans="1:5" ht="13.5" customHeight="1">
      <c r="A94" s="103" t="s">
        <v>82</v>
      </c>
      <c r="B94" s="112"/>
      <c r="C94" s="80" t="s">
        <v>170</v>
      </c>
      <c r="D94" s="115"/>
      <c r="E94" s="52">
        <v>900</v>
      </c>
    </row>
    <row r="95" spans="1:5" ht="13.5" customHeight="1">
      <c r="A95" s="103" t="s">
        <v>40</v>
      </c>
      <c r="B95" s="104"/>
      <c r="C95" s="110"/>
      <c r="D95" s="83"/>
      <c r="E95" s="66">
        <f>C74</f>
        <v>1443</v>
      </c>
    </row>
    <row r="96" spans="1:5" ht="13.5" customHeight="1">
      <c r="C96" s="102" t="s">
        <v>28</v>
      </c>
      <c r="D96" s="83"/>
      <c r="E96" s="52">
        <f>(E23+E93)-SUM(E94:E95)</f>
        <v>543.39999999999964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36" priority="2" operator="lessThan">
      <formula>0</formula>
    </cfRule>
  </conditionalFormatting>
  <conditionalFormatting sqref="C5:C7">
    <cfRule type="cellIs" dxfId="35" priority="1" operator="lessThan">
      <formula>0</formula>
    </cfRule>
  </conditionalFormatting>
  <conditionalFormatting sqref="E81">
    <cfRule type="cellIs" dxfId="34" priority="11" stopIfTrue="1" operator="greaterThanOrEqual">
      <formula>0</formula>
    </cfRule>
    <cfRule type="cellIs" dxfId="33" priority="12" operator="lessThan">
      <formula>0</formula>
    </cfRule>
  </conditionalFormatting>
  <conditionalFormatting sqref="E85">
    <cfRule type="cellIs" dxfId="32" priority="7" stopIfTrue="1" operator="greaterThanOrEqual">
      <formula>0</formula>
    </cfRule>
    <cfRule type="cellIs" dxfId="31" priority="8" operator="lessThan">
      <formula>0</formula>
    </cfRule>
  </conditionalFormatting>
  <conditionalFormatting sqref="E88">
    <cfRule type="cellIs" dxfId="30" priority="9" stopIfTrue="1" operator="greaterThanOrEqual">
      <formula>0</formula>
    </cfRule>
    <cfRule type="cellIs" dxfId="29" priority="10" operator="lessThan">
      <formula>0</formula>
    </cfRule>
  </conditionalFormatting>
  <conditionalFormatting sqref="E93">
    <cfRule type="cellIs" dxfId="28" priority="5" stopIfTrue="1" operator="greaterThanOrEqual">
      <formula>0</formula>
    </cfRule>
    <cfRule type="cellIs" dxfId="27" priority="6" operator="lessThan">
      <formula>0</formula>
    </cfRule>
  </conditionalFormatting>
  <conditionalFormatting sqref="E96">
    <cfRule type="cellIs" dxfId="26" priority="3" stopIfTrue="1" operator="greaterThanOrEqual">
      <formula>0</formula>
    </cfRule>
    <cfRule type="cellIs" dxfId="25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133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2025'!E96</f>
        <v>543.39999999999964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7">
        <f>'January 2025 - March 2025'!C5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520.49999999999966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162</v>
      </c>
      <c r="C7" s="57">
        <f>('January 2025 - March 2025'!C7)+SUM(E79,E86,E94)</f>
        <v>-2739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4" t="s">
        <v>130</v>
      </c>
      <c r="B10" s="106"/>
      <c r="C10" s="106"/>
      <c r="D10" s="106"/>
      <c r="E10" s="9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5" t="s">
        <v>3</v>
      </c>
      <c r="D11" s="83"/>
      <c r="E11" s="17" t="s">
        <v>4</v>
      </c>
    </row>
    <row r="12" spans="1:25" ht="13.5" customHeight="1">
      <c r="A12" s="25" t="s">
        <v>131</v>
      </c>
      <c r="B12" s="2" t="s">
        <v>5</v>
      </c>
      <c r="C12" s="123" t="s">
        <v>6</v>
      </c>
      <c r="D12" s="104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4" t="s">
        <v>138</v>
      </c>
      <c r="B15" s="106"/>
      <c r="C15" s="106"/>
      <c r="D15" s="106"/>
      <c r="E15" s="9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5" t="s">
        <v>3</v>
      </c>
      <c r="D16" s="83"/>
      <c r="E16" s="17" t="s">
        <v>4</v>
      </c>
    </row>
    <row r="17" spans="1:25" ht="13.15" customHeight="1">
      <c r="A17" s="25" t="s">
        <v>139</v>
      </c>
      <c r="B17" s="2" t="s">
        <v>5</v>
      </c>
      <c r="C17" s="123" t="s">
        <v>6</v>
      </c>
      <c r="D17" s="83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4" t="s">
        <v>134</v>
      </c>
      <c r="B20" s="106"/>
      <c r="C20" s="106"/>
      <c r="D20" s="106"/>
      <c r="E20" s="9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26" t="s">
        <v>3</v>
      </c>
      <c r="D21" s="127"/>
      <c r="E21" s="73" t="s">
        <v>4</v>
      </c>
    </row>
    <row r="22" spans="1:25" ht="13.15" customHeight="1">
      <c r="A22" s="33" t="s">
        <v>135</v>
      </c>
      <c r="B22" s="32" t="s">
        <v>5</v>
      </c>
      <c r="C22" s="128" t="s">
        <v>6</v>
      </c>
      <c r="D22" s="129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136</v>
      </c>
      <c r="B28" s="93"/>
      <c r="C28" s="83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5" t="s">
        <v>8</v>
      </c>
      <c r="B30" s="93"/>
      <c r="C30" s="83"/>
    </row>
    <row r="31" spans="1:25" ht="13.5" customHeight="1">
      <c r="A31" s="25" t="s">
        <v>169</v>
      </c>
      <c r="B31" s="2"/>
      <c r="C31" s="19">
        <v>88</v>
      </c>
    </row>
    <row r="32" spans="1:25" ht="13.5" customHeight="1">
      <c r="A32" s="30" t="s">
        <v>158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32" t="s">
        <v>11</v>
      </c>
      <c r="B35" s="133"/>
      <c r="C35" s="134"/>
    </row>
    <row r="36" spans="1:3" ht="13.5" customHeight="1">
      <c r="A36" s="135"/>
      <c r="B36" s="91"/>
      <c r="C36" s="136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5" t="s">
        <v>17</v>
      </c>
      <c r="B42" s="93"/>
      <c r="C42" s="83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5" t="s">
        <v>51</v>
      </c>
      <c r="B46" s="86"/>
      <c r="C46" s="87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5" t="s">
        <v>22</v>
      </c>
      <c r="B51" s="86"/>
      <c r="C51" s="87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9" t="s">
        <v>55</v>
      </c>
      <c r="B54" s="140"/>
      <c r="C54" s="127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90" t="s">
        <v>35</v>
      </c>
      <c r="B57" s="91"/>
      <c r="C57" s="92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107" t="s">
        <v>31</v>
      </c>
      <c r="B62" s="141"/>
      <c r="C62" s="109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167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107" t="s">
        <v>44</v>
      </c>
      <c r="B69" s="108"/>
      <c r="C69" s="109"/>
    </row>
    <row r="70" spans="1:8" ht="13.5" customHeight="1">
      <c r="A70" s="42" t="s">
        <v>47</v>
      </c>
      <c r="B70" s="38"/>
      <c r="C70" s="49">
        <f>'January 2025 - March 2025'!C70</f>
        <v>9939</v>
      </c>
    </row>
    <row r="71" spans="1:8" ht="13.5" customHeight="1">
      <c r="A71" s="70" t="s">
        <v>89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2" t="s">
        <v>132</v>
      </c>
      <c r="B77" s="93"/>
      <c r="C77" s="93"/>
      <c r="D77" s="93"/>
      <c r="E77" s="83"/>
    </row>
    <row r="78" spans="1:8" ht="13.5" customHeight="1">
      <c r="A78" s="94" t="s">
        <v>38</v>
      </c>
      <c r="B78" s="127"/>
      <c r="C78" s="94" t="s">
        <v>37</v>
      </c>
      <c r="D78" s="127"/>
      <c r="E78" s="43" t="s">
        <v>4</v>
      </c>
    </row>
    <row r="79" spans="1:8" ht="13.5" customHeight="1">
      <c r="A79" s="151" t="s">
        <v>82</v>
      </c>
      <c r="B79" s="97"/>
      <c r="C79" s="149" t="s">
        <v>170</v>
      </c>
      <c r="D79" s="150"/>
      <c r="E79" s="74">
        <v>900</v>
      </c>
    </row>
    <row r="80" spans="1:8" ht="13.5" customHeight="1">
      <c r="A80" s="118" t="s">
        <v>40</v>
      </c>
      <c r="B80" s="119"/>
      <c r="C80" s="88"/>
      <c r="D80" s="89"/>
      <c r="E80" s="44">
        <f>C74</f>
        <v>1443</v>
      </c>
    </row>
    <row r="81" spans="1:5" ht="13.5" customHeight="1">
      <c r="C81" s="142" t="s">
        <v>41</v>
      </c>
      <c r="D81" s="93"/>
      <c r="E81" s="37">
        <f>(C6+E13)-SUM(E79:E80)</f>
        <v>582.49999999999955</v>
      </c>
    </row>
    <row r="82" spans="1:5" ht="13.5" customHeight="1"/>
    <row r="83" spans="1:5" ht="13.5" customHeight="1">
      <c r="A83" s="82" t="s">
        <v>140</v>
      </c>
      <c r="B83" s="93"/>
      <c r="C83" s="93"/>
      <c r="D83" s="93"/>
      <c r="E83" s="83"/>
    </row>
    <row r="84" spans="1:5" ht="13.5" customHeight="1">
      <c r="A84" s="82" t="s">
        <v>38</v>
      </c>
      <c r="B84" s="83"/>
      <c r="C84" s="82" t="s">
        <v>37</v>
      </c>
      <c r="D84" s="83"/>
      <c r="E84" s="23" t="s">
        <v>4</v>
      </c>
    </row>
    <row r="85" spans="1:5" ht="13.5" customHeight="1">
      <c r="A85" s="103" t="s">
        <v>141</v>
      </c>
      <c r="B85" s="104"/>
      <c r="C85" s="113"/>
      <c r="D85" s="145"/>
      <c r="E85" s="37">
        <f>E81</f>
        <v>582.49999999999955</v>
      </c>
    </row>
    <row r="86" spans="1:5" ht="13.5" customHeight="1">
      <c r="A86" s="103" t="s">
        <v>82</v>
      </c>
      <c r="B86" s="112"/>
      <c r="C86" s="80" t="s">
        <v>171</v>
      </c>
      <c r="D86" s="144"/>
      <c r="E86" s="52">
        <v>900</v>
      </c>
    </row>
    <row r="87" spans="1:5" ht="13.5" customHeight="1">
      <c r="A87" s="103" t="s">
        <v>40</v>
      </c>
      <c r="B87" s="104"/>
      <c r="C87" s="110"/>
      <c r="D87" s="83"/>
      <c r="E87" s="66">
        <f>C74</f>
        <v>1443</v>
      </c>
    </row>
    <row r="88" spans="1:5" ht="13.5" customHeight="1">
      <c r="C88" s="102" t="s">
        <v>28</v>
      </c>
      <c r="D88" s="83"/>
      <c r="E88" s="37">
        <f>(E18+E85)-SUM(E86:E87)</f>
        <v>644.49999999999955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5" t="s">
        <v>137</v>
      </c>
      <c r="B91" s="106"/>
      <c r="C91" s="106"/>
      <c r="D91" s="106"/>
      <c r="E91" s="92"/>
    </row>
    <row r="92" spans="1:5" ht="13.5" customHeight="1">
      <c r="A92" s="82" t="s">
        <v>38</v>
      </c>
      <c r="B92" s="83"/>
      <c r="C92" s="82" t="s">
        <v>37</v>
      </c>
      <c r="D92" s="83"/>
      <c r="E92" s="23" t="s">
        <v>4</v>
      </c>
    </row>
    <row r="93" spans="1:5" ht="13.5" customHeight="1">
      <c r="A93" s="103" t="s">
        <v>142</v>
      </c>
      <c r="B93" s="104"/>
      <c r="C93" s="110"/>
      <c r="D93" s="83"/>
      <c r="E93" s="37">
        <f>E88</f>
        <v>644.49999999999955</v>
      </c>
    </row>
    <row r="94" spans="1:5" ht="13.5" customHeight="1">
      <c r="A94" s="103" t="s">
        <v>82</v>
      </c>
      <c r="B94" s="112"/>
      <c r="C94" s="80" t="s">
        <v>170</v>
      </c>
      <c r="D94" s="115"/>
      <c r="E94" s="52">
        <v>900</v>
      </c>
    </row>
    <row r="95" spans="1:5" ht="13.5" customHeight="1">
      <c r="A95" s="103" t="s">
        <v>40</v>
      </c>
      <c r="B95" s="104"/>
      <c r="C95" s="110"/>
      <c r="D95" s="83"/>
      <c r="E95" s="66">
        <f>C74</f>
        <v>1443</v>
      </c>
    </row>
    <row r="96" spans="1:5" ht="13.5" customHeight="1">
      <c r="C96" s="102" t="s">
        <v>28</v>
      </c>
      <c r="D96" s="83"/>
      <c r="E96" s="52">
        <f>(E23+E93)-SUM(E94:E95)</f>
        <v>706.49999999999955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24" priority="2" operator="lessThan">
      <formula>0</formula>
    </cfRule>
  </conditionalFormatting>
  <conditionalFormatting sqref="C5:C7">
    <cfRule type="cellIs" dxfId="23" priority="1" operator="lessThan">
      <formula>0</formula>
    </cfRule>
  </conditionalFormatting>
  <conditionalFormatting sqref="E81">
    <cfRule type="cellIs" dxfId="22" priority="11" stopIfTrue="1" operator="greaterThanOrEqual">
      <formula>0</formula>
    </cfRule>
    <cfRule type="cellIs" dxfId="21" priority="12" operator="lessThan">
      <formula>0</formula>
    </cfRule>
  </conditionalFormatting>
  <conditionalFormatting sqref="E85">
    <cfRule type="cellIs" dxfId="20" priority="7" stopIfTrue="1" operator="greaterThanOrEqual">
      <formula>0</formula>
    </cfRule>
    <cfRule type="cellIs" dxfId="19" priority="8" operator="lessThan">
      <formula>0</formula>
    </cfRule>
  </conditionalFormatting>
  <conditionalFormatting sqref="E88">
    <cfRule type="cellIs" dxfId="18" priority="9" stopIfTrue="1" operator="greaterThanOrEqual">
      <formula>0</formula>
    </cfRule>
    <cfRule type="cellIs" dxfId="17" priority="10" operator="lessThan">
      <formula>0</formula>
    </cfRule>
  </conditionalFormatting>
  <conditionalFormatting sqref="E93">
    <cfRule type="cellIs" dxfId="16" priority="5" stopIfTrue="1" operator="greaterThanOrEqual">
      <formula>0</formula>
    </cfRule>
    <cfRule type="cellIs" dxfId="15" priority="6" operator="lessThan">
      <formula>0</formula>
    </cfRule>
  </conditionalFormatting>
  <conditionalFormatting sqref="E96">
    <cfRule type="cellIs" dxfId="14" priority="3" stopIfTrue="1" operator="greaterThanOrEqual">
      <formula>0</formula>
    </cfRule>
    <cfRule type="cellIs" dxfId="13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abSelected="1" topLeftCell="A67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149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2025'!E96</f>
        <v>706.49999999999955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7">
        <f>'April 2025 - June 2025'!C5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683.59999999999957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162</v>
      </c>
      <c r="C7" s="57">
        <f>('April 2025 - June 2025'!C7)+SUM(E79,E86,E94)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4" t="s">
        <v>145</v>
      </c>
      <c r="B10" s="106"/>
      <c r="C10" s="106"/>
      <c r="D10" s="106"/>
      <c r="E10" s="9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5" t="s">
        <v>3</v>
      </c>
      <c r="D11" s="83"/>
      <c r="E11" s="17" t="s">
        <v>4</v>
      </c>
    </row>
    <row r="12" spans="1:25" ht="13.5" customHeight="1">
      <c r="A12" s="25" t="s">
        <v>146</v>
      </c>
      <c r="B12" s="2" t="s">
        <v>5</v>
      </c>
      <c r="C12" s="123" t="s">
        <v>6</v>
      </c>
      <c r="D12" s="104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4" t="s">
        <v>154</v>
      </c>
      <c r="B15" s="106"/>
      <c r="C15" s="106"/>
      <c r="D15" s="106"/>
      <c r="E15" s="9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5" t="s">
        <v>3</v>
      </c>
      <c r="D16" s="83"/>
      <c r="E16" s="17" t="s">
        <v>4</v>
      </c>
    </row>
    <row r="17" spans="1:25" ht="13.15" customHeight="1">
      <c r="A17" s="25" t="s">
        <v>155</v>
      </c>
      <c r="B17" s="2" t="s">
        <v>5</v>
      </c>
      <c r="C17" s="123" t="s">
        <v>6</v>
      </c>
      <c r="D17" s="83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4" t="s">
        <v>150</v>
      </c>
      <c r="B20" s="106"/>
      <c r="C20" s="106"/>
      <c r="D20" s="106"/>
      <c r="E20" s="9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26" t="s">
        <v>3</v>
      </c>
      <c r="D21" s="127"/>
      <c r="E21" s="73" t="s">
        <v>4</v>
      </c>
    </row>
    <row r="22" spans="1:25" ht="13.15" customHeight="1">
      <c r="A22" s="33" t="s">
        <v>151</v>
      </c>
      <c r="B22" s="32" t="s">
        <v>5</v>
      </c>
      <c r="C22" s="128" t="s">
        <v>6</v>
      </c>
      <c r="D22" s="129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152</v>
      </c>
      <c r="B28" s="93"/>
      <c r="C28" s="83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5" t="s">
        <v>8</v>
      </c>
      <c r="B30" s="93"/>
      <c r="C30" s="83"/>
    </row>
    <row r="31" spans="1:25" ht="13.5" customHeight="1">
      <c r="A31" s="25" t="s">
        <v>169</v>
      </c>
      <c r="B31" s="2"/>
      <c r="C31" s="19">
        <v>88</v>
      </c>
    </row>
    <row r="32" spans="1:25" ht="13.5" customHeight="1">
      <c r="A32" s="30" t="s">
        <v>158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32" t="s">
        <v>11</v>
      </c>
      <c r="B35" s="133"/>
      <c r="C35" s="134"/>
    </row>
    <row r="36" spans="1:3" ht="13.5" customHeight="1">
      <c r="A36" s="135"/>
      <c r="B36" s="91"/>
      <c r="C36" s="136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5" t="s">
        <v>17</v>
      </c>
      <c r="B42" s="93"/>
      <c r="C42" s="83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5" t="s">
        <v>51</v>
      </c>
      <c r="B46" s="86"/>
      <c r="C46" s="87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5" t="s">
        <v>22</v>
      </c>
      <c r="B51" s="86"/>
      <c r="C51" s="87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9" t="s">
        <v>55</v>
      </c>
      <c r="B54" s="140"/>
      <c r="C54" s="127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90" t="s">
        <v>35</v>
      </c>
      <c r="B57" s="91"/>
      <c r="C57" s="92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107" t="s">
        <v>31</v>
      </c>
      <c r="B62" s="141"/>
      <c r="C62" s="109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167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107" t="s">
        <v>44</v>
      </c>
      <c r="B69" s="108"/>
      <c r="C69" s="109"/>
    </row>
    <row r="70" spans="1:8" ht="13.5" customHeight="1">
      <c r="A70" s="42" t="s">
        <v>47</v>
      </c>
      <c r="B70" s="38"/>
      <c r="C70" s="49">
        <v>0</v>
      </c>
    </row>
    <row r="71" spans="1:8" ht="13.5" customHeight="1">
      <c r="A71" s="70" t="s">
        <v>89</v>
      </c>
      <c r="B71" s="38"/>
      <c r="C71" s="49">
        <v>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0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2" t="s">
        <v>147</v>
      </c>
      <c r="B77" s="93"/>
      <c r="C77" s="93"/>
      <c r="D77" s="93"/>
      <c r="E77" s="83"/>
    </row>
    <row r="78" spans="1:8" ht="13.5" customHeight="1">
      <c r="A78" s="94" t="s">
        <v>38</v>
      </c>
      <c r="B78" s="127"/>
      <c r="C78" s="94" t="s">
        <v>37</v>
      </c>
      <c r="D78" s="127"/>
      <c r="E78" s="43" t="s">
        <v>4</v>
      </c>
    </row>
    <row r="79" spans="1:8" ht="13.5" customHeight="1">
      <c r="A79" s="155" t="s">
        <v>82</v>
      </c>
      <c r="B79" s="155"/>
      <c r="C79" s="156" t="s">
        <v>170</v>
      </c>
      <c r="D79" s="157"/>
      <c r="E79" s="52">
        <v>900</v>
      </c>
    </row>
    <row r="80" spans="1:8" ht="13.5" customHeight="1">
      <c r="A80" s="155" t="s">
        <v>40</v>
      </c>
      <c r="B80" s="155"/>
      <c r="C80" s="158"/>
      <c r="D80" s="158"/>
      <c r="E80" s="77">
        <f>C74</f>
        <v>1443</v>
      </c>
    </row>
    <row r="81" spans="1:5" ht="13.5" customHeight="1">
      <c r="A81" s="75"/>
      <c r="B81" s="75"/>
      <c r="C81" s="159" t="s">
        <v>41</v>
      </c>
      <c r="D81" s="91"/>
      <c r="E81" s="76">
        <f>(C6+E13)-SUM(E79:E80)</f>
        <v>745.59999999999945</v>
      </c>
    </row>
    <row r="82" spans="1:5" ht="13.5" customHeight="1"/>
    <row r="83" spans="1:5" ht="13.5" customHeight="1">
      <c r="A83" s="82" t="s">
        <v>156</v>
      </c>
      <c r="B83" s="93"/>
      <c r="C83" s="93"/>
      <c r="D83" s="93"/>
      <c r="E83" s="83"/>
    </row>
    <row r="84" spans="1:5" ht="13.5" customHeight="1">
      <c r="A84" s="82" t="s">
        <v>38</v>
      </c>
      <c r="B84" s="83"/>
      <c r="C84" s="82" t="s">
        <v>37</v>
      </c>
      <c r="D84" s="83"/>
      <c r="E84" s="23" t="s">
        <v>4</v>
      </c>
    </row>
    <row r="85" spans="1:5" ht="13.5" customHeight="1">
      <c r="A85" s="103" t="s">
        <v>148</v>
      </c>
      <c r="B85" s="104"/>
      <c r="C85" s="113"/>
      <c r="D85" s="145"/>
      <c r="E85" s="37">
        <f>E81</f>
        <v>745.59999999999945</v>
      </c>
    </row>
    <row r="86" spans="1:5" ht="13.5" customHeight="1">
      <c r="A86" s="103" t="s">
        <v>82</v>
      </c>
      <c r="B86" s="112"/>
      <c r="C86" s="80" t="s">
        <v>170</v>
      </c>
      <c r="D86" s="144"/>
      <c r="E86" s="52">
        <v>900</v>
      </c>
    </row>
    <row r="87" spans="1:5" ht="13.5" customHeight="1">
      <c r="A87" s="103" t="s">
        <v>40</v>
      </c>
      <c r="B87" s="104"/>
      <c r="C87" s="110"/>
      <c r="D87" s="83"/>
      <c r="E87" s="66">
        <f>C74</f>
        <v>1443</v>
      </c>
    </row>
    <row r="88" spans="1:5" ht="13.5" customHeight="1">
      <c r="C88" s="102" t="s">
        <v>28</v>
      </c>
      <c r="D88" s="83"/>
      <c r="E88" s="37">
        <f>(E18+E85)-SUM(E86:E87)</f>
        <v>807.59999999999945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5" t="s">
        <v>153</v>
      </c>
      <c r="B91" s="106"/>
      <c r="C91" s="106"/>
      <c r="D91" s="106"/>
      <c r="E91" s="92"/>
    </row>
    <row r="92" spans="1:5" ht="13.5" customHeight="1">
      <c r="A92" s="82" t="s">
        <v>38</v>
      </c>
      <c r="B92" s="83"/>
      <c r="C92" s="82" t="s">
        <v>37</v>
      </c>
      <c r="D92" s="83"/>
      <c r="E92" s="23" t="s">
        <v>4</v>
      </c>
    </row>
    <row r="93" spans="1:5" ht="13.5" customHeight="1">
      <c r="A93" s="103" t="s">
        <v>157</v>
      </c>
      <c r="B93" s="104"/>
      <c r="C93" s="110"/>
      <c r="D93" s="83"/>
      <c r="E93" s="37">
        <f>E88</f>
        <v>807.59999999999945</v>
      </c>
    </row>
    <row r="94" spans="1:5" ht="13.5" customHeight="1">
      <c r="A94" s="103" t="s">
        <v>82</v>
      </c>
      <c r="B94" s="112"/>
      <c r="C94" s="80" t="s">
        <v>174</v>
      </c>
      <c r="D94" s="115"/>
      <c r="E94" s="52">
        <v>939</v>
      </c>
    </row>
    <row r="95" spans="1:5" ht="13.5" customHeight="1">
      <c r="A95" s="103" t="s">
        <v>40</v>
      </c>
      <c r="B95" s="104"/>
      <c r="C95" s="110"/>
      <c r="D95" s="83"/>
      <c r="E95" s="66">
        <f>C74</f>
        <v>1443</v>
      </c>
    </row>
    <row r="96" spans="1:5" ht="13.5" customHeight="1">
      <c r="C96" s="102" t="s">
        <v>28</v>
      </c>
      <c r="D96" s="83"/>
      <c r="E96" s="52">
        <f>(E23+E93)-SUM(E94:E95)</f>
        <v>830.59999999999945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12" priority="3" operator="lessThan">
      <formula>0</formula>
    </cfRule>
  </conditionalFormatting>
  <conditionalFormatting sqref="C6:C7">
    <cfRule type="cellIs" dxfId="11" priority="2" operator="lessThan">
      <formula>0</formula>
    </cfRule>
  </conditionalFormatting>
  <conditionalFormatting sqref="E81">
    <cfRule type="cellIs" dxfId="10" priority="12" stopIfTrue="1" operator="greaterThanOrEqual">
      <formula>0</formula>
    </cfRule>
    <cfRule type="cellIs" dxfId="9" priority="13" operator="lessThan">
      <formula>0</formula>
    </cfRule>
  </conditionalFormatting>
  <conditionalFormatting sqref="E85">
    <cfRule type="cellIs" dxfId="8" priority="8" stopIfTrue="1" operator="greaterThanOrEqual">
      <formula>0</formula>
    </cfRule>
    <cfRule type="cellIs" dxfId="7" priority="9" operator="lessThan">
      <formula>0</formula>
    </cfRule>
  </conditionalFormatting>
  <conditionalFormatting sqref="E88">
    <cfRule type="cellIs" dxfId="6" priority="10" stopIfTrue="1" operator="greaterThanOrEqual">
      <formula>0</formula>
    </cfRule>
    <cfRule type="cellIs" dxfId="5" priority="11" operator="lessThan">
      <formula>0</formula>
    </cfRule>
  </conditionalFormatting>
  <conditionalFormatting sqref="E93">
    <cfRule type="cellIs" dxfId="4" priority="6" stopIfTrue="1" operator="greaterThanOrEqual">
      <formula>0</formula>
    </cfRule>
    <cfRule type="cellIs" dxfId="3" priority="7" operator="lessThan">
      <formula>0</formula>
    </cfRule>
  </conditionalFormatting>
  <conditionalFormatting sqref="E96">
    <cfRule type="cellIs" dxfId="2" priority="4" stopIfTrue="1" operator="greaterThanOrEqual">
      <formula>0</formula>
    </cfRule>
    <cfRule type="cellIs" dxfId="1" priority="5" operator="lessThan">
      <formula>0</formula>
    </cfRule>
  </conditionalFormatting>
  <conditionalFormatting sqref="C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2024-06-17T17:58:11Z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