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Income-Forecast\"/>
    </mc:Choice>
  </mc:AlternateContent>
  <xr:revisionPtr revIDLastSave="0" documentId="13_ncr:1_{1A5EF225-5EEA-4248-A9B4-C0B77C7D2ED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w8YORLM0X7wgYWvV1rSQRho1R8Q=="/>
    </ext>
  </extLst>
</workbook>
</file>

<file path=xl/calcChain.xml><?xml version="1.0" encoding="utf-8"?>
<calcChain xmlns="http://schemas.openxmlformats.org/spreadsheetml/2006/main">
  <c r="C69" i="5" l="1"/>
  <c r="C72" i="5" s="1"/>
  <c r="C69" i="4"/>
  <c r="C72" i="4"/>
  <c r="C69" i="3"/>
  <c r="C70" i="2"/>
  <c r="C72" i="3"/>
  <c r="C5" i="5"/>
  <c r="C66" i="5"/>
  <c r="C60" i="5"/>
  <c r="C55" i="5"/>
  <c r="C52" i="5"/>
  <c r="C49" i="5"/>
  <c r="C44" i="5"/>
  <c r="C40" i="5"/>
  <c r="C33" i="5"/>
  <c r="C67" i="5" s="1"/>
  <c r="C73" i="5" s="1"/>
  <c r="E23" i="5"/>
  <c r="E18" i="5"/>
  <c r="E13" i="5"/>
  <c r="C5" i="4"/>
  <c r="C5" i="3"/>
  <c r="C66" i="4"/>
  <c r="C60" i="4"/>
  <c r="C55" i="4"/>
  <c r="C52" i="4"/>
  <c r="C49" i="4"/>
  <c r="C44" i="4"/>
  <c r="C40" i="4"/>
  <c r="C33" i="4"/>
  <c r="C67" i="4" s="1"/>
  <c r="C73" i="4" s="1"/>
  <c r="E23" i="4"/>
  <c r="E18" i="4"/>
  <c r="E13" i="4"/>
  <c r="E24" i="2"/>
  <c r="C66" i="3"/>
  <c r="C60" i="3"/>
  <c r="C55" i="3"/>
  <c r="C52" i="3"/>
  <c r="C49" i="3"/>
  <c r="C44" i="3"/>
  <c r="C40" i="3"/>
  <c r="C33" i="3"/>
  <c r="E23" i="3"/>
  <c r="E18" i="3"/>
  <c r="E13" i="3"/>
  <c r="E88" i="1"/>
  <c r="C73" i="1"/>
  <c r="E13" i="2"/>
  <c r="E26" i="1"/>
  <c r="E20" i="1"/>
  <c r="E84" i="1"/>
  <c r="C5" i="2"/>
  <c r="C67" i="2"/>
  <c r="C61" i="2"/>
  <c r="C56" i="2"/>
  <c r="C53" i="2"/>
  <c r="C50" i="2"/>
  <c r="C45" i="2"/>
  <c r="C41" i="2"/>
  <c r="C34" i="2"/>
  <c r="E18" i="2"/>
  <c r="C8" i="1"/>
  <c r="C67" i="1"/>
  <c r="C62" i="1"/>
  <c r="C57" i="1"/>
  <c r="C51" i="1"/>
  <c r="C54" i="1"/>
  <c r="E15" i="1"/>
  <c r="C46" i="1"/>
  <c r="C35" i="1"/>
  <c r="C42" i="1"/>
  <c r="E94" i="5" l="1"/>
  <c r="E79" i="5"/>
  <c r="E86" i="5"/>
  <c r="E94" i="4"/>
  <c r="E86" i="4"/>
  <c r="E79" i="4"/>
  <c r="C67" i="3"/>
  <c r="C73" i="3" s="1"/>
  <c r="E94" i="3" s="1"/>
  <c r="C68" i="2"/>
  <c r="C74" i="2" s="1"/>
  <c r="E81" i="2" s="1"/>
  <c r="C68" i="1"/>
  <c r="C74" i="1" s="1"/>
  <c r="E79" i="3" l="1"/>
  <c r="E86" i="3"/>
  <c r="E79" i="1"/>
  <c r="E87" i="1"/>
  <c r="E89" i="2"/>
  <c r="E98" i="2"/>
  <c r="E96" i="1"/>
  <c r="E93" i="1" l="1"/>
  <c r="E97" i="1" s="1"/>
  <c r="C9" i="1" s="1"/>
  <c r="C3" i="2" l="1"/>
  <c r="C6" i="2" l="1"/>
  <c r="E82" i="2" l="1"/>
  <c r="E86" i="2" s="1"/>
  <c r="E90" i="2" s="1"/>
  <c r="E95" i="2" l="1"/>
  <c r="E99" i="2" s="1"/>
  <c r="C7" i="2" s="1"/>
  <c r="C3" i="3" l="1"/>
  <c r="C6" i="3" s="1"/>
  <c r="E80" i="3" s="1"/>
  <c r="E84" i="3" s="1"/>
  <c r="E87" i="3" s="1"/>
  <c r="E92" i="3" s="1"/>
  <c r="E95" i="3" s="1"/>
  <c r="C3" i="4" l="1"/>
  <c r="C6" i="4" s="1"/>
  <c r="E80" i="4" s="1"/>
  <c r="E84" i="4" s="1"/>
  <c r="E87" i="4" s="1"/>
  <c r="E92" i="4" s="1"/>
  <c r="E95" i="4" s="1"/>
  <c r="C7" i="3"/>
  <c r="C3" i="5" l="1"/>
  <c r="C6" i="5" s="1"/>
  <c r="E80" i="5" s="1"/>
  <c r="E84" i="5" s="1"/>
  <c r="E87" i="5" s="1"/>
  <c r="E92" i="5" s="1"/>
  <c r="E95" i="5" s="1"/>
  <c r="C7" i="4"/>
  <c r="C7" i="5" l="1"/>
  <c r="C73" i="2"/>
</calcChain>
</file>

<file path=xl/sharedStrings.xml><?xml version="1.0" encoding="utf-8"?>
<sst xmlns="http://schemas.openxmlformats.org/spreadsheetml/2006/main" count="603" uniqueCount="153">
  <si>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</si>
  <si>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</si>
  <si>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</si>
  <si>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</si>
  <si>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</si>
  <si>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</si>
  <si>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</si>
  <si>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</si>
  <si>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</si>
  <si>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</si>
  <si>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</si>
  <si>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</si>
  <si>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</si>
  <si>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</si>
  <si>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</si>
  <si>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</si>
  <si>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</si>
  <si>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</si>
  <si>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</si>
  <si>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</si>
  <si>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</si>
  <si>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</si>
  <si>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</si>
  <si>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</si>
  <si>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</si>
  <si>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</si>
  <si>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</si>
  <si>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</si>
  <si>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</si>
  <si>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</si>
  <si>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</si>
  <si>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</si>
  <si>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</si>
  <si>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</si>
  <si>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</si>
  <si>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</si>
  <si>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</si>
  <si>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</si>
  <si>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</si>
  <si>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</si>
  <si>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</si>
  <si>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</si>
  <si>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</si>
  <si>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</si>
  <si>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</si>
  <si>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</si>
  <si>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</si>
  <si>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</si>
  <si>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</si>
  <si>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</si>
  <si>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</si>
  <si>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</si>
  <si>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</si>
  <si>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</si>
  <si>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</si>
  <si>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</si>
  <si>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</si>
  <si>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</si>
  <si>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</si>
  <si>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</si>
  <si>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</si>
  <si>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</si>
  <si>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</si>
  <si>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</si>
  <si>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</si>
  <si>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</si>
  <si>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</si>
  <si>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</si>
  <si>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</si>
  <si>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</si>
  <si>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</si>
  <si>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</si>
  <si>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</si>
  <si>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</si>
  <si>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</si>
  <si>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</si>
  <si>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</si>
  <si>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</si>
  <si>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</si>
  <si>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</si>
  <si>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</si>
  <si>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</si>
  <si>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</si>
  <si>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</si>
  <si>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</si>
  <si>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</si>
  <si>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</si>
  <si>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</si>
  <si>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</si>
  <si>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</si>
  <si>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</si>
  <si>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</si>
  <si>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</si>
  <si>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</si>
  <si>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30th May 2024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</si>
  <si>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</si>
  <si>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</si>
  <si>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</si>
  <si>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</si>
  <si>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</si>
  <si>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</si>
  <si>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</si>
  <si>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</si>
  <si>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</si>
  <si>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</si>
  <si>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</si>
  <si>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</si>
  <si>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</si>
  <si>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</si>
  <si>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</si>
  <si>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</si>
  <si>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</si>
  <si>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</si>
  <si>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</si>
  <si>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</si>
  <si>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</si>
  <si>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</si>
  <si>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</si>
  <si>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</si>
  <si>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</si>
  <si>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</si>
  <si>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2. Payback $850 to Ng Wing Lam</t>
  </si>
  <si>
    <t>2. Payback $800 to Ng Wing Lam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</si>
  <si>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</si>
  <si>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</si>
  <si>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</si>
  <si>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</si>
  <si>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</si>
  <si>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</si>
  <si>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</si>
  <si>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</si>
  <si>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</si>
  <si>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</si>
  <si>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</si>
  <si>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</si>
  <si>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</si>
  <si>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</si>
  <si>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</si>
  <si>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</si>
  <si>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</si>
  <si>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</si>
  <si>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</si>
  <si>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</si>
  <si>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</si>
  <si>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</si>
  <si>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</si>
  <si>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</si>
  <si>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</si>
  <si>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</si>
  <si>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</si>
  <si>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</si>
  <si>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 xml:space="preserve">1. Payback $1300 to Mom </t>
  </si>
  <si>
    <r>
      <t xml:space="preserve">1. Payback $1439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</si>
</sst>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9" fillId="9" borderId="13" xfId="0" applyFont="1" applyFill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18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21" fillId="3" borderId="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66" fontId="22" fillId="0" borderId="2" xfId="0" applyNumberFormat="1" applyFont="1" applyBorder="1" applyAlignment="1">
      <alignment horizontal="left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22" fillId="5" borderId="24" xfId="0" applyFont="1" applyFill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horizontal="center" vertical="center" wrapText="1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5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0"/>
  <sheetViews>
    <sheetView topLeftCell="A67" zoomScaleNormal="100" workbookViewId="0">
      <selection activeCell="D5" sqref="D5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67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89</v>
      </c>
      <c r="C3" s="5">
        <v>100.47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87</v>
      </c>
      <c r="C4" s="5">
        <v>9.5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88</v>
      </c>
      <c r="C5" s="5">
        <v>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6" t="s">
        <v>40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6" t="s">
        <v>49</v>
      </c>
      <c r="C7" s="5">
        <v>30.2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5" t="s">
        <v>59</v>
      </c>
      <c r="C8" s="5">
        <f>SUM(C3:C7)</f>
        <v>149.16999999999999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</v>
      </c>
      <c r="C9" s="58">
        <f>E97-(C73-SUM(E86,E95))</f>
        <v>-12845.83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16" t="s">
        <v>60</v>
      </c>
      <c r="B12" s="85"/>
      <c r="C12" s="85"/>
      <c r="D12" s="85"/>
      <c r="E12" s="8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2</v>
      </c>
      <c r="B13" s="16" t="s">
        <v>3</v>
      </c>
      <c r="C13" s="100" t="s">
        <v>4</v>
      </c>
      <c r="D13" s="81"/>
      <c r="E13" s="17" t="s">
        <v>5</v>
      </c>
    </row>
    <row r="14" spans="1:25" ht="13.5" customHeight="1">
      <c r="A14" s="2" t="s">
        <v>68</v>
      </c>
      <c r="B14" s="2" t="s">
        <v>6</v>
      </c>
      <c r="C14" s="101" t="s">
        <v>7</v>
      </c>
      <c r="D14" s="83"/>
      <c r="E14" s="18">
        <v>2405</v>
      </c>
    </row>
    <row r="15" spans="1:25" ht="13.5" customHeight="1">
      <c r="A15" s="11"/>
      <c r="B15" s="11"/>
      <c r="C15" s="1"/>
      <c r="D15" s="12" t="s">
        <v>8</v>
      </c>
      <c r="E15" s="49">
        <f>SUM(E14:E14)</f>
        <v>2405</v>
      </c>
    </row>
    <row r="16" spans="1:25" ht="13.5" customHeight="1">
      <c r="A16" s="11"/>
      <c r="B16" s="11"/>
    </row>
    <row r="17" spans="1:25" ht="13.5" customHeight="1">
      <c r="A17" s="116" t="s">
        <v>61</v>
      </c>
      <c r="B17" s="85"/>
      <c r="C17" s="85"/>
      <c r="D17" s="85"/>
      <c r="E17" s="8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3" t="s">
        <v>2</v>
      </c>
      <c r="B18" s="74" t="s">
        <v>3</v>
      </c>
      <c r="C18" s="117" t="s">
        <v>4</v>
      </c>
      <c r="D18" s="118"/>
      <c r="E18" s="75" t="s">
        <v>5</v>
      </c>
    </row>
    <row r="19" spans="1:25" ht="13.15" customHeight="1">
      <c r="A19" s="33" t="s">
        <v>69</v>
      </c>
      <c r="B19" s="33" t="s">
        <v>6</v>
      </c>
      <c r="C19" s="119" t="s">
        <v>7</v>
      </c>
      <c r="D19" s="120"/>
      <c r="E19" s="68">
        <v>2405</v>
      </c>
    </row>
    <row r="20" spans="1:25" ht="13.15" customHeight="1">
      <c r="A20" s="46"/>
      <c r="B20" s="46"/>
      <c r="C20" s="47"/>
      <c r="D20" s="48" t="s">
        <v>8</v>
      </c>
      <c r="E20" s="49">
        <f>E19</f>
        <v>2405</v>
      </c>
    </row>
    <row r="21" spans="1:25" ht="13.5" customHeight="1">
      <c r="A21" s="11"/>
      <c r="B21" s="11"/>
      <c r="C21" s="1"/>
      <c r="D21" s="51"/>
      <c r="E21" s="52"/>
    </row>
    <row r="22" spans="1:25" ht="13.5" customHeight="1">
      <c r="A22" s="116" t="s">
        <v>62</v>
      </c>
      <c r="B22" s="85"/>
      <c r="C22" s="85"/>
      <c r="D22" s="85"/>
      <c r="E22" s="8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15" t="s">
        <v>2</v>
      </c>
      <c r="B23" s="16" t="s">
        <v>3</v>
      </c>
      <c r="C23" s="100" t="s">
        <v>4</v>
      </c>
      <c r="D23" s="81"/>
      <c r="E23" s="17" t="s">
        <v>5</v>
      </c>
    </row>
    <row r="24" spans="1:25" ht="13.15" customHeight="1">
      <c r="A24" s="2" t="s">
        <v>70</v>
      </c>
      <c r="B24" s="2" t="s">
        <v>6</v>
      </c>
      <c r="C24" s="101" t="s">
        <v>7</v>
      </c>
      <c r="D24" s="81"/>
      <c r="E24" s="19">
        <v>2405</v>
      </c>
    </row>
    <row r="25" spans="1:25" ht="13.15" customHeight="1">
      <c r="A25" s="33" t="s">
        <v>94</v>
      </c>
      <c r="B25" s="33" t="s">
        <v>6</v>
      </c>
      <c r="C25" s="111" t="s">
        <v>95</v>
      </c>
      <c r="D25" s="112"/>
      <c r="E25" s="68">
        <v>0</v>
      </c>
    </row>
    <row r="26" spans="1:25" ht="13.5" customHeight="1">
      <c r="A26" s="11"/>
      <c r="B26" s="11"/>
      <c r="C26" s="1"/>
      <c r="D26" s="48" t="s">
        <v>8</v>
      </c>
      <c r="E26" s="49">
        <f>SUM(E24:E25)</f>
        <v>2405</v>
      </c>
    </row>
    <row r="27" spans="1:25" ht="13.15" customHeight="1">
      <c r="A27" s="11"/>
      <c r="B27" s="11"/>
      <c r="C27" s="1"/>
      <c r="D27" s="51"/>
      <c r="E27" s="52"/>
    </row>
    <row r="28" spans="1:25" ht="13.5" customHeight="1">
      <c r="A28" s="11"/>
      <c r="B28" s="11"/>
      <c r="C28" s="1"/>
      <c r="D28" s="51"/>
      <c r="E28" s="52"/>
    </row>
    <row r="29" spans="1:25" ht="13.5" customHeight="1">
      <c r="A29" s="11"/>
      <c r="B29" s="11"/>
    </row>
    <row r="30" spans="1:25" ht="13.5" customHeight="1">
      <c r="A30" s="108" t="s">
        <v>66</v>
      </c>
      <c r="B30" s="109"/>
      <c r="C30" s="81"/>
    </row>
    <row r="31" spans="1:25" ht="13.5" customHeight="1">
      <c r="A31" s="20" t="s">
        <v>3</v>
      </c>
      <c r="B31" s="20" t="s">
        <v>4</v>
      </c>
      <c r="C31" s="21" t="s">
        <v>5</v>
      </c>
      <c r="D31" s="22"/>
    </row>
    <row r="32" spans="1:25" ht="13.5" customHeight="1">
      <c r="A32" s="110" t="s">
        <v>9</v>
      </c>
      <c r="B32" s="109"/>
      <c r="C32" s="81"/>
    </row>
    <row r="33" spans="1:3" ht="13.5" customHeight="1">
      <c r="A33" s="26" t="s">
        <v>31</v>
      </c>
      <c r="B33" s="2"/>
      <c r="C33" s="19">
        <v>204</v>
      </c>
    </row>
    <row r="34" spans="1:3" ht="13.5" customHeight="1">
      <c r="A34" s="27" t="s">
        <v>10</v>
      </c>
      <c r="B34" s="27" t="s">
        <v>11</v>
      </c>
      <c r="C34" s="28">
        <v>197</v>
      </c>
    </row>
    <row r="35" spans="1:3" ht="13.5" customHeight="1">
      <c r="A35" s="29"/>
      <c r="B35" s="26" t="s">
        <v>33</v>
      </c>
      <c r="C35" s="30">
        <f>SUM(C33:C34)</f>
        <v>401</v>
      </c>
    </row>
    <row r="36" spans="1:3" ht="13.5" customHeight="1">
      <c r="A36" s="102" t="s">
        <v>12</v>
      </c>
      <c r="B36" s="103"/>
      <c r="C36" s="104"/>
    </row>
    <row r="37" spans="1:3" ht="13.5" customHeight="1">
      <c r="A37" s="105"/>
      <c r="B37" s="106"/>
      <c r="C37" s="107"/>
    </row>
    <row r="38" spans="1:3" ht="13.5" customHeight="1">
      <c r="A38" s="2" t="s">
        <v>13</v>
      </c>
      <c r="B38" s="2"/>
      <c r="C38" s="18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</v>
      </c>
      <c r="B41" s="2"/>
      <c r="C41" s="10">
        <v>0</v>
      </c>
    </row>
    <row r="42" spans="1:3" ht="13.5" customHeight="1">
      <c r="A42" s="2"/>
      <c r="B42" s="2" t="s">
        <v>17</v>
      </c>
      <c r="C42" s="10">
        <f>SUM(C38:C41)</f>
        <v>0</v>
      </c>
    </row>
    <row r="43" spans="1:3" ht="13.5" customHeight="1">
      <c r="A43" s="110" t="s">
        <v>18</v>
      </c>
      <c r="B43" s="109"/>
      <c r="C43" s="81"/>
    </row>
    <row r="44" spans="1:3" ht="13.5" customHeight="1">
      <c r="A44" s="2" t="s">
        <v>19</v>
      </c>
      <c r="B44" s="2" t="s">
        <v>20</v>
      </c>
      <c r="C44" s="19">
        <v>0</v>
      </c>
    </row>
    <row r="45" spans="1:3" ht="13.5" customHeight="1">
      <c r="A45" s="2" t="s">
        <v>21</v>
      </c>
      <c r="B45" s="2" t="s">
        <v>22</v>
      </c>
      <c r="C45" s="19">
        <v>0</v>
      </c>
    </row>
    <row r="46" spans="1:3" ht="13.5" customHeight="1">
      <c r="A46" s="2"/>
      <c r="B46" s="26" t="s">
        <v>34</v>
      </c>
      <c r="C46" s="19">
        <f>SUM(C44:C45)</f>
        <v>0</v>
      </c>
    </row>
    <row r="47" spans="1:3" ht="13.5" customHeight="1">
      <c r="A47" s="110" t="s">
        <v>52</v>
      </c>
      <c r="B47" s="128"/>
      <c r="C47" s="129"/>
    </row>
    <row r="48" spans="1:3" ht="13.5" customHeight="1">
      <c r="A48" s="2" t="s">
        <v>53</v>
      </c>
      <c r="B48" s="2" t="s">
        <v>55</v>
      </c>
      <c r="C48" s="18">
        <v>0</v>
      </c>
    </row>
    <row r="49" spans="1:3" ht="13.5" customHeight="1">
      <c r="A49" s="27"/>
      <c r="B49" s="31" t="s">
        <v>74</v>
      </c>
      <c r="C49" s="32">
        <v>0</v>
      </c>
    </row>
    <row r="50" spans="1:3" ht="13.5" customHeight="1">
      <c r="A50" s="27"/>
      <c r="B50" s="27" t="s">
        <v>90</v>
      </c>
      <c r="C50" s="32">
        <v>0</v>
      </c>
    </row>
    <row r="51" spans="1:3" ht="13.5" customHeight="1">
      <c r="A51" s="27"/>
      <c r="B51" s="31" t="s">
        <v>54</v>
      </c>
      <c r="C51" s="32">
        <f>SUM(C48:C50)</f>
        <v>0</v>
      </c>
    </row>
    <row r="52" spans="1:3" ht="13.5" customHeight="1">
      <c r="A52" s="110" t="s">
        <v>23</v>
      </c>
      <c r="B52" s="128"/>
      <c r="C52" s="129"/>
    </row>
    <row r="53" spans="1:3" ht="13.5" customHeight="1">
      <c r="A53" s="2" t="s">
        <v>24</v>
      </c>
      <c r="B53" s="2" t="s">
        <v>25</v>
      </c>
      <c r="C53" s="18">
        <v>0</v>
      </c>
    </row>
    <row r="54" spans="1:3" ht="13.5" customHeight="1">
      <c r="A54" s="27"/>
      <c r="B54" s="31" t="s">
        <v>35</v>
      </c>
      <c r="C54" s="32">
        <f>SUM(C53)</f>
        <v>0</v>
      </c>
    </row>
    <row r="55" spans="1:3" ht="13.5" customHeight="1">
      <c r="A55" s="134" t="s">
        <v>56</v>
      </c>
      <c r="B55" s="135"/>
      <c r="C55" s="118"/>
    </row>
    <row r="56" spans="1:3" ht="33" customHeight="1">
      <c r="A56" s="33" t="s">
        <v>57</v>
      </c>
      <c r="B56" s="34" t="s">
        <v>58</v>
      </c>
      <c r="C56" s="35">
        <v>0</v>
      </c>
    </row>
    <row r="57" spans="1:3" ht="19.899999999999999" customHeight="1">
      <c r="A57" s="33"/>
      <c r="B57" s="34" t="s">
        <v>59</v>
      </c>
      <c r="C57" s="35">
        <f>SUM(C56)</f>
        <v>0</v>
      </c>
    </row>
    <row r="58" spans="1:3" ht="13.5" customHeight="1">
      <c r="A58" s="139" t="s">
        <v>36</v>
      </c>
      <c r="B58" s="106"/>
      <c r="C58" s="86"/>
    </row>
    <row r="59" spans="1:3" ht="13.5" customHeight="1">
      <c r="A59" s="27" t="s">
        <v>71</v>
      </c>
      <c r="B59" s="27"/>
      <c r="C59" s="18">
        <v>0</v>
      </c>
    </row>
    <row r="60" spans="1:3" ht="15" customHeight="1">
      <c r="A60" s="29" t="s">
        <v>73</v>
      </c>
      <c r="B60" s="29" t="s">
        <v>72</v>
      </c>
      <c r="C60" s="18">
        <v>0</v>
      </c>
    </row>
    <row r="61" spans="1:3" ht="13.5" customHeight="1">
      <c r="A61" s="9" t="s">
        <v>26</v>
      </c>
      <c r="B61" s="9" t="s">
        <v>27</v>
      </c>
      <c r="C61" s="18">
        <v>0</v>
      </c>
    </row>
    <row r="62" spans="1:3" ht="13.5" customHeight="1">
      <c r="A62" s="33"/>
      <c r="B62" s="34" t="s">
        <v>37</v>
      </c>
      <c r="C62" s="35">
        <f>SUM(C59:C61)</f>
        <v>0</v>
      </c>
    </row>
    <row r="63" spans="1:3" ht="13.5" customHeight="1">
      <c r="A63" s="87" t="s">
        <v>32</v>
      </c>
      <c r="B63" s="136"/>
      <c r="C63" s="89"/>
    </row>
    <row r="64" spans="1:3" ht="13.5" customHeight="1">
      <c r="A64" s="59" t="s">
        <v>43</v>
      </c>
      <c r="B64" s="64" t="s">
        <v>50</v>
      </c>
      <c r="C64" s="61">
        <v>300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119</v>
      </c>
      <c r="C66" s="32">
        <v>760</v>
      </c>
    </row>
    <row r="67" spans="1:8" ht="13.5" customHeight="1">
      <c r="A67" s="29"/>
      <c r="B67" s="39" t="s">
        <v>44</v>
      </c>
      <c r="C67" s="40">
        <f>SUM(C64:C66)</f>
        <v>1060</v>
      </c>
    </row>
    <row r="68" spans="1:8" ht="13.5" customHeight="1">
      <c r="A68" s="29"/>
      <c r="B68" s="55" t="s">
        <v>59</v>
      </c>
      <c r="C68" s="40">
        <f>C35+C42+C46+C51+C54+C57+C62+C67</f>
        <v>1461</v>
      </c>
    </row>
    <row r="69" spans="1:8" ht="13.5" customHeight="1">
      <c r="A69" s="87" t="s">
        <v>45</v>
      </c>
      <c r="B69" s="88"/>
      <c r="C69" s="89"/>
    </row>
    <row r="70" spans="1:8" ht="13.5" customHeight="1">
      <c r="A70" s="43" t="s">
        <v>48</v>
      </c>
      <c r="B70" s="39"/>
      <c r="C70" s="50"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1461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2" t="s">
        <v>63</v>
      </c>
      <c r="B77" s="137"/>
      <c r="C77" s="137"/>
      <c r="D77" s="137"/>
      <c r="E77" s="138"/>
    </row>
    <row r="78" spans="1:8" ht="13.5" customHeight="1">
      <c r="A78" s="132" t="s">
        <v>39</v>
      </c>
      <c r="B78" s="133"/>
      <c r="C78" s="132" t="s">
        <v>38</v>
      </c>
      <c r="D78" s="133"/>
      <c r="E78" s="44" t="s">
        <v>5</v>
      </c>
    </row>
    <row r="79" spans="1:8" ht="13.5" customHeight="1">
      <c r="A79" s="122" t="s">
        <v>41</v>
      </c>
      <c r="B79" s="123"/>
      <c r="C79" s="130"/>
      <c r="D79" s="131"/>
      <c r="E79" s="45">
        <f>C74</f>
        <v>1461</v>
      </c>
    </row>
    <row r="80" spans="1:8" ht="13.5" customHeight="1">
      <c r="C80" s="124" t="s">
        <v>42</v>
      </c>
      <c r="D80" s="125"/>
      <c r="E80" s="38">
        <v>0</v>
      </c>
    </row>
    <row r="81" spans="1:5" ht="13.5" customHeight="1"/>
    <row r="82" spans="1:5" ht="13.5" customHeight="1">
      <c r="A82" s="92" t="s">
        <v>64</v>
      </c>
      <c r="B82" s="109"/>
      <c r="C82" s="109"/>
      <c r="D82" s="109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78</v>
      </c>
      <c r="B84" s="93"/>
      <c r="C84" s="90"/>
      <c r="D84" s="91"/>
      <c r="E84" s="38">
        <f>E80</f>
        <v>0</v>
      </c>
    </row>
    <row r="85" spans="1:5" ht="13.5" customHeight="1">
      <c r="A85" s="94" t="s">
        <v>83</v>
      </c>
      <c r="B85" s="95"/>
      <c r="C85" s="98" t="s">
        <v>84</v>
      </c>
      <c r="D85" s="99"/>
      <c r="E85" s="53">
        <v>0</v>
      </c>
    </row>
    <row r="86" spans="1:5" ht="13.5" customHeight="1">
      <c r="A86" s="96"/>
      <c r="B86" s="97"/>
      <c r="C86" s="98" t="s">
        <v>92</v>
      </c>
      <c r="D86" s="121"/>
      <c r="E86" s="53">
        <v>1000</v>
      </c>
    </row>
    <row r="87" spans="1:5" ht="13.5" customHeight="1">
      <c r="A87" s="82" t="s">
        <v>41</v>
      </c>
      <c r="B87" s="83"/>
      <c r="C87" s="126" t="s">
        <v>93</v>
      </c>
      <c r="D87" s="127"/>
      <c r="E87" s="67">
        <f>C74</f>
        <v>1461</v>
      </c>
    </row>
    <row r="88" spans="1:5" ht="13.5" customHeight="1">
      <c r="C88" s="80" t="s">
        <v>29</v>
      </c>
      <c r="D88" s="81"/>
      <c r="E88" s="38">
        <f>SUM(C3:C7)</f>
        <v>149.16999999999999</v>
      </c>
    </row>
    <row r="89" spans="1:5" ht="13.5" customHeight="1">
      <c r="A89" s="25"/>
      <c r="B89" s="25"/>
      <c r="C89" s="25"/>
      <c r="D89" s="25"/>
      <c r="E89" s="25"/>
    </row>
    <row r="90" spans="1:5" ht="17.25" customHeight="1">
      <c r="A90" s="25"/>
      <c r="B90" s="25"/>
      <c r="C90" s="25"/>
      <c r="D90" s="25"/>
      <c r="E90" s="25"/>
    </row>
    <row r="91" spans="1:5" ht="13.5" customHeight="1">
      <c r="A91" s="84" t="s">
        <v>65</v>
      </c>
      <c r="B91" s="85"/>
      <c r="C91" s="85"/>
      <c r="D91" s="85"/>
      <c r="E91" s="86"/>
    </row>
    <row r="92" spans="1:5" ht="13.5" customHeight="1">
      <c r="A92" s="92" t="s">
        <v>39</v>
      </c>
      <c r="B92" s="81"/>
      <c r="C92" s="92" t="s">
        <v>38</v>
      </c>
      <c r="D92" s="81"/>
      <c r="E92" s="23" t="s">
        <v>5</v>
      </c>
    </row>
    <row r="93" spans="1:5" ht="13.5" customHeight="1">
      <c r="A93" s="82" t="s">
        <v>79</v>
      </c>
      <c r="B93" s="83"/>
      <c r="C93" s="90"/>
      <c r="D93" s="81"/>
      <c r="E93" s="38">
        <f>E88</f>
        <v>149.16999999999999</v>
      </c>
    </row>
    <row r="94" spans="1:5" ht="13.5" customHeight="1">
      <c r="A94" s="94" t="s">
        <v>83</v>
      </c>
      <c r="B94" s="95"/>
      <c r="C94" s="98" t="s">
        <v>84</v>
      </c>
      <c r="D94" s="99"/>
      <c r="E94" s="53">
        <v>0</v>
      </c>
    </row>
    <row r="95" spans="1:5" ht="13.5" customHeight="1">
      <c r="A95" s="96"/>
      <c r="B95" s="97"/>
      <c r="C95" s="98" t="s">
        <v>92</v>
      </c>
      <c r="D95" s="121"/>
      <c r="E95" s="53">
        <v>1000</v>
      </c>
    </row>
    <row r="96" spans="1:5" ht="13.5" customHeight="1">
      <c r="A96" s="82" t="s">
        <v>41</v>
      </c>
      <c r="B96" s="83"/>
      <c r="C96" s="90"/>
      <c r="D96" s="81"/>
      <c r="E96" s="24">
        <f>C74</f>
        <v>1461</v>
      </c>
    </row>
    <row r="97" spans="1:5" ht="13.5" customHeight="1">
      <c r="C97" s="80" t="s">
        <v>30</v>
      </c>
      <c r="D97" s="81"/>
      <c r="E97" s="53">
        <f>(E26+E93)-SUM(E94:E96)</f>
        <v>93.170000000000073</v>
      </c>
    </row>
    <row r="98" spans="1:5" ht="13.5" customHeight="1">
      <c r="A98" s="11"/>
      <c r="B98" s="11"/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</sheetData>
  <mergeCells count="49">
    <mergeCell ref="A43:C43"/>
    <mergeCell ref="A52:C52"/>
    <mergeCell ref="C79:D79"/>
    <mergeCell ref="A82:E82"/>
    <mergeCell ref="C78:D78"/>
    <mergeCell ref="A55:C55"/>
    <mergeCell ref="A63:C63"/>
    <mergeCell ref="A47:C47"/>
    <mergeCell ref="A78:B78"/>
    <mergeCell ref="A77:E77"/>
    <mergeCell ref="A58:C58"/>
    <mergeCell ref="A79:B79"/>
    <mergeCell ref="C80:D80"/>
    <mergeCell ref="C93:D93"/>
    <mergeCell ref="C87:D87"/>
    <mergeCell ref="C88:D88"/>
    <mergeCell ref="C85:D85"/>
    <mergeCell ref="A85:B86"/>
    <mergeCell ref="C86:D86"/>
    <mergeCell ref="A1:E1"/>
    <mergeCell ref="C14:D14"/>
    <mergeCell ref="A12:E12"/>
    <mergeCell ref="C13:D13"/>
    <mergeCell ref="A22:E22"/>
    <mergeCell ref="A17:E17"/>
    <mergeCell ref="C18:D18"/>
    <mergeCell ref="C19:D19"/>
    <mergeCell ref="C23:D23"/>
    <mergeCell ref="C24:D24"/>
    <mergeCell ref="A36:C37"/>
    <mergeCell ref="A30:C30"/>
    <mergeCell ref="A32:C32"/>
    <mergeCell ref="C25:D25"/>
    <mergeCell ref="C97:D97"/>
    <mergeCell ref="A93:B93"/>
    <mergeCell ref="A91:E91"/>
    <mergeCell ref="A69:C69"/>
    <mergeCell ref="A87:B87"/>
    <mergeCell ref="C84:D84"/>
    <mergeCell ref="A96:B96"/>
    <mergeCell ref="C96:D96"/>
    <mergeCell ref="C83:D83"/>
    <mergeCell ref="A84:B84"/>
    <mergeCell ref="A94:B95"/>
    <mergeCell ref="C94:D94"/>
    <mergeCell ref="A83:B83"/>
    <mergeCell ref="C92:D92"/>
    <mergeCell ref="A92:B92"/>
    <mergeCell ref="C95:D95"/>
  </mergeCells>
  <phoneticPr fontId="19" type="noConversion"/>
  <conditionalFormatting sqref="C9">
    <cfRule type="cellIs" dxfId="58" priority="13" operator="lessThan">
      <formula>0</formula>
    </cfRule>
  </conditionalFormatting>
  <conditionalFormatting sqref="E80">
    <cfRule type="cellIs" dxfId="57" priority="26" stopIfTrue="1" operator="greaterThanOrEqual">
      <formula>0</formula>
    </cfRule>
    <cfRule type="cellIs" dxfId="56" priority="27" operator="lessThan">
      <formula>0</formula>
    </cfRule>
  </conditionalFormatting>
  <conditionalFormatting sqref="E84">
    <cfRule type="cellIs" dxfId="55" priority="22" stopIfTrue="1" operator="greaterThanOrEqual">
      <formula>0</formula>
    </cfRule>
    <cfRule type="cellIs" dxfId="54" priority="23" operator="lessThan">
      <formula>0</formula>
    </cfRule>
  </conditionalFormatting>
  <conditionalFormatting sqref="E88">
    <cfRule type="cellIs" dxfId="53" priority="24" stopIfTrue="1" operator="greaterThanOrEqual">
      <formula>0</formula>
    </cfRule>
    <cfRule type="cellIs" dxfId="52" priority="25" operator="lessThan">
      <formula>0</formula>
    </cfRule>
  </conditionalFormatting>
  <conditionalFormatting sqref="E93">
    <cfRule type="cellIs" dxfId="51" priority="20" stopIfTrue="1" operator="greaterThanOrEqual">
      <formula>0</formula>
    </cfRule>
    <cfRule type="cellIs" dxfId="50" priority="21" operator="lessThan">
      <formula>0</formula>
    </cfRule>
  </conditionalFormatting>
  <conditionalFormatting sqref="E97">
    <cfRule type="cellIs" dxfId="49" priority="18" stopIfTrue="1" operator="greaterThanOrEqual">
      <formula>0</formula>
    </cfRule>
    <cfRule type="cellIs" dxfId="48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2"/>
  <sheetViews>
    <sheetView topLeftCell="A88" workbookViewId="0">
      <selection activeCell="C70" sqref="C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96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2024 - June 2024'!E97</f>
        <v>93.170000000000073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2024 - June 2024'!C7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123.37000000000008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2024 - June 2024'!C9+E99)+SUM(E80,E88,E97)</f>
        <v>-9686.4599999999991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6" t="s">
        <v>77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0" t="s">
        <v>4</v>
      </c>
      <c r="D11" s="81"/>
      <c r="E11" s="17" t="s">
        <v>5</v>
      </c>
    </row>
    <row r="12" spans="1:25" ht="13.5" customHeight="1">
      <c r="A12" s="26" t="s">
        <v>81</v>
      </c>
      <c r="B12" s="2" t="s">
        <v>6</v>
      </c>
      <c r="C12" s="101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16" t="s">
        <v>97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0" t="s">
        <v>4</v>
      </c>
      <c r="D16" s="81"/>
      <c r="E16" s="17" t="s">
        <v>5</v>
      </c>
    </row>
    <row r="17" spans="1:25" ht="13.15" customHeight="1">
      <c r="A17" s="26" t="s">
        <v>98</v>
      </c>
      <c r="B17" s="2" t="s">
        <v>6</v>
      </c>
      <c r="C17" s="101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16" t="s">
        <v>99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7" t="s">
        <v>4</v>
      </c>
      <c r="D21" s="118"/>
      <c r="E21" s="75" t="s">
        <v>5</v>
      </c>
    </row>
    <row r="22" spans="1:25" ht="13.15" customHeight="1">
      <c r="A22" s="34" t="s">
        <v>100</v>
      </c>
      <c r="B22" s="33" t="s">
        <v>6</v>
      </c>
      <c r="C22" s="119" t="s">
        <v>7</v>
      </c>
      <c r="D22" s="120"/>
      <c r="E22" s="68">
        <v>2405</v>
      </c>
    </row>
    <row r="23" spans="1:25" ht="13.15" customHeight="1">
      <c r="A23" s="34"/>
      <c r="B23" s="33" t="s">
        <v>123</v>
      </c>
      <c r="C23" s="119"/>
      <c r="D23" s="119"/>
      <c r="E23" s="68">
        <v>204</v>
      </c>
    </row>
    <row r="24" spans="1:25" ht="13.15" customHeight="1">
      <c r="A24" s="46"/>
      <c r="B24" s="46"/>
      <c r="C24" s="47"/>
      <c r="D24" s="48" t="s">
        <v>8</v>
      </c>
      <c r="E24" s="49">
        <f>SUM(E22:E23)</f>
        <v>2609</v>
      </c>
    </row>
    <row r="25" spans="1:25" ht="13.5" customHeight="1">
      <c r="A25" s="11"/>
      <c r="B25" s="11"/>
      <c r="C25" s="1"/>
      <c r="D25" s="51"/>
      <c r="E25" s="52"/>
    </row>
    <row r="26" spans="1:25" ht="13.15" customHeight="1">
      <c r="A26" s="11"/>
      <c r="B26" s="11"/>
      <c r="C26" s="1"/>
      <c r="D26" s="51"/>
      <c r="E26" s="52"/>
    </row>
    <row r="27" spans="1:25" ht="13.5" customHeight="1">
      <c r="A27" s="11"/>
      <c r="B27" s="11"/>
      <c r="C27" s="1"/>
      <c r="D27" s="51"/>
      <c r="E27" s="52"/>
    </row>
    <row r="28" spans="1:25" ht="13.5" customHeight="1">
      <c r="A28" s="11"/>
      <c r="B28" s="11"/>
    </row>
    <row r="29" spans="1:25" ht="13.5" customHeight="1">
      <c r="A29" s="140" t="s">
        <v>101</v>
      </c>
      <c r="B29" s="109"/>
      <c r="C29" s="81"/>
    </row>
    <row r="30" spans="1:25" ht="13.5" customHeight="1">
      <c r="A30" s="20" t="s">
        <v>3</v>
      </c>
      <c r="B30" s="20" t="s">
        <v>4</v>
      </c>
      <c r="C30" s="21" t="s">
        <v>5</v>
      </c>
      <c r="D30" s="22"/>
    </row>
    <row r="31" spans="1:25" ht="13.5" customHeight="1">
      <c r="A31" s="110" t="s">
        <v>9</v>
      </c>
      <c r="B31" s="109"/>
      <c r="C31" s="81"/>
    </row>
    <row r="32" spans="1:25" ht="13.5" customHeight="1">
      <c r="A32" s="26" t="s">
        <v>31</v>
      </c>
      <c r="B32" s="2"/>
      <c r="C32" s="19">
        <v>204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SUM(C32:C33)</f>
        <v>401</v>
      </c>
    </row>
    <row r="35" spans="1:3" ht="13.5" customHeight="1">
      <c r="A35" s="102" t="s">
        <v>12</v>
      </c>
      <c r="B35" s="103"/>
      <c r="C35" s="104"/>
    </row>
    <row r="36" spans="1:3" ht="13.5" customHeight="1">
      <c r="A36" s="105"/>
      <c r="B36" s="106"/>
      <c r="C36" s="107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110" t="s">
        <v>18</v>
      </c>
      <c r="B42" s="109"/>
      <c r="C42" s="81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110" t="s">
        <v>52</v>
      </c>
      <c r="B46" s="128"/>
      <c r="C46" s="129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110" t="s">
        <v>23</v>
      </c>
      <c r="B51" s="128"/>
      <c r="C51" s="129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134" t="s">
        <v>56</v>
      </c>
      <c r="B54" s="135"/>
      <c r="C54" s="118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139" t="s">
        <v>36</v>
      </c>
      <c r="B57" s="106"/>
      <c r="C57" s="86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87" t="s">
        <v>32</v>
      </c>
      <c r="B62" s="136"/>
      <c r="C62" s="89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79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1461</v>
      </c>
    </row>
    <row r="69" spans="1:8" ht="13.5" customHeight="1">
      <c r="A69" s="87" t="s">
        <v>45</v>
      </c>
      <c r="B69" s="88"/>
      <c r="C69" s="89"/>
    </row>
    <row r="70" spans="1:8" ht="13.5" customHeight="1">
      <c r="A70" s="43" t="s">
        <v>48</v>
      </c>
      <c r="B70" s="39"/>
      <c r="C70" s="50">
        <f>'April 2024 - June 2024'!C70</f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1461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2" t="s">
        <v>102</v>
      </c>
      <c r="B77" s="109"/>
      <c r="C77" s="109"/>
      <c r="D77" s="109"/>
      <c r="E77" s="81"/>
    </row>
    <row r="78" spans="1:8" ht="13.5" customHeight="1">
      <c r="A78" s="132" t="s">
        <v>39</v>
      </c>
      <c r="B78" s="118"/>
      <c r="C78" s="132" t="s">
        <v>38</v>
      </c>
      <c r="D78" s="118"/>
      <c r="E78" s="44" t="s">
        <v>5</v>
      </c>
    </row>
    <row r="79" spans="1:8" ht="13.5" customHeight="1">
      <c r="A79" s="143" t="s">
        <v>83</v>
      </c>
      <c r="B79" s="143"/>
      <c r="C79" s="141" t="s">
        <v>84</v>
      </c>
      <c r="D79" s="142"/>
      <c r="E79" s="76">
        <v>0</v>
      </c>
    </row>
    <row r="80" spans="1:8" ht="13.5" customHeight="1">
      <c r="A80" s="144"/>
      <c r="B80" s="144"/>
      <c r="C80" s="145" t="s">
        <v>121</v>
      </c>
      <c r="D80" s="146"/>
      <c r="E80" s="53">
        <v>850</v>
      </c>
    </row>
    <row r="81" spans="1:5" ht="13.5" customHeight="1">
      <c r="A81" s="122" t="s">
        <v>41</v>
      </c>
      <c r="B81" s="123"/>
      <c r="C81" s="130"/>
      <c r="D81" s="131"/>
      <c r="E81" s="45">
        <f>C74</f>
        <v>1461</v>
      </c>
    </row>
    <row r="82" spans="1:5" ht="13.5" customHeight="1">
      <c r="C82" s="124" t="s">
        <v>42</v>
      </c>
      <c r="D82" s="109"/>
      <c r="E82" s="38">
        <f>(C6+E13)-SUM(E79:E81)</f>
        <v>217.36999999999989</v>
      </c>
    </row>
    <row r="83" spans="1:5" ht="13.5" customHeight="1"/>
    <row r="84" spans="1:5" ht="13.5" customHeight="1">
      <c r="A84" s="92" t="s">
        <v>103</v>
      </c>
      <c r="B84" s="109"/>
      <c r="C84" s="109"/>
      <c r="D84" s="109"/>
      <c r="E84" s="81"/>
    </row>
    <row r="85" spans="1:5" ht="13.5" customHeight="1">
      <c r="A85" s="92" t="s">
        <v>39</v>
      </c>
      <c r="B85" s="81"/>
      <c r="C85" s="92" t="s">
        <v>38</v>
      </c>
      <c r="D85" s="81"/>
      <c r="E85" s="23" t="s">
        <v>5</v>
      </c>
    </row>
    <row r="86" spans="1:5" ht="13.5" customHeight="1">
      <c r="A86" s="82" t="s">
        <v>82</v>
      </c>
      <c r="B86" s="83"/>
      <c r="C86" s="126"/>
      <c r="D86" s="149"/>
      <c r="E86" s="38">
        <f>E82</f>
        <v>217.36999999999989</v>
      </c>
    </row>
    <row r="87" spans="1:5" ht="13.5" customHeight="1">
      <c r="A87" s="94" t="s">
        <v>83</v>
      </c>
      <c r="B87" s="95"/>
      <c r="C87" s="126" t="s">
        <v>84</v>
      </c>
      <c r="D87" s="148"/>
      <c r="E87" s="53">
        <v>0</v>
      </c>
    </row>
    <row r="88" spans="1:5" ht="13.5" customHeight="1">
      <c r="A88" s="96"/>
      <c r="B88" s="97"/>
      <c r="C88" s="98" t="s">
        <v>121</v>
      </c>
      <c r="D88" s="147"/>
      <c r="E88" s="53">
        <v>850</v>
      </c>
    </row>
    <row r="89" spans="1:5" ht="13.5" customHeight="1">
      <c r="A89" s="82" t="s">
        <v>41</v>
      </c>
      <c r="B89" s="83"/>
      <c r="C89" s="90"/>
      <c r="D89" s="81"/>
      <c r="E89" s="67">
        <f>C74</f>
        <v>1461</v>
      </c>
    </row>
    <row r="90" spans="1:5" ht="13.5" customHeight="1">
      <c r="C90" s="80" t="s">
        <v>29</v>
      </c>
      <c r="D90" s="81"/>
      <c r="E90" s="38">
        <f>(E18+E86)-SUM(E87:E89)</f>
        <v>311.36999999999989</v>
      </c>
    </row>
    <row r="91" spans="1:5" ht="13.5" customHeight="1">
      <c r="A91" s="25"/>
      <c r="B91" s="25"/>
      <c r="C91" s="25"/>
      <c r="D91" s="25"/>
      <c r="E91" s="25"/>
    </row>
    <row r="92" spans="1:5" ht="17.25" customHeight="1">
      <c r="A92" s="25"/>
      <c r="B92" s="25"/>
      <c r="C92" s="25"/>
      <c r="D92" s="25"/>
      <c r="E92" s="25"/>
    </row>
    <row r="93" spans="1:5" ht="13.5" customHeight="1">
      <c r="A93" s="84" t="s">
        <v>104</v>
      </c>
      <c r="B93" s="85"/>
      <c r="C93" s="85"/>
      <c r="D93" s="85"/>
      <c r="E93" s="86"/>
    </row>
    <row r="94" spans="1:5" ht="13.5" customHeight="1">
      <c r="A94" s="92" t="s">
        <v>39</v>
      </c>
      <c r="B94" s="81"/>
      <c r="C94" s="92" t="s">
        <v>38</v>
      </c>
      <c r="D94" s="81"/>
      <c r="E94" s="23" t="s">
        <v>5</v>
      </c>
    </row>
    <row r="95" spans="1:5" ht="13.5" customHeight="1">
      <c r="A95" s="82" t="s">
        <v>105</v>
      </c>
      <c r="B95" s="83"/>
      <c r="C95" s="90"/>
      <c r="D95" s="81"/>
      <c r="E95" s="38">
        <f>E90</f>
        <v>311.36999999999989</v>
      </c>
    </row>
    <row r="96" spans="1:5" ht="13.5" customHeight="1">
      <c r="A96" s="82" t="s">
        <v>83</v>
      </c>
      <c r="B96" s="93"/>
      <c r="C96" s="98" t="s">
        <v>84</v>
      </c>
      <c r="D96" s="99"/>
      <c r="E96" s="53">
        <v>0</v>
      </c>
    </row>
    <row r="97" spans="1:5" ht="13.5" customHeight="1">
      <c r="A97" s="77"/>
      <c r="B97" s="78"/>
      <c r="C97" s="98" t="s">
        <v>122</v>
      </c>
      <c r="D97" s="147"/>
      <c r="E97" s="53">
        <v>800</v>
      </c>
    </row>
    <row r="98" spans="1:5" ht="13.5" customHeight="1">
      <c r="A98" s="82" t="s">
        <v>41</v>
      </c>
      <c r="B98" s="83"/>
      <c r="C98" s="90"/>
      <c r="D98" s="81"/>
      <c r="E98" s="67">
        <f>C74</f>
        <v>1461</v>
      </c>
    </row>
    <row r="99" spans="1:5" ht="13.5" customHeight="1">
      <c r="C99" s="80" t="s">
        <v>29</v>
      </c>
      <c r="D99" s="81"/>
      <c r="E99" s="53">
        <f>(E24+E95)-SUM(E96:E98)</f>
        <v>659.36999999999989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2">
    <mergeCell ref="C23:D23"/>
    <mergeCell ref="C88:D88"/>
    <mergeCell ref="A98:B98"/>
    <mergeCell ref="C98:D98"/>
    <mergeCell ref="A87:B88"/>
    <mergeCell ref="C87:D87"/>
    <mergeCell ref="C82:D82"/>
    <mergeCell ref="A84:E84"/>
    <mergeCell ref="A85:B85"/>
    <mergeCell ref="C85:D85"/>
    <mergeCell ref="A86:B86"/>
    <mergeCell ref="C86:D86"/>
    <mergeCell ref="C81:D81"/>
    <mergeCell ref="A35:C36"/>
    <mergeCell ref="A42:C42"/>
    <mergeCell ref="C99:D99"/>
    <mergeCell ref="A96:B96"/>
    <mergeCell ref="C96:D96"/>
    <mergeCell ref="A89:B89"/>
    <mergeCell ref="C89:D89"/>
    <mergeCell ref="C90:D90"/>
    <mergeCell ref="A93:E93"/>
    <mergeCell ref="A94:B94"/>
    <mergeCell ref="C94:D94"/>
    <mergeCell ref="A95:B95"/>
    <mergeCell ref="C95:D95"/>
    <mergeCell ref="C97:D97"/>
    <mergeCell ref="C78:D78"/>
    <mergeCell ref="C79:D79"/>
    <mergeCell ref="A79:B80"/>
    <mergeCell ref="C80:D80"/>
    <mergeCell ref="A46:C46"/>
    <mergeCell ref="A51:C51"/>
    <mergeCell ref="A54:C54"/>
    <mergeCell ref="A57:C57"/>
    <mergeCell ref="A62:C62"/>
    <mergeCell ref="A81:B81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69:C69"/>
    <mergeCell ref="A77:E77"/>
    <mergeCell ref="A78:B78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2">
    <cfRule type="cellIs" dxfId="45" priority="12" stopIfTrue="1" operator="greaterThanOrEqual">
      <formula>0</formula>
    </cfRule>
    <cfRule type="cellIs" dxfId="44" priority="13" operator="lessThan">
      <formula>0</formula>
    </cfRule>
  </conditionalFormatting>
  <conditionalFormatting sqref="E86">
    <cfRule type="cellIs" dxfId="43" priority="8" stopIfTrue="1" operator="greaterThanOrEqual">
      <formula>0</formula>
    </cfRule>
    <cfRule type="cellIs" dxfId="42" priority="9" operator="lessThan">
      <formula>0</formula>
    </cfRule>
  </conditionalFormatting>
  <conditionalFormatting sqref="E90">
    <cfRule type="cellIs" dxfId="41" priority="10" stopIfTrue="1" operator="greaterThanOrEqual">
      <formula>0</formula>
    </cfRule>
    <cfRule type="cellIs" dxfId="40" priority="11" operator="lessThan">
      <formula>0</formula>
    </cfRule>
  </conditionalFormatting>
  <conditionalFormatting sqref="E95">
    <cfRule type="cellIs" dxfId="39" priority="6" stopIfTrue="1" operator="greaterThanOrEqual">
      <formula>0</formula>
    </cfRule>
    <cfRule type="cellIs" dxfId="38" priority="7" operator="lessThan">
      <formula>0</formula>
    </cfRule>
  </conditionalFormatting>
  <conditionalFormatting sqref="E99">
    <cfRule type="cellIs" dxfId="37" priority="4" stopIfTrue="1" operator="greaterThanOrEqual">
      <formula>0</formula>
    </cfRule>
    <cfRule type="cellIs" dxfId="3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8"/>
  <sheetViews>
    <sheetView topLeftCell="A64" workbookViewId="0">
      <selection activeCell="C69" sqref="C6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110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'July 2024 - September 2024'!E99</f>
        <v>659.36999999999989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'July 2024 - September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689.56999999999994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('July 2024 - September 2024'!C7+E95)+SUM(E78,E85,E93)</f>
        <v>-5552.8899999999994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6" t="s">
        <v>106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0" t="s">
        <v>4</v>
      </c>
      <c r="D11" s="81"/>
      <c r="E11" s="17" t="s">
        <v>5</v>
      </c>
    </row>
    <row r="12" spans="1:25" ht="13.5" customHeight="1">
      <c r="A12" s="26" t="s">
        <v>107</v>
      </c>
      <c r="B12" s="2" t="s">
        <v>6</v>
      </c>
      <c r="C12" s="101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16" t="s">
        <v>115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0" t="s">
        <v>4</v>
      </c>
      <c r="D16" s="81"/>
      <c r="E16" s="17" t="s">
        <v>5</v>
      </c>
    </row>
    <row r="17" spans="1:25" ht="13.15" customHeight="1">
      <c r="A17" s="26" t="s">
        <v>116</v>
      </c>
      <c r="B17" s="2" t="s">
        <v>6</v>
      </c>
      <c r="C17" s="101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16" t="s">
        <v>111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7" t="s">
        <v>4</v>
      </c>
      <c r="D21" s="118"/>
      <c r="E21" s="75" t="s">
        <v>5</v>
      </c>
    </row>
    <row r="22" spans="1:25" ht="13.15" customHeight="1">
      <c r="A22" s="34" t="s">
        <v>112</v>
      </c>
      <c r="B22" s="33" t="s">
        <v>6</v>
      </c>
      <c r="C22" s="119" t="s">
        <v>7</v>
      </c>
      <c r="D22" s="120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0" t="s">
        <v>113</v>
      </c>
      <c r="B28" s="109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110" t="s">
        <v>9</v>
      </c>
      <c r="B30" s="109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02" t="s">
        <v>12</v>
      </c>
      <c r="B34" s="103"/>
      <c r="C34" s="104"/>
    </row>
    <row r="35" spans="1:3" ht="13.5" customHeight="1">
      <c r="A35" s="105"/>
      <c r="B35" s="106"/>
      <c r="C35" s="107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110" t="s">
        <v>18</v>
      </c>
      <c r="B41" s="109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110" t="s">
        <v>52</v>
      </c>
      <c r="B45" s="128"/>
      <c r="C45" s="129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110" t="s">
        <v>23</v>
      </c>
      <c r="B50" s="128"/>
      <c r="C50" s="129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134" t="s">
        <v>56</v>
      </c>
      <c r="B53" s="135"/>
      <c r="C53" s="118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39" t="s">
        <v>36</v>
      </c>
      <c r="B56" s="106"/>
      <c r="C56" s="86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7" t="s">
        <v>32</v>
      </c>
      <c r="B61" s="136"/>
      <c r="C61" s="89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7" t="s">
        <v>45</v>
      </c>
      <c r="B68" s="88"/>
      <c r="C68" s="89"/>
    </row>
    <row r="69" spans="1:8" ht="13.5" customHeight="1">
      <c r="A69" s="43" t="s">
        <v>48</v>
      </c>
      <c r="B69" s="39"/>
      <c r="C69" s="50">
        <f>'July 2024 - September 2024'!C70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92" t="s">
        <v>108</v>
      </c>
      <c r="B76" s="109"/>
      <c r="C76" s="109"/>
      <c r="D76" s="109"/>
      <c r="E76" s="81"/>
    </row>
    <row r="77" spans="1:8" ht="13.5" customHeight="1">
      <c r="A77" s="132" t="s">
        <v>39</v>
      </c>
      <c r="B77" s="118"/>
      <c r="C77" s="132" t="s">
        <v>38</v>
      </c>
      <c r="D77" s="118"/>
      <c r="E77" s="44" t="s">
        <v>5</v>
      </c>
    </row>
    <row r="78" spans="1:8" ht="13.5" customHeight="1">
      <c r="A78" s="143" t="s">
        <v>83</v>
      </c>
      <c r="B78" s="95"/>
      <c r="C78" s="141" t="s">
        <v>150</v>
      </c>
      <c r="D78" s="142"/>
      <c r="E78" s="76">
        <v>1200</v>
      </c>
    </row>
    <row r="79" spans="1:8" ht="13.5" customHeight="1">
      <c r="A79" s="122" t="s">
        <v>41</v>
      </c>
      <c r="B79" s="123"/>
      <c r="C79" s="130"/>
      <c r="D79" s="131"/>
      <c r="E79" s="45">
        <f>C73</f>
        <v>1257</v>
      </c>
    </row>
    <row r="80" spans="1:8" ht="13.5" customHeight="1">
      <c r="C80" s="124" t="s">
        <v>42</v>
      </c>
      <c r="D80" s="109"/>
      <c r="E80" s="38">
        <f>(C6+E13)-SUM(E78:E79)</f>
        <v>637.56999999999971</v>
      </c>
    </row>
    <row r="81" spans="1:5" ht="13.5" customHeight="1"/>
    <row r="82" spans="1:5" ht="13.5" customHeight="1">
      <c r="A82" s="92" t="s">
        <v>117</v>
      </c>
      <c r="B82" s="109"/>
      <c r="C82" s="109"/>
      <c r="D82" s="109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109</v>
      </c>
      <c r="B84" s="83"/>
      <c r="C84" s="126"/>
      <c r="D84" s="149"/>
      <c r="E84" s="38">
        <f>E80</f>
        <v>637.56999999999971</v>
      </c>
    </row>
    <row r="85" spans="1:5" ht="13.5" customHeight="1">
      <c r="A85" s="82" t="s">
        <v>83</v>
      </c>
      <c r="B85" s="93"/>
      <c r="C85" s="98" t="s">
        <v>150</v>
      </c>
      <c r="D85" s="148"/>
      <c r="E85" s="53">
        <v>1200</v>
      </c>
    </row>
    <row r="86" spans="1:5" ht="13.5" customHeight="1">
      <c r="A86" s="82" t="s">
        <v>41</v>
      </c>
      <c r="B86" s="83"/>
      <c r="C86" s="90"/>
      <c r="D86" s="81"/>
      <c r="E86" s="67">
        <f>C73</f>
        <v>1257</v>
      </c>
    </row>
    <row r="87" spans="1:5" ht="13.5" customHeight="1">
      <c r="C87" s="80" t="s">
        <v>29</v>
      </c>
      <c r="D87" s="81"/>
      <c r="E87" s="38">
        <f>(E18+E84)-SUM(E85:E86)</f>
        <v>585.56999999999971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84" t="s">
        <v>114</v>
      </c>
      <c r="B90" s="85"/>
      <c r="C90" s="85"/>
      <c r="D90" s="85"/>
      <c r="E90" s="86"/>
    </row>
    <row r="91" spans="1:5" ht="13.5" customHeight="1">
      <c r="A91" s="92" t="s">
        <v>39</v>
      </c>
      <c r="B91" s="81"/>
      <c r="C91" s="92" t="s">
        <v>38</v>
      </c>
      <c r="D91" s="81"/>
      <c r="E91" s="23" t="s">
        <v>5</v>
      </c>
    </row>
    <row r="92" spans="1:5" ht="13.5" customHeight="1">
      <c r="A92" s="82" t="s">
        <v>118</v>
      </c>
      <c r="B92" s="83"/>
      <c r="C92" s="90"/>
      <c r="D92" s="81"/>
      <c r="E92" s="38">
        <f>E87</f>
        <v>585.56999999999971</v>
      </c>
    </row>
    <row r="93" spans="1:5" ht="13.5" customHeight="1">
      <c r="A93" s="82" t="s">
        <v>83</v>
      </c>
      <c r="B93" s="93"/>
      <c r="C93" s="98" t="s">
        <v>150</v>
      </c>
      <c r="D93" s="99"/>
      <c r="E93" s="53">
        <v>1200</v>
      </c>
    </row>
    <row r="94" spans="1:5" ht="13.5" customHeight="1">
      <c r="A94" s="82" t="s">
        <v>41</v>
      </c>
      <c r="B94" s="83"/>
      <c r="C94" s="90"/>
      <c r="D94" s="81"/>
      <c r="E94" s="67">
        <f>C73</f>
        <v>1257</v>
      </c>
    </row>
    <row r="95" spans="1:5" ht="13.5" customHeight="1">
      <c r="C95" s="80" t="s">
        <v>29</v>
      </c>
      <c r="D95" s="81"/>
      <c r="E95" s="53">
        <f>(E23+E92)-SUM(E93:E94)</f>
        <v>533.56999999999971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A78:B78"/>
    <mergeCell ref="A85:B85"/>
    <mergeCell ref="C87:D87"/>
    <mergeCell ref="A90:E90"/>
    <mergeCell ref="A91:B91"/>
    <mergeCell ref="C91:D91"/>
    <mergeCell ref="A79:B79"/>
    <mergeCell ref="C79:D79"/>
    <mergeCell ref="C80:D80"/>
    <mergeCell ref="A82:E82"/>
    <mergeCell ref="A83:B83"/>
    <mergeCell ref="C83:D83"/>
    <mergeCell ref="C78:D78"/>
    <mergeCell ref="A92:B92"/>
    <mergeCell ref="C92:D92"/>
    <mergeCell ref="A84:B84"/>
    <mergeCell ref="C84:D84"/>
    <mergeCell ref="C85:D85"/>
    <mergeCell ref="A86:B86"/>
    <mergeCell ref="C86:D86"/>
    <mergeCell ref="A61:C61"/>
    <mergeCell ref="A68:C68"/>
    <mergeCell ref="A76:E76"/>
    <mergeCell ref="A77:B77"/>
    <mergeCell ref="C77:D77"/>
    <mergeCell ref="A56:C56"/>
    <mergeCell ref="C17:D17"/>
    <mergeCell ref="A20:E20"/>
    <mergeCell ref="C21:D21"/>
    <mergeCell ref="C22:D22"/>
    <mergeCell ref="A28:C28"/>
    <mergeCell ref="A30:C30"/>
    <mergeCell ref="A34:C35"/>
    <mergeCell ref="A41:C41"/>
    <mergeCell ref="A45:C45"/>
    <mergeCell ref="A50:C50"/>
    <mergeCell ref="A53:C53"/>
    <mergeCell ref="C16:D16"/>
    <mergeCell ref="A1:E1"/>
    <mergeCell ref="A10:E10"/>
    <mergeCell ref="C11:D11"/>
    <mergeCell ref="C12:D12"/>
    <mergeCell ref="A15:E15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0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4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7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2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5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8"/>
  <sheetViews>
    <sheetView topLeftCell="A70" workbookViewId="0">
      <selection activeCell="D28" sqref="D2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124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'October 2024 - December 2024'!E95</f>
        <v>533.56999999999971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'October 2024 - December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563.76999999999975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('October 2024 - December 2024'!C7+E95)+SUM(E78,E85,E93)</f>
        <v>-1545.12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6" t="s">
        <v>125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0" t="s">
        <v>4</v>
      </c>
      <c r="D11" s="81"/>
      <c r="E11" s="17" t="s">
        <v>5</v>
      </c>
    </row>
    <row r="12" spans="1:25" ht="13.5" customHeight="1">
      <c r="A12" s="26" t="s">
        <v>126</v>
      </c>
      <c r="B12" s="2" t="s">
        <v>6</v>
      </c>
      <c r="C12" s="101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16" t="s">
        <v>132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0" t="s">
        <v>4</v>
      </c>
      <c r="D16" s="81"/>
      <c r="E16" s="17" t="s">
        <v>5</v>
      </c>
    </row>
    <row r="17" spans="1:25" ht="13.15" customHeight="1">
      <c r="A17" s="26" t="s">
        <v>133</v>
      </c>
      <c r="B17" s="2" t="s">
        <v>6</v>
      </c>
      <c r="C17" s="101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16" t="s">
        <v>127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7" t="s">
        <v>4</v>
      </c>
      <c r="D21" s="118"/>
      <c r="E21" s="75" t="s">
        <v>5</v>
      </c>
    </row>
    <row r="22" spans="1:25" ht="13.15" customHeight="1">
      <c r="A22" s="34" t="s">
        <v>128</v>
      </c>
      <c r="B22" s="33" t="s">
        <v>6</v>
      </c>
      <c r="C22" s="119" t="s">
        <v>7</v>
      </c>
      <c r="D22" s="120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0" t="s">
        <v>129</v>
      </c>
      <c r="B28" s="109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110" t="s">
        <v>9</v>
      </c>
      <c r="B30" s="109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02" t="s">
        <v>12</v>
      </c>
      <c r="B34" s="103"/>
      <c r="C34" s="104"/>
    </row>
    <row r="35" spans="1:3" ht="13.5" customHeight="1">
      <c r="A35" s="105"/>
      <c r="B35" s="106"/>
      <c r="C35" s="107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110" t="s">
        <v>18</v>
      </c>
      <c r="B41" s="109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110" t="s">
        <v>52</v>
      </c>
      <c r="B45" s="128"/>
      <c r="C45" s="129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110" t="s">
        <v>23</v>
      </c>
      <c r="B50" s="128"/>
      <c r="C50" s="129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134" t="s">
        <v>56</v>
      </c>
      <c r="B53" s="135"/>
      <c r="C53" s="118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39" t="s">
        <v>36</v>
      </c>
      <c r="B56" s="106"/>
      <c r="C56" s="86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7" t="s">
        <v>32</v>
      </c>
      <c r="B61" s="136"/>
      <c r="C61" s="89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7" t="s">
        <v>45</v>
      </c>
      <c r="B68" s="88"/>
      <c r="C68" s="89"/>
    </row>
    <row r="69" spans="1:8" ht="13.5" customHeight="1">
      <c r="A69" s="43" t="s">
        <v>48</v>
      </c>
      <c r="B69" s="39"/>
      <c r="C69" s="50">
        <f>'October 2024 - December 2024'!C69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92" t="s">
        <v>130</v>
      </c>
      <c r="B76" s="109"/>
      <c r="C76" s="109"/>
      <c r="D76" s="109"/>
      <c r="E76" s="81"/>
    </row>
    <row r="77" spans="1:8" ht="13.5" customHeight="1">
      <c r="A77" s="132" t="s">
        <v>39</v>
      </c>
      <c r="B77" s="118"/>
      <c r="C77" s="132" t="s">
        <v>38</v>
      </c>
      <c r="D77" s="118"/>
      <c r="E77" s="44" t="s">
        <v>5</v>
      </c>
    </row>
    <row r="78" spans="1:8" ht="13.5" customHeight="1">
      <c r="A78" s="143" t="s">
        <v>83</v>
      </c>
      <c r="B78" s="95"/>
      <c r="C78" s="141" t="s">
        <v>150</v>
      </c>
      <c r="D78" s="142"/>
      <c r="E78" s="76">
        <v>1200</v>
      </c>
    </row>
    <row r="79" spans="1:8" ht="13.5" customHeight="1">
      <c r="A79" s="122" t="s">
        <v>41</v>
      </c>
      <c r="B79" s="123"/>
      <c r="C79" s="130"/>
      <c r="D79" s="131"/>
      <c r="E79" s="45">
        <f>C73</f>
        <v>1257</v>
      </c>
    </row>
    <row r="80" spans="1:8" ht="13.5" customHeight="1">
      <c r="C80" s="124" t="s">
        <v>42</v>
      </c>
      <c r="D80" s="109"/>
      <c r="E80" s="38">
        <f>(C6+E13)-SUM(E78:E79)</f>
        <v>511.76999999999953</v>
      </c>
    </row>
    <row r="81" spans="1:5" ht="13.5" customHeight="1"/>
    <row r="82" spans="1:5" ht="13.5" customHeight="1">
      <c r="A82" s="92" t="s">
        <v>134</v>
      </c>
      <c r="B82" s="109"/>
      <c r="C82" s="109"/>
      <c r="D82" s="109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148</v>
      </c>
      <c r="B84" s="83"/>
      <c r="C84" s="126"/>
      <c r="D84" s="149"/>
      <c r="E84" s="38">
        <f>E80</f>
        <v>511.76999999999953</v>
      </c>
    </row>
    <row r="85" spans="1:5" ht="13.5" customHeight="1">
      <c r="A85" s="82" t="s">
        <v>83</v>
      </c>
      <c r="B85" s="93"/>
      <c r="C85" s="98" t="s">
        <v>150</v>
      </c>
      <c r="D85" s="148"/>
      <c r="E85" s="53">
        <v>1200</v>
      </c>
    </row>
    <row r="86" spans="1:5" ht="13.5" customHeight="1">
      <c r="A86" s="82" t="s">
        <v>41</v>
      </c>
      <c r="B86" s="83"/>
      <c r="C86" s="90"/>
      <c r="D86" s="81"/>
      <c r="E86" s="67">
        <f>C73</f>
        <v>1257</v>
      </c>
    </row>
    <row r="87" spans="1:5" ht="13.5" customHeight="1">
      <c r="C87" s="80" t="s">
        <v>29</v>
      </c>
      <c r="D87" s="81"/>
      <c r="E87" s="38">
        <f>(E18+E84)-SUM(E85:E86)</f>
        <v>459.76999999999953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84" t="s">
        <v>131</v>
      </c>
      <c r="B90" s="85"/>
      <c r="C90" s="85"/>
      <c r="D90" s="85"/>
      <c r="E90" s="86"/>
    </row>
    <row r="91" spans="1:5" ht="13.5" customHeight="1">
      <c r="A91" s="92" t="s">
        <v>39</v>
      </c>
      <c r="B91" s="81"/>
      <c r="C91" s="92" t="s">
        <v>38</v>
      </c>
      <c r="D91" s="81"/>
      <c r="E91" s="23" t="s">
        <v>5</v>
      </c>
    </row>
    <row r="92" spans="1:5" ht="13.5" customHeight="1">
      <c r="A92" s="82" t="s">
        <v>149</v>
      </c>
      <c r="B92" s="83"/>
      <c r="C92" s="90"/>
      <c r="D92" s="81"/>
      <c r="E92" s="38">
        <f>E87</f>
        <v>459.76999999999953</v>
      </c>
    </row>
    <row r="93" spans="1:5" ht="13.5" customHeight="1">
      <c r="A93" s="82" t="s">
        <v>83</v>
      </c>
      <c r="B93" s="93"/>
      <c r="C93" s="98" t="s">
        <v>150</v>
      </c>
      <c r="D93" s="99"/>
      <c r="E93" s="53">
        <v>1200</v>
      </c>
    </row>
    <row r="94" spans="1:5" ht="13.5" customHeight="1">
      <c r="A94" s="82" t="s">
        <v>41</v>
      </c>
      <c r="B94" s="83"/>
      <c r="C94" s="90"/>
      <c r="D94" s="81"/>
      <c r="E94" s="67">
        <f>C73</f>
        <v>1257</v>
      </c>
    </row>
    <row r="95" spans="1:5" ht="13.5" customHeight="1">
      <c r="C95" s="80" t="s">
        <v>29</v>
      </c>
      <c r="D95" s="81"/>
      <c r="E95" s="53">
        <f>(E23+E92)-SUM(E93:E94)</f>
        <v>407.76999999999953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79:B79"/>
    <mergeCell ref="C79:D79"/>
    <mergeCell ref="C80:D80"/>
    <mergeCell ref="A82:E82"/>
    <mergeCell ref="A83:B83"/>
    <mergeCell ref="C83:D83"/>
    <mergeCell ref="A84:B84"/>
    <mergeCell ref="C84:D84"/>
    <mergeCell ref="A85:B85"/>
    <mergeCell ref="C85:D85"/>
    <mergeCell ref="A86:B86"/>
    <mergeCell ref="C86:D86"/>
    <mergeCell ref="C87:D87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0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4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7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2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5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8"/>
  <sheetViews>
    <sheetView tabSelected="1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138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'January 2025 - March 2025'!E95</f>
        <v>407.76999999999953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'January 2025 - March 2025'!C5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437.96999999999952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('January 2025 - March 2025'!C7+E95)+SUM(E78,E85,E93)</f>
        <v>2336.8499999999995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6" t="s">
        <v>135</v>
      </c>
      <c r="B10" s="85"/>
      <c r="C10" s="85"/>
      <c r="D10" s="85"/>
      <c r="E10" s="8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00" t="s">
        <v>4</v>
      </c>
      <c r="D11" s="81"/>
      <c r="E11" s="17" t="s">
        <v>5</v>
      </c>
    </row>
    <row r="12" spans="1:25" ht="13.5" customHeight="1">
      <c r="A12" s="26" t="s">
        <v>136</v>
      </c>
      <c r="B12" s="2" t="s">
        <v>6</v>
      </c>
      <c r="C12" s="101" t="s">
        <v>7</v>
      </c>
      <c r="D12" s="83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16" t="s">
        <v>143</v>
      </c>
      <c r="B15" s="85"/>
      <c r="C15" s="85"/>
      <c r="D15" s="85"/>
      <c r="E15" s="8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00" t="s">
        <v>4</v>
      </c>
      <c r="D16" s="81"/>
      <c r="E16" s="17" t="s">
        <v>5</v>
      </c>
    </row>
    <row r="17" spans="1:25" ht="13.15" customHeight="1">
      <c r="A17" s="26" t="s">
        <v>144</v>
      </c>
      <c r="B17" s="2" t="s">
        <v>6</v>
      </c>
      <c r="C17" s="101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16" t="s">
        <v>139</v>
      </c>
      <c r="B20" s="85"/>
      <c r="C20" s="85"/>
      <c r="D20" s="85"/>
      <c r="E20" s="8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7" t="s">
        <v>4</v>
      </c>
      <c r="D21" s="118"/>
      <c r="E21" s="75" t="s">
        <v>5</v>
      </c>
    </row>
    <row r="22" spans="1:25" ht="13.15" customHeight="1">
      <c r="A22" s="34" t="s">
        <v>140</v>
      </c>
      <c r="B22" s="33" t="s">
        <v>6</v>
      </c>
      <c r="C22" s="119" t="s">
        <v>7</v>
      </c>
      <c r="D22" s="120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0" t="s">
        <v>141</v>
      </c>
      <c r="B28" s="109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110" t="s">
        <v>9</v>
      </c>
      <c r="B30" s="109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02" t="s">
        <v>12</v>
      </c>
      <c r="B34" s="103"/>
      <c r="C34" s="104"/>
    </row>
    <row r="35" spans="1:3" ht="13.5" customHeight="1">
      <c r="A35" s="105"/>
      <c r="B35" s="106"/>
      <c r="C35" s="107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110" t="s">
        <v>18</v>
      </c>
      <c r="B41" s="109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110" t="s">
        <v>52</v>
      </c>
      <c r="B45" s="128"/>
      <c r="C45" s="129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110" t="s">
        <v>23</v>
      </c>
      <c r="B50" s="128"/>
      <c r="C50" s="129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134" t="s">
        <v>56</v>
      </c>
      <c r="B53" s="135"/>
      <c r="C53" s="118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39" t="s">
        <v>36</v>
      </c>
      <c r="B56" s="106"/>
      <c r="C56" s="86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87" t="s">
        <v>32</v>
      </c>
      <c r="B61" s="136"/>
      <c r="C61" s="89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87" t="s">
        <v>45</v>
      </c>
      <c r="B68" s="88"/>
      <c r="C68" s="89"/>
    </row>
    <row r="69" spans="1:8" ht="13.5" customHeight="1">
      <c r="A69" s="43" t="s">
        <v>48</v>
      </c>
      <c r="B69" s="39"/>
      <c r="C69" s="50">
        <f>'January 2025 - March 2025'!C69</f>
        <v>9939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14939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92" t="s">
        <v>137</v>
      </c>
      <c r="B76" s="109"/>
      <c r="C76" s="109"/>
      <c r="D76" s="109"/>
      <c r="E76" s="81"/>
    </row>
    <row r="77" spans="1:8" ht="13.5" customHeight="1">
      <c r="A77" s="132" t="s">
        <v>39</v>
      </c>
      <c r="B77" s="118"/>
      <c r="C77" s="132" t="s">
        <v>38</v>
      </c>
      <c r="D77" s="118"/>
      <c r="E77" s="44" t="s">
        <v>5</v>
      </c>
    </row>
    <row r="78" spans="1:8" ht="13.5" customHeight="1">
      <c r="A78" s="143" t="s">
        <v>83</v>
      </c>
      <c r="B78" s="95"/>
      <c r="C78" s="141" t="s">
        <v>150</v>
      </c>
      <c r="D78" s="142"/>
      <c r="E78" s="76">
        <v>1200</v>
      </c>
    </row>
    <row r="79" spans="1:8" ht="13.5" customHeight="1">
      <c r="A79" s="122" t="s">
        <v>41</v>
      </c>
      <c r="B79" s="123"/>
      <c r="C79" s="130"/>
      <c r="D79" s="131"/>
      <c r="E79" s="45">
        <f>C73</f>
        <v>1257</v>
      </c>
    </row>
    <row r="80" spans="1:8" ht="13.5" customHeight="1">
      <c r="C80" s="124" t="s">
        <v>42</v>
      </c>
      <c r="D80" s="109"/>
      <c r="E80" s="38">
        <f>(C6+E13)-SUM(E78:E79)</f>
        <v>385.96999999999935</v>
      </c>
    </row>
    <row r="81" spans="1:5" ht="13.5" customHeight="1"/>
    <row r="82" spans="1:5" ht="13.5" customHeight="1">
      <c r="A82" s="92" t="s">
        <v>145</v>
      </c>
      <c r="B82" s="109"/>
      <c r="C82" s="109"/>
      <c r="D82" s="109"/>
      <c r="E82" s="81"/>
    </row>
    <row r="83" spans="1:5" ht="13.5" customHeight="1">
      <c r="A83" s="92" t="s">
        <v>39</v>
      </c>
      <c r="B83" s="81"/>
      <c r="C83" s="92" t="s">
        <v>38</v>
      </c>
      <c r="D83" s="81"/>
      <c r="E83" s="23" t="s">
        <v>5</v>
      </c>
    </row>
    <row r="84" spans="1:5" ht="13.5" customHeight="1">
      <c r="A84" s="82" t="s">
        <v>146</v>
      </c>
      <c r="B84" s="83"/>
      <c r="C84" s="126"/>
      <c r="D84" s="149"/>
      <c r="E84" s="38">
        <f>E80</f>
        <v>385.96999999999935</v>
      </c>
    </row>
    <row r="85" spans="1:5" ht="13.5" customHeight="1">
      <c r="A85" s="82" t="s">
        <v>83</v>
      </c>
      <c r="B85" s="93"/>
      <c r="C85" s="98" t="s">
        <v>151</v>
      </c>
      <c r="D85" s="148"/>
      <c r="E85" s="53">
        <v>1300</v>
      </c>
    </row>
    <row r="86" spans="1:5" ht="13.5" customHeight="1">
      <c r="A86" s="82" t="s">
        <v>41</v>
      </c>
      <c r="B86" s="83"/>
      <c r="C86" s="90"/>
      <c r="D86" s="81"/>
      <c r="E86" s="67">
        <f>C73</f>
        <v>1257</v>
      </c>
    </row>
    <row r="87" spans="1:5" ht="13.5" customHeight="1">
      <c r="C87" s="80" t="s">
        <v>29</v>
      </c>
      <c r="D87" s="81"/>
      <c r="E87" s="38">
        <f>(E18+E84)-SUM(E85:E86)</f>
        <v>233.96999999999935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84" t="s">
        <v>142</v>
      </c>
      <c r="B90" s="85"/>
      <c r="C90" s="85"/>
      <c r="D90" s="85"/>
      <c r="E90" s="86"/>
    </row>
    <row r="91" spans="1:5" ht="13.5" customHeight="1">
      <c r="A91" s="92" t="s">
        <v>39</v>
      </c>
      <c r="B91" s="81"/>
      <c r="C91" s="92" t="s">
        <v>38</v>
      </c>
      <c r="D91" s="81"/>
      <c r="E91" s="23" t="s">
        <v>5</v>
      </c>
    </row>
    <row r="92" spans="1:5" ht="13.5" customHeight="1">
      <c r="A92" s="82" t="s">
        <v>147</v>
      </c>
      <c r="B92" s="83"/>
      <c r="C92" s="90"/>
      <c r="D92" s="81"/>
      <c r="E92" s="38">
        <f>E87</f>
        <v>233.96999999999935</v>
      </c>
    </row>
    <row r="93" spans="1:5" ht="13.5" customHeight="1">
      <c r="A93" s="82" t="s">
        <v>83</v>
      </c>
      <c r="B93" s="93"/>
      <c r="C93" s="98" t="s">
        <v>152</v>
      </c>
      <c r="D93" s="99"/>
      <c r="E93" s="53">
        <v>1439</v>
      </c>
    </row>
    <row r="94" spans="1:5" ht="13.5" customHeight="1">
      <c r="A94" s="82" t="s">
        <v>41</v>
      </c>
      <c r="B94" s="83"/>
      <c r="C94" s="90"/>
      <c r="D94" s="81"/>
      <c r="E94" s="67">
        <f>C73</f>
        <v>1257</v>
      </c>
    </row>
    <row r="95" spans="1:5" ht="13.5" customHeight="1">
      <c r="C95" s="80" t="s">
        <v>29</v>
      </c>
      <c r="D95" s="81"/>
      <c r="E95" s="53">
        <f>(E23+E92)-SUM(E93:E94)</f>
        <v>-57.030000000000655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8:B78"/>
    <mergeCell ref="C78:D78"/>
    <mergeCell ref="A34:C35"/>
    <mergeCell ref="A41:C41"/>
    <mergeCell ref="A45:C45"/>
    <mergeCell ref="A50:C50"/>
    <mergeCell ref="A53:C53"/>
    <mergeCell ref="A56:C56"/>
    <mergeCell ref="A61:C61"/>
    <mergeCell ref="A68:C68"/>
    <mergeCell ref="A76:E76"/>
    <mergeCell ref="A77:B77"/>
    <mergeCell ref="C77:D77"/>
    <mergeCell ref="A79:B79"/>
    <mergeCell ref="C79:D79"/>
    <mergeCell ref="C80:D80"/>
    <mergeCell ref="A82:E82"/>
    <mergeCell ref="A83:B83"/>
    <mergeCell ref="C83:D83"/>
    <mergeCell ref="A84:B84"/>
    <mergeCell ref="C84:D84"/>
    <mergeCell ref="A85:B85"/>
    <mergeCell ref="C85:D85"/>
    <mergeCell ref="A86:B86"/>
    <mergeCell ref="C86:D86"/>
    <mergeCell ref="C87:D87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0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4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7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2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5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2024-06-01T23:37:56Z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