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pril 2024 - June 2024" sheetId="1" state="visible" r:id="rId2"/>
    <sheet name="July 2024 - September 2024" sheetId="2" state="visible" r:id="rId3"/>
    <sheet name="October 2024 - December 2024" sheetId="3" state="visible" r:id="rId4"/>
    <sheet name="January 2025 - March 2025" sheetId="4" state="visible" r:id="rId5"/>
    <sheet name="April 2025 - June 2025" sheetId="5" state="visible" r:id="rId6"/>
    <sheet name="July 2025 - September 2025" sheetId="6" state="visible" r:id="rId7"/>
    <sheet name="October 2025 - December 2025" sheetId="7" state="visible" r:id="rId8"/>
    <sheet name="January 2026 - March 2026" sheetId="8" state="visible" r:id="rId9"/>
    <sheet name="April 2026 - June 2026" sheetId="9" state="visible" r:id="rId10"/>
    <sheet name="July 2026 - September 2026" sheetId="10" state="visible" r:id="rId11"/>
    <sheet name="October 2026 - December 2026" sheetId="11" state="visible" r:id="rId12"/>
    <sheet name="January 2027 - March 2027" sheetId="12" state="visible" r:id="rId13"/>
    <sheet name="April 2027 - June 2027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<sst xmlns="http://schemas.openxmlformats.org/spreadsheetml/2006/main" count="2051" uniqueCount="518">
  <si>
    <t xml:space="preserve">Alan Tang's Income Expense For the Forecast Year 2024 April - 2024 June</t>
  </si>
  <si>
    <t xml:space="preserve">Monthly Balance</t>
  </si>
  <si>
    <t xml:space="preserve">Current </t>
  </si>
  <si>
    <t xml:space="preserve">Previous</t>
  </si>
  <si>
    <t xml:space="preserve">Date</t>
  </si>
  <si>
    <t xml:space="preserve">Last Balance</t>
  </si>
  <si>
    <t xml:space="preserve">Assets</t>
  </si>
  <si>
    <t xml:space="preserve">HSBC One Saving Account</t>
  </si>
  <si>
    <t xml:space="preserve">April 20th 2024 to May 19th 2024</t>
  </si>
  <si>
    <t xml:space="preserve">cash</t>
  </si>
  <si>
    <t xml:space="preserve">May 20th 2024 to June 19th 2024</t>
  </si>
  <si>
    <t xml:space="preserve">coins</t>
  </si>
  <si>
    <t xml:space="preserve">June 20th 2024 to July 19th 2024</t>
  </si>
  <si>
    <t xml:space="preserve">Bank Cheque For Inland Revenue</t>
  </si>
  <si>
    <t xml:space="preserve">July 20th 2024 to August 19th 2024</t>
  </si>
  <si>
    <t xml:space="preserve">Alipay</t>
  </si>
  <si>
    <t xml:space="preserve">August 20th 2024 to September 19th 2024</t>
  </si>
  <si>
    <t xml:space="preserve">Paypal</t>
  </si>
  <si>
    <t xml:space="preserve">September 20th 2024 to October 17th 2024</t>
  </si>
  <si>
    <t xml:space="preserve">Google Play 
(play.google.com/redeem)</t>
  </si>
  <si>
    <t xml:space="preserve">Google Play
(play.google.com/redeem)</t>
  </si>
  <si>
    <t xml:space="preserve">October 18th 2024 to November 19th 2024</t>
  </si>
  <si>
    <t xml:space="preserve">Octopus Remain Value</t>
  </si>
  <si>
    <t xml:space="preserve">November 20th 2024 to December 19th 2024</t>
  </si>
  <si>
    <t xml:space="preserve">Total</t>
  </si>
  <si>
    <t xml:space="preserve">December 20th 2024 to January 16th 2025</t>
  </si>
  <si>
    <t xml:space="preserve">Net Debts:</t>
  </si>
  <si>
    <t xml:space="preserve">January 17th 2025 to February 19th 2025</t>
  </si>
  <si>
    <t xml:space="preserve">February 20th 2025 to March 19th 2025</t>
  </si>
  <si>
    <t xml:space="preserve">April 20th to May 19th 2024 Revenue / Deferred Debts Or Expenses</t>
  </si>
  <si>
    <t xml:space="preserve">March 20th 2025 to April 17th 2025</t>
  </si>
  <si>
    <t xml:space="preserve">Name</t>
  </si>
  <si>
    <t xml:space="preserve">Description</t>
  </si>
  <si>
    <t xml:space="preserve">Amount</t>
  </si>
  <si>
    <t xml:space="preserve">April 18th 2025 to May 15th 2025</t>
  </si>
  <si>
    <t xml:space="preserve">20th April 2024</t>
  </si>
  <si>
    <t xml:space="preserve">Social Welfare</t>
  </si>
  <si>
    <t xml:space="preserve">N/A</t>
  </si>
  <si>
    <t xml:space="preserve">May 16th 2025 to June 19th 2025</t>
  </si>
  <si>
    <t xml:space="preserve">Forecast Total</t>
  </si>
  <si>
    <t xml:space="preserve">June 20th 2025 to July 17th 2025</t>
  </si>
  <si>
    <t xml:space="preserve">July 18th 2025 to August 19th 2025</t>
  </si>
  <si>
    <t xml:space="preserve">May 20th to June 19th 2024 Revenue / Deferred Debts Or Expenses</t>
  </si>
  <si>
    <t xml:space="preserve">August 20th 2025 to September 18th 2025</t>
  </si>
  <si>
    <t xml:space="preserve">September 19th 2025 to October 16th 2025</t>
  </si>
  <si>
    <t xml:space="preserve">20th May 2024</t>
  </si>
  <si>
    <r>
      <rPr>
        <b val="true"/>
        <sz val="12"/>
        <rFont val="Calibri"/>
        <family val="2"/>
        <charset val="1"/>
      </rPr>
      <t xml:space="preserve">October 17th 2025 to November 19</t>
    </r>
    <r>
      <rPr>
        <b val="true"/>
        <vertAlign val="superscript"/>
        <sz val="12"/>
        <rFont val="Calibri"/>
        <family val="2"/>
        <charset val="1"/>
      </rPr>
      <t xml:space="preserve">th</t>
    </r>
    <r>
      <rPr>
        <b val="true"/>
        <sz val="12"/>
        <rFont val="Calibri"/>
        <family val="2"/>
        <charset val="1"/>
      </rPr>
      <t xml:space="preserve"> 2025</t>
    </r>
  </si>
  <si>
    <t xml:space="preserve">04th June 2024</t>
  </si>
  <si>
    <t xml:space="preserve">Additional half month</t>
  </si>
  <si>
    <t xml:space="preserve">November 20th 2025 to December 18th 2025</t>
  </si>
  <si>
    <t xml:space="preserve">7th June 2024</t>
  </si>
  <si>
    <t xml:space="preserve">Sosim</t>
  </si>
  <si>
    <t xml:space="preserve">Sosim Prepaid</t>
  </si>
  <si>
    <r>
      <rPr>
        <b val="true"/>
        <sz val="12"/>
        <color rgb="FF000000"/>
        <rFont val="Calibri"/>
        <family val="2"/>
        <charset val="1"/>
      </rPr>
      <t xml:space="preserve">December 19th 2025 to January 15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</si>
  <si>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January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 to February 19th 2026</t>
    </r>
  </si>
  <si>
    <t xml:space="preserve">February 20th 2026 to March 19th 2026</t>
  </si>
  <si>
    <t xml:space="preserve">June 20th to July 19th 2024 Revenue / Deferred Debts Or Expenses</t>
  </si>
  <si>
    <r>
      <rPr>
        <b val="true"/>
        <sz val="12"/>
        <color rgb="FF000000"/>
        <rFont val="Calibri"/>
        <family val="2"/>
        <charset val="1"/>
      </rPr>
      <t xml:space="preserve">March 20th 2026 to April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</si>
  <si>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rFont val="Calibri"/>
        <family val="2"/>
        <charset val="1"/>
      </rPr>
      <t xml:space="preserve">April 17th 2026 to May 14</t>
    </r>
    <r>
      <rPr>
        <b val="true"/>
        <vertAlign val="superscript"/>
        <sz val="12"/>
        <rFont val="Calibri"/>
        <family val="2"/>
        <charset val="1"/>
      </rPr>
      <t xml:space="preserve">th</t>
    </r>
    <r>
      <rPr>
        <b val="true"/>
        <sz val="12"/>
        <rFont val="Calibri"/>
        <family val="2"/>
        <charset val="1"/>
      </rPr>
      <t xml:space="preserve"> 2026</t>
    </r>
  </si>
  <si>
    <r>
      <rPr>
        <b val="true"/>
        <sz val="12"/>
        <rFont val="Calibri"/>
        <family val="2"/>
        <charset val="1"/>
      </rPr>
      <t xml:space="preserve">May 15th 2026 to June 18</t>
    </r>
    <r>
      <rPr>
        <b val="true"/>
        <vertAlign val="superscript"/>
        <sz val="12"/>
        <rFont val="Calibri"/>
        <family val="2"/>
        <charset val="1"/>
      </rPr>
      <t xml:space="preserve">th</t>
    </r>
    <r>
      <rPr>
        <b val="true"/>
        <sz val="12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</si>
  <si>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June 19th 2026 to July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</si>
  <si>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20th June 2024</t>
  </si>
  <si>
    <r>
      <rPr>
        <b val="true"/>
        <sz val="12"/>
        <color rgb="FF000000"/>
        <rFont val="Calibri"/>
        <family val="2"/>
        <charset val="1"/>
      </rPr>
      <t xml:space="preserve">July 17th 2026 to August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</si>
  <si>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24th June 2024</t>
  </si>
  <si>
    <t xml:space="preserve">Salary</t>
  </si>
  <si>
    <t xml:space="preserve">Salary From 24th June to End Of June - No MPF Deduction (not over 3 months)</t>
  </si>
  <si>
    <r>
      <rPr>
        <b val="true"/>
        <sz val="12"/>
        <color rgb="FF000000"/>
        <rFont val="Calibri"/>
        <family val="2"/>
        <charset val="1"/>
      </rPr>
      <t xml:space="preserve">August 20th 2026 to September 17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</si>
  <si>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September 18th 2026 to October 15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</si>
  <si>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15th July 2024</t>
  </si>
  <si>
    <t xml:space="preserve">Prepaid HGC BroadBand</t>
  </si>
  <si>
    <r>
      <rPr>
        <b val="true"/>
        <sz val="12"/>
        <color rgb="FF000000"/>
        <rFont val="Calibri"/>
        <family val="2"/>
        <charset val="1"/>
      </rPr>
      <t xml:space="preserve">October 16th 2026 to November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</si>
  <si>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Prepaid China Mobile</t>
  </si>
  <si>
    <t xml:space="preserve">November 20th 2026 to December 17th 2026</t>
  </si>
  <si>
    <t xml:space="preserve">Last Salary</t>
  </si>
  <si>
    <t xml:space="preserve"> End Of Service - Last Salary Paid On 15th July 2024</t>
  </si>
  <si>
    <t xml:space="preserve">December 18th 2026 to January 19th 2027</t>
  </si>
  <si>
    <t xml:space="preserve">January 20th 2027 to February 18th 2027</t>
  </si>
  <si>
    <t xml:space="preserve">February 19th 2027 to March 18th 2027</t>
  </si>
  <si>
    <t xml:space="preserve">Fixed Expense For the Year 2024 April - 2024 June</t>
  </si>
  <si>
    <t xml:space="preserve">March 19th 2027 to April 19th 2027</t>
  </si>
  <si>
    <t xml:space="preserve">April 20th 2027 to May 19th 2027</t>
  </si>
  <si>
    <t xml:space="preserve">Mobile And Communications</t>
  </si>
  <si>
    <t xml:space="preserve">May 20th 2027 to June 17th 2027</t>
  </si>
  <si>
    <t xml:space="preserve">HGC Broadband</t>
  </si>
  <si>
    <r>
      <rPr>
        <b val="true"/>
        <sz val="12"/>
        <color rgb="FF000000"/>
        <rFont val="Calibri"/>
        <family val="2"/>
        <charset val="1"/>
      </rPr>
      <t xml:space="preserve">June 18th 2027 to July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2027</t>
    </r>
  </si>
  <si>
    <t xml:space="preserve">China Mobile</t>
  </si>
  <si>
    <t xml:space="preserve">5G Plan</t>
  </si>
  <si>
    <t xml:space="preserve">Quarterly Debts</t>
  </si>
  <si>
    <t xml:space="preserve">Total Payment</t>
  </si>
  <si>
    <t xml:space="preserve">Quarter</t>
  </si>
  <si>
    <t xml:space="preserve">Debts Amount</t>
  </si>
  <si>
    <t xml:space="preserve">Credit Card Installments/ Government /Expense</t>
  </si>
  <si>
    <t xml:space="preserve">Start</t>
  </si>
  <si>
    <t xml:space="preserve">Citi Bank</t>
  </si>
  <si>
    <t xml:space="preserve">April  2024 to June 2024</t>
  </si>
  <si>
    <t xml:space="preserve">SC Bank - Smart </t>
  </si>
  <si>
    <t xml:space="preserve">July  2024 to September 2024</t>
  </si>
  <si>
    <t xml:space="preserve">Bank Of China</t>
  </si>
  <si>
    <t xml:space="preserve">October  2024 to December 2024</t>
  </si>
  <si>
    <t xml:space="preserve">HSBC Red</t>
  </si>
  <si>
    <t xml:space="preserve">January  2025 to March 2025</t>
  </si>
  <si>
    <t xml:space="preserve">Total Installments</t>
  </si>
  <si>
    <t xml:space="preserve">April  2025 to June 2025</t>
  </si>
  <si>
    <t xml:space="preserve">Donation</t>
  </si>
  <si>
    <t xml:space="preserve">July  2025 to September 2025</t>
  </si>
  <si>
    <t xml:space="preserve">Traverse Media </t>
  </si>
  <si>
    <t xml:space="preserve">Youtube Javascript Channel</t>
  </si>
  <si>
    <t xml:space="preserve">October  2025 to December 2025</t>
  </si>
  <si>
    <t xml:space="preserve">Orbis</t>
  </si>
  <si>
    <t xml:space="preserve">Orbis Eye Flight</t>
  </si>
  <si>
    <t xml:space="preserve">January  2026 to March 2026</t>
  </si>
  <si>
    <t xml:space="preserve">Total Donation</t>
  </si>
  <si>
    <t xml:space="preserve">April  2026 to June 2026</t>
  </si>
  <si>
    <t xml:space="preserve">Medical</t>
  </si>
  <si>
    <t xml:space="preserve">July  2026 to September 2026</t>
  </si>
  <si>
    <t xml:space="preserve">Hospital Authority</t>
  </si>
  <si>
    <t xml:space="preserve">Pyscology</t>
  </si>
  <si>
    <t xml:space="preserve">October  2026 to December 2026</t>
  </si>
  <si>
    <t xml:space="preserve">Doctor for Skin</t>
  </si>
  <si>
    <t xml:space="preserve">January  2027 to March 2027</t>
  </si>
  <si>
    <t xml:space="preserve">High Blood Pressure For 3 Months</t>
  </si>
  <si>
    <t xml:space="preserve">April  2027 to June 2027</t>
  </si>
  <si>
    <t xml:space="preserve">Total Medical Fees</t>
  </si>
  <si>
    <t xml:space="preserve">Insurance</t>
  </si>
  <si>
    <t xml:space="preserve">AIA</t>
  </si>
  <si>
    <t xml:space="preserve">AIA Insurance</t>
  </si>
  <si>
    <t xml:space="preserve">Total Insurance</t>
  </si>
  <si>
    <t xml:space="preserve">Government Expense</t>
  </si>
  <si>
    <t xml:space="preserve">Water Suplies Department</t>
  </si>
  <si>
    <t xml:space="preserve">Water bill</t>
  </si>
  <si>
    <t xml:space="preserve">CLP</t>
  </si>
  <si>
    <t xml:space="preserve">Electricity Bill</t>
  </si>
  <si>
    <t xml:space="preserve">Rating and Value Department</t>
  </si>
  <si>
    <t xml:space="preserve">Demand For Rates and Rent</t>
  </si>
  <si>
    <t xml:space="preserve">Town Gas</t>
  </si>
  <si>
    <t xml:space="preserve">Total Government Expenses</t>
  </si>
  <si>
    <t xml:space="preserve">House Expense</t>
  </si>
  <si>
    <t xml:space="preserve">Apartment Rent</t>
  </si>
  <si>
    <t xml:space="preserve">Visit</t>
  </si>
  <si>
    <t xml:space="preserve">Dad</t>
  </si>
  <si>
    <t xml:space="preserve">Mom</t>
  </si>
  <si>
    <t xml:space="preserve">Total House Expense</t>
  </si>
  <si>
    <t xml:space="preserve">Other Expense</t>
  </si>
  <si>
    <t xml:space="preserve">Other Stuff</t>
  </si>
  <si>
    <t xml:space="preserve">Food, Transport….</t>
  </si>
  <si>
    <t xml:space="preserve">Entertainment</t>
  </si>
  <si>
    <t xml:space="preserve">Music</t>
  </si>
  <si>
    <t xml:space="preserve">Hair Cutting</t>
  </si>
  <si>
    <t xml:space="preserve">$420 for Hair Cut plus Color treatment</t>
  </si>
  <si>
    <t xml:space="preserve">Cigarettes</t>
  </si>
  <si>
    <t xml:space="preserve">30 packets</t>
  </si>
  <si>
    <t xml:space="preserve">Total Other Expense</t>
  </si>
  <si>
    <t xml:space="preserve">Grand Expenses Total</t>
  </si>
  <si>
    <t xml:space="preserve">Debts</t>
  </si>
  <si>
    <t xml:space="preserve">Mother</t>
  </si>
  <si>
    <t xml:space="preserve">Ng Wing Lam</t>
  </si>
  <si>
    <t xml:space="preserve">Lawrence</t>
  </si>
  <si>
    <t xml:space="preserve">Hong Kong Government Hospital Authority</t>
  </si>
  <si>
    <t xml:space="preserve">Bankruptcy Department / Bank</t>
  </si>
  <si>
    <t xml:space="preserve">Total Debts</t>
  </si>
  <si>
    <t xml:space="preserve">Monthly Total</t>
  </si>
  <si>
    <t xml:space="preserve">Debts Or Credits For the Comming April 20th 2024  to May 19th 2024</t>
  </si>
  <si>
    <t xml:space="preserve">Principal</t>
  </si>
  <si>
    <t xml:space="preserve">Fixed Expense</t>
  </si>
  <si>
    <r>
      <rPr>
        <b val="true"/>
        <sz val="11"/>
        <color rgb="FFFF0000"/>
        <rFont val="Calibri"/>
        <family val="2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</si>
  <si>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Coming May 20th 2024 to June 19th 2024</t>
  </si>
  <si>
    <t xml:space="preserve">Balance Brought Forward From April 2024</t>
  </si>
  <si>
    <t xml:space="preserve">1. Payback $0 to Mom</t>
  </si>
  <si>
    <t xml:space="preserve">2. Payback $1000 to Ng Wing Lam on 24th May 2024</t>
  </si>
  <si>
    <t xml:space="preserve">3. Additional Expense For Cigarette</t>
  </si>
  <si>
    <t xml:space="preserve">3. Sportify Music</t>
  </si>
  <si>
    <t xml:space="preserve">4. Hair Cutting And Bleaching</t>
  </si>
  <si>
    <t xml:space="preserve">5. Additional Expense
     - Expenses</t>
  </si>
  <si>
    <t xml:space="preserve">Already Deducted</t>
  </si>
  <si>
    <r>
      <rPr>
        <b val="true"/>
        <sz val="11"/>
        <color rgb="FFFF0000"/>
        <rFont val="Calibri"/>
        <family val="0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</si>
  <si>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Comming June 20th 2024 to July 19th 2024</t>
  </si>
  <si>
    <t xml:space="preserve">Balance Brought Forward From May 2024</t>
  </si>
  <si>
    <t xml:space="preserve">1. Payback $4000 to Ng Wing Lam</t>
  </si>
  <si>
    <t xml:space="preserve">2. Additional Expense - Approximately</t>
  </si>
  <si>
    <t xml:space="preserve">3. Mom Salary For 7 days $2400 Per Month - $2400 / 30 days</t>
  </si>
  <si>
    <t xml:space="preserve">4. Half Day No Pay Leave</t>
  </si>
  <si>
    <t xml:space="preserve">5. Additional Expense - Cigarettes 20 Packets plus one packet</t>
  </si>
  <si>
    <t xml:space="preserve">6. Delonghi Agent</t>
  </si>
  <si>
    <t xml:space="preserve">7. Tp-link router</t>
  </si>
  <si>
    <t xml:space="preserve">8. Prepaid HGC BroadBand</t>
  </si>
  <si>
    <t xml:space="preserve">9. Prepaid China Mobile</t>
  </si>
  <si>
    <t xml:space="preserve">10. Paid the Remaining Broadband Fees $187</t>
  </si>
  <si>
    <t xml:space="preserve">11. Shopping List for 18th July 2024 Approximately</t>
  </si>
  <si>
    <t xml:space="preserve">12. Additional Expense - Not Recorded</t>
  </si>
  <si>
    <t xml:space="preserve">13. Payback $4500 to Mom</t>
  </si>
  <si>
    <t xml:space="preserve">Alan Tang's Income Expense For the Forecast Year 2024 July - 2024 September</t>
  </si>
  <si>
    <t xml:space="preserve">HSBC One Saving Account / Cash / Coins / Alipay / Google Play / PayPal / Bank Cheque For Inland Revenue / Octopus Remain Value</t>
  </si>
  <si>
    <t xml:space="preserve">July 20th to August 19th 2024 Revenue / Deferred Debts Or Expenses</t>
  </si>
  <si>
    <t xml:space="preserve">20th July 2024</t>
  </si>
  <si>
    <t xml:space="preserve">Balance the expense for Hair Cutting And Bleaching</t>
  </si>
  <si>
    <t xml:space="preserve">Original Expense Hair Cutting And Bleaching Expense is $62</t>
  </si>
  <si>
    <t xml:space="preserve">12th August 2024</t>
  </si>
  <si>
    <t xml:space="preserve">Borrowed $1500 From Lawrence</t>
  </si>
  <si>
    <t xml:space="preserve">August 20th to September 19th 2024 Revenue / Deferred Debts Or Expenses</t>
  </si>
  <si>
    <t xml:space="preserve">16th August 2024</t>
  </si>
  <si>
    <t xml:space="preserve">HGC BroadBand Fee</t>
  </si>
  <si>
    <r>
      <rPr>
        <sz val="11"/>
        <color rgb="FF000000"/>
        <rFont val="Calibri"/>
        <family val="2"/>
        <charset val="1"/>
      </rPr>
      <t xml:space="preserve">Last Payment </t>
    </r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HGC Broadband Fee</t>
    </r>
  </si>
  <si>
    <t xml:space="preserve">China Mobile Fee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</si>
  <si>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China Mobile Fee</t>
    </r>
  </si>
  <si>
    <t xml:space="preserve">17th August 2024</t>
  </si>
  <si>
    <t xml:space="preserve">30 Packet of Cigarette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</si>
  <si>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Cigarette Fee</t>
    </r>
  </si>
  <si>
    <t xml:space="preserve">20th August 2024</t>
  </si>
  <si>
    <t xml:space="preserve">1st September 2024</t>
  </si>
  <si>
    <t xml:space="preserve">Broadband</t>
  </si>
  <si>
    <t xml:space="preserve">Switch to China Mobile Broadband</t>
  </si>
  <si>
    <t xml:space="preserve">31st August 2024</t>
  </si>
  <si>
    <t xml:space="preserve">Deduct 5% MPF</t>
  </si>
  <si>
    <t xml:space="preserve">September 20th to October 17th 2024 Revenue / Deferred Debts Or Expenses</t>
  </si>
  <si>
    <t xml:space="preserve">20th September 2024</t>
  </si>
  <si>
    <t xml:space="preserve">Food And Transport Expense Switched to $600 to $330</t>
  </si>
  <si>
    <t xml:space="preserve">HGC BroadBand End Of Service</t>
  </si>
  <si>
    <t xml:space="preserve">Cancel Color Treatment</t>
  </si>
  <si>
    <t xml:space="preserve">21th September 2024</t>
  </si>
  <si>
    <t xml:space="preserve">Birthday Present From Lawrence</t>
  </si>
  <si>
    <t xml:space="preserve">3rd October 2024</t>
  </si>
  <si>
    <t xml:space="preserve">$100 From Lawrence</t>
  </si>
  <si>
    <t xml:space="preserve">Receive $100 HKD from Lawrence, no need to return back</t>
  </si>
  <si>
    <t xml:space="preserve">6th October 2024</t>
  </si>
  <si>
    <t xml:space="preserve">$500 From Lawrence</t>
  </si>
  <si>
    <t xml:space="preserve">Help Lawrence to print, scan the documents and export to PDF.</t>
  </si>
  <si>
    <t xml:space="preserve">Sell Safe to Mom</t>
  </si>
  <si>
    <t xml:space="preserve">Sell Safe to Mom of the price $800</t>
  </si>
  <si>
    <t xml:space="preserve">Balance Assets </t>
  </si>
  <si>
    <t xml:space="preserve">Balance with the Total Assets.</t>
  </si>
  <si>
    <t xml:space="preserve">Fixed Expense For the Year 2024 July - 2024 September</t>
  </si>
  <si>
    <t xml:space="preserve">Hong Kong Government</t>
  </si>
  <si>
    <t xml:space="preserve">$52 for Hair Cut (One month per cut) plus Color treatment ($54 color treatment solution can use 2 times)</t>
  </si>
  <si>
    <t xml:space="preserve">30 Packets</t>
  </si>
  <si>
    <t xml:space="preserve">Banruptcy Department / Bank</t>
  </si>
  <si>
    <t xml:space="preserve">Debts Or Credits For the Comming July 20th 2024 to August 19th 2024</t>
  </si>
  <si>
    <t xml:space="preserve">1. Payback $1000 to Mom</t>
  </si>
  <si>
    <t xml:space="preserve">2. Buy Microsoft Surface 13.8 Inches Laptop</t>
  </si>
  <si>
    <t xml:space="preserve">3. Additional Expense - Approximately</t>
  </si>
  <si>
    <t xml:space="preserve">4. Gamble Lost</t>
  </si>
  <si>
    <t xml:space="preserve">5. Cigarette</t>
  </si>
  <si>
    <t xml:space="preserve">6. Nicotin Chew Gum</t>
  </si>
  <si>
    <t xml:space="preserve">7. Additional For Cigarette</t>
  </si>
  <si>
    <t xml:space="preserve">8. 30 Packet of Cigarette</t>
  </si>
  <si>
    <t xml:space="preserve">9. Prepaid HGC Broadband Fee</t>
  </si>
  <si>
    <t xml:space="preserve">10. Prepaid China Mobile Fee</t>
  </si>
  <si>
    <t xml:space="preserve">11. Balance with the Total Asset</t>
  </si>
  <si>
    <t xml:space="preserve">Debts Or Credits For the Coming August 20th 2024 to September 19th 2024</t>
  </si>
  <si>
    <t xml:space="preserve">Balance Brought Forward From July 2024</t>
  </si>
  <si>
    <t xml:space="preserve">1. Additional Expense - Approximately</t>
  </si>
  <si>
    <t xml:space="preserve">2. Water Services Department</t>
  </si>
  <si>
    <t xml:space="preserve">3. Payback $0 to Mom</t>
  </si>
  <si>
    <t xml:space="preserve">4. Payback $500 to Lawrence</t>
  </si>
  <si>
    <t xml:space="preserve">5. Demand Rates and Government Rent</t>
  </si>
  <si>
    <t xml:space="preserve">6. Additional For Cigarette</t>
  </si>
  <si>
    <t xml:space="preserve">7. Balance with the Total Asset</t>
  </si>
  <si>
    <t xml:space="preserve">Food And Transport Spend</t>
  </si>
  <si>
    <t xml:space="preserve">Debts Or Credits For the Comming September 20th 2024 to October 17th 2024</t>
  </si>
  <si>
    <t xml:space="preserve">Food And Transport Expense Remaining</t>
  </si>
  <si>
    <t xml:space="preserve">(Excess Expense Should Be moved to the Additional Expense)</t>
  </si>
  <si>
    <t xml:space="preserve">Balance Brought Forward From August 2024</t>
  </si>
  <si>
    <t xml:space="preserve">1. China Mobile broadband fee for 2 months</t>
  </si>
  <si>
    <t xml:space="preserve">2. Payback $1150 to Mom</t>
  </si>
  <si>
    <t xml:space="preserve">3. Payback $500 to Lawrence</t>
  </si>
  <si>
    <t xml:space="preserve">4. Additional For Cigarette</t>
  </si>
  <si>
    <t xml:space="preserve">5. HKT IDD last Payment $60</t>
  </si>
  <si>
    <t xml:space="preserve">6. Additional Expense:
     - Books From Amazon $927.22
     - $16 HKD For Bangkok Hotel Protection
     - Additional $3 HKD giving To Mom For Bangkok 
       Round trip Flight
     - Excess Expense -$0.3  </t>
  </si>
  <si>
    <t xml:space="preserve">9. Balance with the Total Asset</t>
  </si>
  <si>
    <t xml:space="preserve">Alan Tang's Income Expense For the Forecast Year 2024 October - 2024 December</t>
  </si>
  <si>
    <t xml:space="preserve">October 18th to November 19th 2024 Revenue / Deferred Debts Or Expenses</t>
  </si>
  <si>
    <t xml:space="preserve">31st October 2024</t>
  </si>
  <si>
    <t xml:space="preserve">26th September 2024</t>
  </si>
  <si>
    <t xml:space="preserve">China Mobile Broadband</t>
  </si>
  <si>
    <t xml:space="preserve">Prepaid October Broadband Fees</t>
  </si>
  <si>
    <t xml:space="preserve">18th October 2024</t>
  </si>
  <si>
    <t xml:space="preserve">Joox Refund - Total 3 Months</t>
  </si>
  <si>
    <t xml:space="preserve">20th October 2024</t>
  </si>
  <si>
    <t xml:space="preserve"> November 20th to December 19th 2024 Revenue / Deferred Debts Or Expenses</t>
  </si>
  <si>
    <t xml:space="preserve">30th November 2024</t>
  </si>
  <si>
    <t xml:space="preserve">20th November 2024</t>
  </si>
  <si>
    <r>
      <rPr>
        <b val="true"/>
        <sz val="11"/>
        <color rgb="FF000000"/>
        <rFont val="Calibri"/>
        <family val="0"/>
        <charset val="1"/>
      </rPr>
      <t xml:space="preserve">21</t>
    </r>
    <r>
      <rPr>
        <b val="true"/>
        <vertAlign val="superscript"/>
        <sz val="11"/>
        <color rgb="FF000000"/>
        <rFont val="Calibri"/>
        <family val="0"/>
        <charset val="1"/>
      </rPr>
      <t xml:space="preserve">st</t>
    </r>
    <r>
      <rPr>
        <b val="true"/>
        <sz val="11"/>
        <color rgb="FF000000"/>
        <rFont val="Calibri"/>
        <family val="0"/>
        <charset val="1"/>
      </rPr>
      <t xml:space="preserve"> November 2024</t>
    </r>
  </si>
  <si>
    <t xml:space="preserve">Cigarette</t>
  </si>
  <si>
    <t xml:space="preserve">Deduct 10 packet of Cigarette</t>
  </si>
  <si>
    <r>
      <rPr>
        <b val="true"/>
        <sz val="11"/>
        <color rgb="FF000000"/>
        <rFont val="Calibri"/>
        <family val="0"/>
        <charset val="1"/>
      </rPr>
      <t xml:space="preserve">23</t>
    </r>
    <r>
      <rPr>
        <b val="true"/>
        <vertAlign val="superscript"/>
        <sz val="11"/>
        <color rgb="FF000000"/>
        <rFont val="Calibri"/>
        <family val="0"/>
        <charset val="1"/>
      </rPr>
      <t xml:space="preserve">rd</t>
    </r>
    <r>
      <rPr>
        <b val="true"/>
        <sz val="11"/>
        <color rgb="FF000000"/>
        <rFont val="Calibri"/>
        <family val="0"/>
        <charset val="1"/>
      </rPr>
      <t xml:space="preserve"> November 2024</t>
    </r>
  </si>
  <si>
    <t xml:space="preserve">WingOn Travel</t>
  </si>
  <si>
    <t xml:space="preserve">Bangkok Air ticket refund – Money is refund to Mother’s HSBC credit card account.</t>
  </si>
  <si>
    <r>
      <rPr>
        <b val="true"/>
        <sz val="11"/>
        <color rgb="FF000000"/>
        <rFont val="Calibri"/>
        <family val="0"/>
        <charset val="1"/>
      </rPr>
      <t xml:space="preserve">29</t>
    </r>
    <r>
      <rPr>
        <b val="true"/>
        <vertAlign val="superscript"/>
        <sz val="11"/>
        <color rgb="FF000000"/>
        <rFont val="Calibri"/>
        <family val="0"/>
        <charset val="1"/>
      </rPr>
      <t xml:space="preserve">rd</t>
    </r>
    <r>
      <rPr>
        <b val="true"/>
        <sz val="11"/>
        <color rgb="FF000000"/>
        <rFont val="Calibri"/>
        <family val="0"/>
        <charset val="1"/>
      </rPr>
      <t xml:space="preserve"> November 2024</t>
    </r>
  </si>
  <si>
    <t xml:space="preserve">Give $500 without return</t>
  </si>
  <si>
    <t xml:space="preserve">2nd December 2024</t>
  </si>
  <si>
    <t xml:space="preserve">Return Taxi Remaining</t>
  </si>
  <si>
    <t xml:space="preserve">Receive $100 From Mom For return Taxi. Still remain $12.</t>
  </si>
  <si>
    <t xml:space="preserve">Remaining Add In Value For Octopus.</t>
  </si>
  <si>
    <r>
      <rPr>
        <sz val="11"/>
        <color rgb="FF000000"/>
        <rFont val="Calibri"/>
        <family val="2"/>
        <charset val="1"/>
      </rPr>
      <t xml:space="preserve">Octopus Add In value $50 
1.  $9.5 For Water
2.</t>
    </r>
    <r>
      <rPr>
        <b val="true"/>
        <sz val="11"/>
        <color rgb="FFFF0000"/>
        <rFont val="Calibri"/>
        <family val="2"/>
        <charset val="1"/>
      </rPr>
      <t xml:space="preserve"> -$8.6 Negative Deposit</t>
    </r>
    <r>
      <rPr>
        <sz val="11"/>
        <color rgb="FF000000"/>
        <rFont val="Calibri"/>
        <family val="2"/>
        <charset val="1"/>
      </rPr>
      <t xml:space="preserve">.
3. $4 round trip to hospital.
4. U-mart expenses $20.8
5. add in value $50
6. $4 round trip to Kowloon Hospital.
7. $4 round trip to East Kowloon Hospital.</t>
    </r>
  </si>
  <si>
    <t xml:space="preserve">3rd December 2024</t>
  </si>
  <si>
    <t xml:space="preserve">Lawrence give $500 For Mother Hospital Expenses</t>
  </si>
  <si>
    <t xml:space="preserve">Alipay $3 discount plus $2.04 Alipay Points Used</t>
  </si>
  <si>
    <t xml:space="preserve">11th December 2024</t>
  </si>
  <si>
    <t xml:space="preserve">Borrow $1000 From Lawrence</t>
  </si>
  <si>
    <t xml:space="preserve">17th December 2024</t>
  </si>
  <si>
    <t xml:space="preserve">Lawrence give $600 For Mother Hospital Expenses</t>
  </si>
  <si>
    <t xml:space="preserve">December 20th 2024 to January 16th 2025 Revenue / Deferred Debts Or Expenses</t>
  </si>
  <si>
    <t xml:space="preserve">31st December 2024</t>
  </si>
  <si>
    <t xml:space="preserve">Deduct Cigarette</t>
  </si>
  <si>
    <t xml:space="preserve">Deduct 30 packet of Cigarette</t>
  </si>
  <si>
    <t xml:space="preserve">20th December 2024</t>
  </si>
  <si>
    <t xml:space="preserve">Mother Owe Me $78.4 for Taxi to QE Hospital, Plus Give me $100 for Return Taxi to home from QE Hospital. 
Return Taxi Fee is $78.4, $12 remaining.
Therefore total Mom still owes me $78.4 - $12 which is equal to $66.4.
All this will be deduct from the debts.</t>
  </si>
  <si>
    <t xml:space="preserve">Food And Transport Expenses</t>
  </si>
  <si>
    <t xml:space="preserve">Deduct $200 From Food And Transport Expenses.</t>
  </si>
  <si>
    <r>
      <rPr>
        <b val="true"/>
        <sz val="11"/>
        <color rgb="FF000000"/>
        <rFont val="Calibri"/>
        <family val="0"/>
        <charset val="1"/>
      </rPr>
      <t xml:space="preserve">25</t>
    </r>
    <r>
      <rPr>
        <b val="true"/>
        <vertAlign val="superscript"/>
        <sz val="11"/>
        <color rgb="FF000000"/>
        <rFont val="Calibri"/>
        <family val="0"/>
        <charset val="1"/>
      </rPr>
      <t xml:space="preserve">th</t>
    </r>
    <r>
      <rPr>
        <b val="true"/>
        <sz val="11"/>
        <color rgb="FF000000"/>
        <rFont val="Calibri"/>
        <family val="0"/>
        <charset val="1"/>
      </rPr>
      <t xml:space="preserve"> December 2024</t>
    </r>
  </si>
  <si>
    <t xml:space="preserve">Lawrence give $100 For Christmas</t>
  </si>
  <si>
    <t xml:space="preserve">Balance the assets</t>
  </si>
  <si>
    <t xml:space="preserve">Balance The Total Assets</t>
  </si>
  <si>
    <t xml:space="preserve">Fixed Expense For the Year 2024 October - 2024 December</t>
  </si>
  <si>
    <t xml:space="preserve">Credit Card Installments/Expense</t>
  </si>
  <si>
    <t xml:space="preserve">Water Supply Department</t>
  </si>
  <si>
    <t xml:space="preserve">$52 for Hair Cut (One month per cut) </t>
  </si>
  <si>
    <t xml:space="preserve">Debts Or Credits For the Comming October 18th 2024 to November 19th 2024</t>
  </si>
  <si>
    <t xml:space="preserve">Balance Brought Forward From September 2024</t>
  </si>
  <si>
    <t xml:space="preserve">1. Additional Expense 
 - Add In Value $50 For Octopus
 - Excess Expenses $451.7
 - Sportify Fee $68 For 18th Nov 2024
</t>
  </si>
  <si>
    <t xml:space="preserve">2. Payback $200 to Lawrence</t>
  </si>
  <si>
    <t xml:space="preserve">4. Additional China Mobile Fee For Joox Refund $207 - $149</t>
  </si>
  <si>
    <t xml:space="preserve">5. Additional 20 packet of Cigarette</t>
  </si>
  <si>
    <t xml:space="preserve">6. Balance with the Total Asset</t>
  </si>
  <si>
    <t xml:space="preserve">Debts Or Credits For the Coming November 20th 2024 to December 19th 2024</t>
  </si>
  <si>
    <t xml:space="preserve">Balance Brought Forward From October 2024</t>
  </si>
  <si>
    <t xml:space="preserve">1. Payback $0 to Mom </t>
  </si>
  <si>
    <t xml:space="preserve">2. Payback $300 to Lawrence</t>
  </si>
  <si>
    <r>
      <rPr>
        <sz val="11"/>
        <color rgb="FF000000"/>
        <rFont val="Calibri"/>
        <family val="2"/>
        <charset val="1"/>
      </rPr>
      <t xml:space="preserve">3. Additional Expense     
-  China Mobile Broadband Fees $78   
-  additional cigarette charge $80
-  additional cigarette charge $300
- 28th-Nov additional nicotinell charge $263.9
- Add In Value $50 For Octopus Card
- Expenses For Mom $68.9 Taxi plus water $9.5
   Total Expenses: $68.9 + $9.5 which is equal </t>
    </r>
    <r>
      <rPr>
        <b val="true"/>
        <sz val="11"/>
        <color rgb="FFFF0000"/>
        <rFont val="Calibri"/>
        <family val="2"/>
        <charset val="1"/>
      </rPr>
      <t xml:space="preserve">$78.4
</t>
    </r>
    <r>
      <rPr>
        <sz val="11"/>
        <color rgb="FF000000"/>
        <rFont val="Calibri"/>
        <family val="2"/>
        <charset val="1"/>
      </rPr>
      <t xml:space="preserve">- 3rd December Mother QE Hospital Expenses $149
- Expenses For Nokia Phone $352
- 9th-December additional nicotinell charge $126.9
- additional electronic cigarette machine plus egg
   $610
- Add In Value $50 For Octopus Card
- Expenses For Mother Kowloon Hospital $230 
- Water Supplies Department Water Fees $122.2 
-  Excess Expenses $898.6</t>
    </r>
  </si>
  <si>
    <t xml:space="preserve">4. Additional expense for Mom $200</t>
  </si>
  <si>
    <t xml:space="preserve">5. Balance with the Total Asset</t>
  </si>
  <si>
    <t xml:space="preserve">Debts Or Credits For the Comming December 20th 2024 to January 16th 2025</t>
  </si>
  <si>
    <t xml:space="preserve">Balance Brought Forward From November 2024</t>
  </si>
  <si>
    <t xml:space="preserve">2.. Still owe Lawrence $351 after Mom QE Hospital Expenses.</t>
  </si>
  <si>
    <t xml:space="preserve">4. Payback Remaining Expenses From Mother Kowloon Hospital to Lawrence</t>
  </si>
  <si>
    <t xml:space="preserve">5. Additional Expense
  - China Mobile Broadband Fee $78
  - $2 Handling Fees For Add In Value For Octopus.</t>
  </si>
  <si>
    <t xml:space="preserve">6. Food And Transport Expenses
- Instant Noodles (1 box 30 packets) ~ $99
- Instant Noodles (20 packets) ~ $66
- Potatoes 17  ~ $36
- Campbell’s Chunky New England Clam Chowder
   505GM – 7 cans ~ $167.3 
- Vegetables 1.5kg ~ $18
- Onion 8  ~ $25
- OK Store expenses 20th December 2024 - $52
- Lindor X 2 - $78
- Coffee Mate $32
- Sausage X 2 - $40
- Congee X 4 - $19.6 
- Nugget X 2 - $38
- Hair Bleaching - $80.8
- U-Store - $66
- Best Mart – $65.8
- A1 Bakery - $39</t>
  </si>
  <si>
    <t xml:space="preserve">Alan Tang's Income Expense For the Forecast Year 2025 January - 2025 March</t>
  </si>
  <si>
    <t xml:space="preserve">January 17th to February 19th 2025 Revenue / Deferred Debts Or Expenses</t>
  </si>
  <si>
    <t xml:space="preserve">20th January 2025</t>
  </si>
  <si>
    <t xml:space="preserve">31th January 2025</t>
  </si>
  <si>
    <t xml:space="preserve">February 20th to March 19th 2025 Revenue / Deferred Debts Or Expenses</t>
  </si>
  <si>
    <t xml:space="preserve">20th February 2025</t>
  </si>
  <si>
    <t xml:space="preserve">29th February 2025</t>
  </si>
  <si>
    <t xml:space="preserve">March 20th to April 17th 2025 Revenue / Deferred Debts Or Expenses</t>
  </si>
  <si>
    <t xml:space="preserve">20th March 2025</t>
  </si>
  <si>
    <t xml:space="preserve">31st March 2025</t>
  </si>
  <si>
    <t xml:space="preserve">Fixed Expense For the Year 2025 January - 2025 March</t>
  </si>
  <si>
    <t xml:space="preserve">$52 for Hair Cut (One month per cut)</t>
  </si>
  <si>
    <t xml:space="preserve">Cigarette Egg</t>
  </si>
  <si>
    <t xml:space="preserve">3 Packets</t>
  </si>
  <si>
    <t xml:space="preserve">Debts Or Credits For the Comming January 17th 2025 to February 19th 2025</t>
  </si>
  <si>
    <t xml:space="preserve">2. 17th January 2025 - Extend The Driving License from Transport Department.</t>
  </si>
  <si>
    <t xml:space="preserve">3. Additional Expense</t>
  </si>
  <si>
    <t xml:space="preserve">5. Food And Transport Expenses
- Sau Tao Beijing Noodle 375GM (6 packets) ~ $33
- Instant Noodle 1 box ~ $99
- Red Onion 4 pieces ~ $11
- Potatoes For Curry Chicken ~ $16
- Rice 5kg ~ $55
- Chicken Chops for Curry Chicken 6 Pieces ~ $55.8
- Curry 3 Bottles ~ $50.7
- Coconut Milk 396gram  ~ $21.5
- Chicken Powder ~ $17
- Vegetable 3kg  ~ $36</t>
  </si>
  <si>
    <t xml:space="preserve">Debts Or Credits For the Coming February 20th 2025 to March 19th 2025</t>
  </si>
  <si>
    <t xml:space="preserve">Balance Brought Forward From January 2025</t>
  </si>
  <si>
    <t xml:space="preserve">1. Additional Expense</t>
  </si>
  <si>
    <t xml:space="preserve">2. Payback $1003 to Mom For the Round Trip Bangkok Ticket. (Ticket refund from Airline $167.)
Need Only to Pay $833.</t>
  </si>
  <si>
    <t xml:space="preserve">3. Payback $1100 to Mom</t>
  </si>
  <si>
    <t xml:space="preserve">4. Food And Transport Expenses
- Sau Tao Beijing Noodle 375GM (6 packets) ~ $33
- Instant Noodle 1 box ~ $99
- Red Onion 4 pieces ~ $11
- Potatoes For Curry Chicken ~ $16
- Rice 5kg ~ $55
- Chicken Chops for Curry Chicken 6 Pieces ~ $55.8
- Curry 3 Bottles ~ $50.7
- Coconut Milk 396gram  ~ $21.5
- Chicken Powder ~ $17
- Vegetable 3kg  ~ $36</t>
  </si>
  <si>
    <t xml:space="preserve">Debts Or Credits For the Comming March 20th 2025 to April 17th 2025</t>
  </si>
  <si>
    <t xml:space="preserve">Balance Brought Forward From February 2025</t>
  </si>
  <si>
    <t xml:space="preserve">1. Payback $1100 to Mom</t>
  </si>
  <si>
    <t xml:space="preserve">2. Additional Expense</t>
  </si>
  <si>
    <t xml:space="preserve">3. Food And Transport Expenses
- Sau Tao Beijing Noodle 375GM (6 packets) ~ $33
- Instant Noodle 1 box ~ $99
- Red Onion 4 pieces ~ $11
- Potatoes For Curry Chicken ~ $16
- Rice 5kg ~ $55
- Chicken Chops for Curry Chicken 6 Pieces ~ $55.8
- Curry 3 Bottles ~ $50.7
- Coconut Milk 396gram  ~ $21.5
- Chicken Powder ~ $17
- Vegetable 3kg  ~ $36</t>
  </si>
  <si>
    <t xml:space="preserve">Alan Tang's Income Expense For the Forecast Year 2025 April - 2025 June</t>
  </si>
  <si>
    <t xml:space="preserve">April 18th to May 15th 2025 Revenue / Deferred Debts Or Expenses</t>
  </si>
  <si>
    <t xml:space="preserve">20th April 2025</t>
  </si>
  <si>
    <t xml:space="preserve">30th April 2025</t>
  </si>
  <si>
    <t xml:space="preserve">May 16th to June 19th 2025 Revenue / Deferred Debts Or Expenses</t>
  </si>
  <si>
    <t xml:space="preserve">20th May 2025</t>
  </si>
  <si>
    <t xml:space="preserve">31th May 2025</t>
  </si>
  <si>
    <t xml:space="preserve">June 20th to July 17th 2025 Revenue / Deferred Debts Or Expenses</t>
  </si>
  <si>
    <t xml:space="preserve">20th June 2025</t>
  </si>
  <si>
    <t xml:space="preserve">30th June 2025</t>
  </si>
  <si>
    <t xml:space="preserve">Fixed Expense For the Year 2025 April - 2025 June</t>
  </si>
  <si>
    <t xml:space="preserve">Debts Or Credits For the Comming April 18th 2025 to May 15th 2025</t>
  </si>
  <si>
    <t xml:space="preserve">Debts Or Credits For the Coming May 16th 2025 to June 19th 2025</t>
  </si>
  <si>
    <t xml:space="preserve">Balance Brought Forward From April 2025</t>
  </si>
  <si>
    <t xml:space="preserve">2. Additional Expense
</t>
  </si>
  <si>
    <t xml:space="preserve">Debts Or Credits For the Comming June 20th 2025 to July 17th 2025</t>
  </si>
  <si>
    <t xml:space="preserve">Balance Brought Forward From May 2025</t>
  </si>
  <si>
    <t xml:space="preserve">2. Additional Expense
 - Microsoft Surface Laptop $5988</t>
  </si>
  <si>
    <t xml:space="preserve">Alan Tang's Income Expense For the Forecast Year 2025 July - 2025 September</t>
  </si>
  <si>
    <t xml:space="preserve">July 18th to August 19th 2025 Revenue / Deferred Debts Or Expenses</t>
  </si>
  <si>
    <t xml:space="preserve">20th July 2025</t>
  </si>
  <si>
    <t xml:space="preserve">31st July 2025</t>
  </si>
  <si>
    <t xml:space="preserve">August 20th to September 18th 2025 Revenue / Deferred Debts Or Expenses</t>
  </si>
  <si>
    <t xml:space="preserve">20th August 2025</t>
  </si>
  <si>
    <t xml:space="preserve">31st August 2025</t>
  </si>
  <si>
    <t xml:space="preserve">September 19th to October 16th 2025 Revenue / Deferred Debts Or Expenses</t>
  </si>
  <si>
    <t xml:space="preserve">20th September 2025</t>
  </si>
  <si>
    <t xml:space="preserve">30th September 2025</t>
  </si>
  <si>
    <t xml:space="preserve">Fixed Expense For the Year 2025 July - 2025 September</t>
  </si>
  <si>
    <t xml:space="preserve">Debts Or Credits For the Comming July 20th 2025 to August 19th 2025</t>
  </si>
  <si>
    <t xml:space="preserve">2. Payback $1100 to Mom</t>
  </si>
  <si>
    <t xml:space="preserve">3. Food And Transport Expenses</t>
  </si>
  <si>
    <t xml:space="preserve">Debts Or Credits For the Coming August 20th 2025 to September 19th 2025</t>
  </si>
  <si>
    <t xml:space="preserve">Balance Brought Forward From July 2025</t>
  </si>
  <si>
    <t xml:space="preserve">2. Payback $1333 to Mom</t>
  </si>
  <si>
    <r>
      <rPr>
        <b val="true"/>
        <sz val="11"/>
        <color rgb="FFFFFFFF"/>
        <rFont val="Calibri"/>
        <family val="2"/>
        <charset val="1"/>
      </rPr>
      <t xml:space="preserve">Debts Or Credits For the Comming September 20th 2025 to October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</si>
  <si>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Balance Brought Forward From August 2025</t>
  </si>
  <si>
    <t xml:space="preserve">2. Payback $0 to Mom</t>
  </si>
  <si>
    <t xml:space="preserve">Alan Tang's Income Expense For the Forecast Year 2025 October - 2025 December</t>
  </si>
  <si>
    <r>
      <rPr>
        <b val="true"/>
        <sz val="11"/>
        <color rgb="FFFFFFFF"/>
        <rFont val="Calibri"/>
        <family val="2"/>
        <charset val="1"/>
      </rPr>
      <t xml:space="preserve">October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Revenue / Deferred Debts Or Expenses</t>
    </r>
  </si>
  <si>
    <t xml:space="preserve">20th October 2025</t>
  </si>
  <si>
    <t xml:space="preserve">31st October 2025</t>
  </si>
  <si>
    <r>
      <rPr>
        <b val="true"/>
        <sz val="11"/>
        <color rgb="FFFFFFFF"/>
        <rFont val="Calibri"/>
        <family val="2"/>
        <charset val="1"/>
      </rPr>
      <t xml:space="preserve">November 20th to December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Revenue / Deferred Debts Or Expenses</t>
    </r>
  </si>
  <si>
    <t xml:space="preserve">20th November 2025</t>
  </si>
  <si>
    <t xml:space="preserve">31st November 2025</t>
  </si>
  <si>
    <r>
      <rPr>
        <b val="true"/>
        <sz val="11"/>
        <color rgb="FFFFFFFF"/>
        <rFont val="Calibri"/>
        <family val="2"/>
        <charset val="1"/>
      </rPr>
      <t xml:space="preserve">December 19th 2025 to January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Revenue/ Deferred Debts Or Expenses</t>
    </r>
  </si>
  <si>
    <t xml:space="preserve">20th December 2025</t>
  </si>
  <si>
    <t xml:space="preserve">30th December 2025</t>
  </si>
  <si>
    <t xml:space="preserve">Fixed Expense For the Year 2025 October - 2025 December</t>
  </si>
  <si>
    <r>
      <rPr>
        <b val="true"/>
        <sz val="11"/>
        <color rgb="FFFFFFFF"/>
        <rFont val="Calibri"/>
        <family val="2"/>
        <charset val="1"/>
      </rPr>
      <t xml:space="preserve">Debts Or Credits For the Comming October 17th 2025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</si>
  <si>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2 .Payback $0 to Mom</t>
  </si>
  <si>
    <r>
      <rPr>
        <b val="true"/>
        <sz val="11"/>
        <color rgb="FFFFFFFF"/>
        <rFont val="Calibri"/>
        <family val="2"/>
        <charset val="1"/>
      </rPr>
      <t xml:space="preserve">Debts Or Credits For the Coming November 20th 2025 to December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</si>
  <si>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Balance Brought Forward From October 2025</t>
  </si>
  <si>
    <r>
      <rPr>
        <b val="true"/>
        <sz val="11"/>
        <color rgb="FFFFFFFF"/>
        <rFont val="Calibri"/>
        <family val="2"/>
        <charset val="1"/>
      </rPr>
      <t xml:space="preserve">Debts Or Credits For the Comming December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to Janurary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</si>
  <si>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November 2025</t>
  </si>
  <si>
    <t xml:space="preserve">Alan Tang's Income Expense For the Forecast Year 2026 January - 2026 March</t>
  </si>
  <si>
    <t xml:space="preserve">January 16th 2026 to February 19th 2026 Revenue / Deferred Debts Or Expenses</t>
  </si>
  <si>
    <t xml:space="preserve">20th January 2026</t>
  </si>
  <si>
    <t xml:space="preserve">31st January 2026</t>
  </si>
  <si>
    <t xml:space="preserve">February 20th to March 19th 2026 Revenue / Deferred Debts Or Expenses</t>
  </si>
  <si>
    <t xml:space="preserve">20th Feburary 2026</t>
  </si>
  <si>
    <t xml:space="preserve">31st Feburary 2026</t>
  </si>
  <si>
    <r>
      <rPr>
        <b val="true"/>
        <sz val="11"/>
        <color rgb="FFFFFFFF"/>
        <rFont val="Calibri"/>
        <family val="2"/>
        <charset val="1"/>
      </rPr>
      <t xml:space="preserve">March 20th to April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</si>
  <si>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March 2026</t>
  </si>
  <si>
    <t xml:space="preserve">30th March 2026</t>
  </si>
  <si>
    <t xml:space="preserve">Fixed Expense For the Year 2026 January - 2026 March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</si>
  <si>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January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to Feburary 19th 2026</t>
    </r>
  </si>
  <si>
    <t xml:space="preserve">Debts Or Credits For the Coming Feburary 20th 2026 to March 19th 2026</t>
  </si>
  <si>
    <t xml:space="preserve">Balance Brought Forward From January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</si>
  <si>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March 20th 2026 to April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</si>
  <si>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February 2026</t>
  </si>
  <si>
    <t xml:space="preserve">Alan Tang's Income Expense For the Forecast Year 2026 April - 2026 June</t>
  </si>
  <si>
    <r>
      <rPr>
        <b val="true"/>
        <sz val="11"/>
        <color rgb="FFFFFFFF"/>
        <rFont val="Calibri"/>
        <family val="2"/>
        <charset val="1"/>
      </rPr>
      <t xml:space="preserve">April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May 14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</si>
  <si>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April 2026</t>
  </si>
  <si>
    <t xml:space="preserve">31st April 2026</t>
  </si>
  <si>
    <r>
      <rPr>
        <b val="true"/>
        <sz val="11"/>
        <color rgb="FFFFFFFF"/>
        <rFont val="Calibri"/>
        <family val="2"/>
        <charset val="1"/>
      </rPr>
      <t xml:space="preserve">May 15th  to June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</si>
  <si>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May 2026</t>
  </si>
  <si>
    <t xml:space="preserve">31st May 2026</t>
  </si>
  <si>
    <r>
      <rPr>
        <b val="true"/>
        <sz val="11"/>
        <color rgb="FFFFFFFF"/>
        <rFont val="Calibri"/>
        <family val="2"/>
        <charset val="1"/>
      </rPr>
      <t xml:space="preserve">June 19th to July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</si>
  <si>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June 2026</t>
  </si>
  <si>
    <t xml:space="preserve">30th June 2026</t>
  </si>
  <si>
    <t xml:space="preserve">Fixed Expense For the Year 2026 April - 2026 June</t>
  </si>
  <si>
    <r>
      <rPr>
        <b val="true"/>
        <sz val="11"/>
        <color rgb="FFFFFFFF"/>
        <rFont val="Calibri"/>
        <family val="2"/>
        <charset val="1"/>
      </rPr>
      <t xml:space="preserve">Debts Or Credits For the Comming April 17th 2026 to May 14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</si>
  <si>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May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to June 18th 2026</t>
    </r>
  </si>
  <si>
    <t xml:space="preserve">Balance Brought Forward From April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</si>
  <si>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June 19th 2026 to July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</si>
  <si>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May 2026</t>
  </si>
  <si>
    <t xml:space="preserve">Alan Tang's Income Expense For the Forecast Year 2026 July - 2026 September</t>
  </si>
  <si>
    <r>
      <rPr>
        <b val="true"/>
        <sz val="11"/>
        <color rgb="FFFFFFFF"/>
        <rFont val="Calibri"/>
        <family val="2"/>
        <charset val="1"/>
      </rPr>
      <t xml:space="preserve">July 17th to August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</si>
  <si>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July 2026</t>
  </si>
  <si>
    <t xml:space="preserve">31st July 2026</t>
  </si>
  <si>
    <r>
      <rPr>
        <b val="true"/>
        <sz val="11"/>
        <color rgb="FFFFFFFF"/>
        <rFont val="Calibri"/>
        <family val="2"/>
        <charset val="1"/>
      </rPr>
      <t xml:space="preserve">August 20th  to September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</si>
  <si>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August 2026</t>
  </si>
  <si>
    <t xml:space="preserve">31st August 2026</t>
  </si>
  <si>
    <t xml:space="preserve">September 18th to October 15th 2026 Revenue / Deferred Debts Or Expenses</t>
  </si>
  <si>
    <t xml:space="preserve">20th September 2026</t>
  </si>
  <si>
    <t xml:space="preserve">30th September 2026</t>
  </si>
  <si>
    <t xml:space="preserve">Fixed Expense For the Year 2026 July - 2026 September</t>
  </si>
  <si>
    <t xml:space="preserve">Debts Or Credits For the Comming July 17th 2026 to August 19th 2026</t>
  </si>
  <si>
    <t xml:space="preserve">2. Payback $0 to </t>
  </si>
  <si>
    <r>
      <rPr>
        <b val="true"/>
        <sz val="11"/>
        <color rgb="FFFFFFFF"/>
        <rFont val="Calibri"/>
        <family val="2"/>
        <charset val="1"/>
      </rPr>
      <t xml:space="preserve">Debts Or Credits For the Coming August 20th 2026 to September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</si>
  <si>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July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</si>
  <si>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September 18th 2026 to October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</si>
  <si>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August 2026</t>
  </si>
  <si>
    <t xml:space="preserve">Alan Tang's Income Expense For the Forecast Year 2026 October - 2026 December</t>
  </si>
  <si>
    <r>
      <rPr>
        <b val="true"/>
        <sz val="11"/>
        <color rgb="FFFFFFFF"/>
        <rFont val="Calibri"/>
        <family val="2"/>
        <charset val="1"/>
      </rPr>
      <t xml:space="preserve">October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November 19th 2026 Revenue / Deferred Debts Or Expenses</t>
    </r>
  </si>
  <si>
    <t xml:space="preserve">20th October 2026</t>
  </si>
  <si>
    <t xml:space="preserve">31st October 2026</t>
  </si>
  <si>
    <t xml:space="preserve">November 20th  to December 17th 2026 Revenue / Deferred Debts Or Expenses</t>
  </si>
  <si>
    <t xml:space="preserve">20th November 2026</t>
  </si>
  <si>
    <t xml:space="preserve">31st November 2026</t>
  </si>
  <si>
    <r>
      <rPr>
        <b val="true"/>
        <sz val="11"/>
        <color rgb="FFFFFFFF"/>
        <rFont val="Calibri"/>
        <family val="2"/>
        <charset val="1"/>
      </rPr>
      <t xml:space="preserve">December 18th 2026 to January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</si>
  <si>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December 2026</t>
  </si>
  <si>
    <t xml:space="preserve">30th December 2026</t>
  </si>
  <si>
    <t xml:space="preserve">Fixed Expense For the Year 2026 October - 2026 December</t>
  </si>
  <si>
    <r>
      <rPr>
        <b val="true"/>
        <sz val="11"/>
        <color rgb="FFFFFFFF"/>
        <rFont val="Calibri"/>
        <family val="2"/>
        <charset val="1"/>
      </rPr>
      <t xml:space="preserve">Debts Or Credits For the Comming October 16th 2026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</si>
  <si>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1. Additional Expense
 - Add In Value $150 For Google Play</t>
  </si>
  <si>
    <t xml:space="preserve">Debts Or Credits For the Coming November 20th 2026 to December 17th 2026</t>
  </si>
  <si>
    <t xml:space="preserve">Balance Brought Forward From October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</si>
  <si>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December 18th 2026 to January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</si>
  <si>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November 2026</t>
  </si>
  <si>
    <t xml:space="preserve">Alan Tang's Income Expense For the Forecast Year 2027 January - 2027 March</t>
  </si>
  <si>
    <r>
      <rPr>
        <b val="true"/>
        <sz val="11"/>
        <color rgb="FFFFFFFF"/>
        <rFont val="Calibri"/>
        <family val="2"/>
        <charset val="1"/>
      </rPr>
      <t xml:space="preserve">January 20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February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</si>
  <si>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January 2027</t>
  </si>
  <si>
    <t xml:space="preserve">31st January 2027</t>
  </si>
  <si>
    <r>
      <rPr>
        <b val="true"/>
        <sz val="11"/>
        <color rgb="FFFFFFFF"/>
        <rFont val="Calibri"/>
        <family val="2"/>
        <charset val="1"/>
      </rPr>
      <t xml:space="preserve">February 19th  to March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</si>
  <si>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February 2027</t>
  </si>
  <si>
    <t xml:space="preserve">31st February 2027</t>
  </si>
  <si>
    <t xml:space="preserve">March 19th 2027 to April 19th 2027 Revenue / Deferred Debts Or Expenses</t>
  </si>
  <si>
    <t xml:space="preserve">20th March 2027</t>
  </si>
  <si>
    <t xml:space="preserve">30th March 2027</t>
  </si>
  <si>
    <t xml:space="preserve">Fixed Expense For the Year 2027 January - 2027 March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</si>
  <si>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January 20th 2027 to February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</si>
  <si>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February 19th 2027 to March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</si>
  <si>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January 2027</t>
  </si>
  <si>
    <t xml:space="preserve">Debts Or Credits For the Comming March 19th 2027 to April 19th 2027</t>
  </si>
  <si>
    <t xml:space="preserve">Balance Brought Forward From February 2027</t>
  </si>
  <si>
    <t xml:space="preserve">Alan Tang's Income Expense For the Forecast Year 2027 April - 2027 June</t>
  </si>
  <si>
    <t xml:space="preserve">April 20th to May 19th 2027 Revenue / Deferred Debts Or Expenses</t>
  </si>
  <si>
    <t xml:space="preserve">20th April 2027</t>
  </si>
  <si>
    <t xml:space="preserve">31st April 2027</t>
  </si>
  <si>
    <t xml:space="preserve">May 20th  to June 17th 2027 Revenue / Deferred Debts Or Expenses</t>
  </si>
  <si>
    <t xml:space="preserve">20th May 2027</t>
  </si>
  <si>
    <t xml:space="preserve">31st May 2027</t>
  </si>
  <si>
    <t xml:space="preserve">June 18th 2027 to July 19th 2027 Revenue / Deferred Debts Or Expenses</t>
  </si>
  <si>
    <t xml:space="preserve">20th June 2027</t>
  </si>
  <si>
    <t xml:space="preserve">30th June 2027</t>
  </si>
  <si>
    <t xml:space="preserve">Fixed Expense For the Year 2027 April - 2027 June</t>
  </si>
  <si>
    <r>
      <rPr>
        <b val="true"/>
        <sz val="11"/>
        <color rgb="FFFFFFFF"/>
        <rFont val="Calibri"/>
        <family val="2"/>
        <charset val="1"/>
      </rPr>
      <t xml:space="preserve">Debts Or Credits For the Comming April 20th 2027 to May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</si>
  <si>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May 18th 2027 to June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</si>
  <si>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April 2027</t>
  </si>
  <si>
    <t xml:space="preserve">Debts Or Credits For the Comming June 18th 2027 to July 19th 2027</t>
  </si>
  <si>
    <t xml:space="preserve">Balance Brought Forward From May 2027</t>
  </si>
</sst>
</file>

<file path=xl/styles.xml><?xml version="1.0" encoding="utf-8"?>
<styleSheet xmlns="http://schemas.openxmlformats.org/spreadsheetml/2006/main">
  <numFmts count="6">
    <numFmt numFmtId="164" formatCode="[$$-409]#,##0.00;[RED]\-[$$-409]#,##0.00"/>
    <numFmt numFmtId="165" formatCode="General"/>
    <numFmt numFmtId="166" formatCode="@"/>
    <numFmt numFmtId="167" formatCode="[$$]#,##0.00;[$$]\-#,##0.00"/>
    <numFmt numFmtId="168" formatCode="d\ mmmm\ yyyy"/>
    <numFmt numFmtId="169" formatCode="[$$-3C09]#,##0.00"/>
  </numFmts>
  <fonts count="2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4A86E8"/>
      <name val="Calibri"/>
      <family val="2"/>
      <charset val="1"/>
    </font>
    <font>
      <b val="true"/>
      <sz val="11"/>
      <color rgb="FF2A6099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b val="true"/>
      <sz val="12"/>
      <color rgb="FFFFFFFF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4"/>
      <color rgb="FF000000"/>
      <name val="Calibri"/>
      <family val="0"/>
      <charset val="1"/>
    </font>
    <font>
      <sz val="12"/>
      <color rgb="FFFFFFFF"/>
      <name val="Calibri"/>
      <family val="0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2"/>
      <name val="Calibri"/>
      <family val="2"/>
      <charset val="1"/>
    </font>
    <font>
      <b val="true"/>
      <vertAlign val="superscript"/>
      <sz val="12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vertAlign val="superscript"/>
      <sz val="12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1"/>
      <color rgb="FF4A86E8"/>
      <name val="Calibri"/>
      <family val="0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FFFFFF"/>
      <name val="Calibri"/>
      <family val="0"/>
      <charset val="1"/>
    </font>
    <font>
      <b val="true"/>
      <vertAlign val="superscript"/>
      <sz val="11"/>
      <color rgb="FF000000"/>
      <name val="Calibri"/>
      <family val="0"/>
      <charset val="1"/>
    </font>
    <font>
      <b val="true"/>
      <sz val="11"/>
      <color rgb="FFFFFFFF"/>
      <name val="Calibri"/>
      <family val="2"/>
      <charset val="1"/>
    </font>
    <font>
      <b val="true"/>
      <vertAlign val="superscript"/>
      <sz val="11"/>
      <color rgb="FFFFFFFF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B4C7DC"/>
        <bgColor rgb="FFCCCCCC"/>
      </patternFill>
    </fill>
    <fill>
      <patternFill patternType="solid">
        <fgColor rgb="FFFFBF00"/>
        <bgColor rgb="FFFFC00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4A86E8"/>
      </patternFill>
    </fill>
    <fill>
      <patternFill patternType="solid">
        <fgColor rgb="FFFFC000"/>
        <bgColor rgb="FFFFBF00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</borders>
  <cellStyleXfs count="34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center" vertical="center" textRotation="0" wrapText="false" indent="0" shrinkToFit="false"/>
    </xf>
    <xf numFmtId="166" fontId="6" fillId="3" borderId="0" applyFont="true" applyBorder="true" applyAlignment="true" applyProtection="false">
      <alignment horizontal="left" vertical="center" textRotation="0" wrapText="false" indent="0" shrinkToFit="false"/>
    </xf>
    <xf numFmtId="164" fontId="7" fillId="0" borderId="0" applyFont="true" applyBorder="false" applyAlignment="true" applyProtection="false">
      <alignment horizontal="center" vertical="center" textRotation="0" wrapText="false" indent="0" shrinkToFit="false"/>
    </xf>
    <xf numFmtId="166" fontId="7" fillId="4" borderId="0" applyFont="true" applyBorder="true" applyAlignment="true" applyProtection="false">
      <alignment horizontal="center" vertical="top" textRotation="0" wrapText="false" indent="0" shrinkToFit="false"/>
    </xf>
    <xf numFmtId="166" fontId="0" fillId="5" borderId="0" applyFont="true" applyBorder="true" applyAlignment="true" applyProtection="false">
      <alignment horizontal="center" vertical="center" textRotation="0" wrapText="false" indent="0" shrinkToFit="false"/>
    </xf>
    <xf numFmtId="165" fontId="0" fillId="0" borderId="0" applyFont="true" applyBorder="false" applyAlignment="true" applyProtection="false">
      <alignment horizontal="center" vertical="bottom" textRotation="0" wrapText="false" indent="0" shrinkToFit="false"/>
    </xf>
    <xf numFmtId="166" fontId="8" fillId="6" borderId="0" applyFont="true" applyBorder="true" applyAlignment="true" applyProtection="false">
      <alignment horizontal="center" vertical="center" textRotation="0" wrapText="false" indent="0" shrinkToFit="false"/>
    </xf>
    <xf numFmtId="166" fontId="9" fillId="0" borderId="0" applyFont="true" applyBorder="true" applyAlignment="true" applyProtection="false">
      <alignment horizontal="center" vertical="center" textRotation="0" wrapText="false" indent="0" shrinkToFit="false"/>
    </xf>
    <xf numFmtId="166" fontId="0" fillId="0" borderId="0" applyFont="true" applyBorder="true" applyAlignment="true" applyProtection="false">
      <alignment horizontal="left" vertical="center" textRotation="0" wrapText="false" indent="0" shrinkToFit="false"/>
    </xf>
    <xf numFmtId="166" fontId="10" fillId="5" borderId="0" applyFont="true" applyBorder="true" applyAlignment="true" applyProtection="false">
      <alignment horizontal="center" vertical="center" textRotation="0" wrapText="false" indent="0" shrinkToFit="false"/>
    </xf>
    <xf numFmtId="166" fontId="10" fillId="7" borderId="0" applyFont="true" applyBorder="true" applyAlignment="true" applyProtection="false">
      <alignment horizontal="center" vertical="center" textRotation="0" wrapText="false" indent="0" shrinkToFit="false"/>
    </xf>
    <xf numFmtId="166" fontId="11" fillId="8" borderId="0" applyFont="true" applyBorder="false" applyAlignment="true" applyProtection="false">
      <alignment horizontal="center" vertical="center" textRotation="0" wrapText="false" indent="0" shrinkToFit="false"/>
    </xf>
    <xf numFmtId="166" fontId="7" fillId="0" borderId="0" applyFont="true" applyBorder="true" applyAlignment="true" applyProtection="false">
      <alignment horizontal="right" vertical="center" textRotation="0" wrapText="false" indent="0" shrinkToFit="false"/>
    </xf>
  </cellStyleXfs>
  <cellXfs count="99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5" borderId="2" xfId="3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7" borderId="3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7" borderId="4" xfId="31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10" fillId="7" borderId="2" xfId="31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9" fillId="2" borderId="2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2" xfId="2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6" fontId="12" fillId="2" borderId="2" xfId="28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7" fillId="0" borderId="2" xfId="33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9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8" borderId="4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8" borderId="2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8" borderId="2" xfId="32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9" fillId="0" borderId="2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2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2" xfId="29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3" fillId="2" borderId="2" xfId="28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8" fillId="8" borderId="5" xfId="32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14" fillId="2" borderId="2" xfId="28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9" fillId="0" borderId="4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4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4" xfId="29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6" fontId="15" fillId="2" borderId="2" xfId="28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0" fillId="0" borderId="6" xfId="29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6" fontId="17" fillId="2" borderId="2" xfId="28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7" fillId="0" borderId="4" xfId="33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12" fillId="2" borderId="4" xfId="28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4" fillId="2" borderId="4" xfId="2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8" fillId="8" borderId="7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7" borderId="2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6" fillId="3" borderId="2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0" borderId="2" xfId="23" applyFont="false" applyBorder="true" applyAlignment="false" applyProtection="true">
      <alignment horizontal="center" vertical="center" textRotation="0" wrapText="false" indent="0" shrinkToFit="false"/>
      <protection locked="true" hidden="false"/>
    </xf>
    <xf numFmtId="165" fontId="19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2" borderId="2" xfId="28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9" fillId="0" borderId="2" xfId="28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0" fillId="0" borderId="0" xfId="29" applyFont="false" applyBorder="false" applyAlignment="false" applyProtection="true">
      <alignment horizontal="left" vertical="center" textRotation="0" wrapText="false" indent="0" shrinkToFit="false"/>
      <protection locked="true" hidden="false"/>
    </xf>
    <xf numFmtId="166" fontId="7" fillId="0" borderId="2" xfId="33" applyFont="true" applyBorder="true" applyAlignment="false" applyProtection="true">
      <alignment horizontal="right" vertical="center" textRotation="0" wrapText="false" indent="0" shrinkToFit="false"/>
      <protection locked="true" hidden="false"/>
    </xf>
    <xf numFmtId="166" fontId="8" fillId="6" borderId="2" xfId="27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2" xfId="33" applyFont="true" applyBorder="true" applyAlignment="false" applyProtection="true">
      <alignment horizontal="right" vertical="center" textRotation="0" wrapText="false" indent="0" shrinkToFit="false"/>
      <protection locked="true" hidden="false"/>
    </xf>
    <xf numFmtId="168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21" fillId="0" borderId="2" xfId="29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6" fontId="22" fillId="0" borderId="2" xfId="29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21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2" borderId="2" xfId="29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6" fontId="9" fillId="0" borderId="2" xfId="29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6" fontId="12" fillId="0" borderId="2" xfId="29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6" fontId="9" fillId="5" borderId="2" xfId="2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9" fillId="4" borderId="8" xfId="26" applyFont="true" applyBorder="true" applyAlignment="false" applyProtection="true">
      <alignment horizontal="center" vertical="bottom" textRotation="0" wrapText="false" indent="0" shrinkToFit="false"/>
      <protection locked="true" hidden="false"/>
    </xf>
    <xf numFmtId="164" fontId="5" fillId="0" borderId="2" xfId="21" applyFont="fals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7" fillId="4" borderId="4" xfId="24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6" fontId="12" fillId="0" borderId="2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23" fillId="8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1" fillId="0" borderId="2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2" xfId="29" applyFont="false" applyBorder="true" applyAlignment="false" applyProtection="true">
      <alignment horizontal="left" vertical="center" textRotation="0" wrapText="false" indent="0" shrinkToFit="false"/>
      <protection locked="true" hidden="false"/>
    </xf>
    <xf numFmtId="165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23" applyFont="false" applyBorder="true" applyAlignment="fals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8" fillId="6" borderId="2" xfId="32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25" fillId="6" borderId="2" xfId="32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25" fillId="8" borderId="2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" xfId="20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6" fontId="7" fillId="0" borderId="0" xfId="33" applyFont="false" applyBorder="false" applyAlignment="false" applyProtection="true">
      <alignment horizontal="right" vertical="center" textRotation="0" wrapText="false" indent="0" shrinkToFit="false"/>
      <protection locked="true" hidden="false"/>
    </xf>
    <xf numFmtId="164" fontId="0" fillId="0" borderId="2" xfId="23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25" fillId="6" borderId="2" xfId="27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5" fontId="14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25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5" fillId="8" borderId="0" xfId="32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11" fillId="8" borderId="2" xfId="32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25" fillId="8" borderId="2" xfId="32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9" fillId="0" borderId="9" xfId="28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0" borderId="10" xfId="28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0" borderId="11" xfId="28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0" borderId="12" xfId="28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0" borderId="3" xfId="28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0" borderId="13" xfId="28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25" fillId="8" borderId="5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urrency Value" xfId="20"/>
    <cellStyle name="Currency Value For Expense" xfId="21"/>
    <cellStyle name="Expense Item Header" xfId="22"/>
    <cellStyle name="Expense Value" xfId="23"/>
    <cellStyle name="Food Transport Excess Label" xfId="24"/>
    <cellStyle name="Food Transport Header Label" xfId="25"/>
    <cellStyle name="Food Transport Label" xfId="26"/>
    <cellStyle name="Forecast Header Font" xfId="27"/>
    <cellStyle name="Item Label" xfId="28"/>
    <cellStyle name="Item Text" xfId="29"/>
    <cellStyle name="Legend Header" xfId="30"/>
    <cellStyle name="Legend Sub Header" xfId="31"/>
    <cellStyle name="Revenue Header Font" xfId="32"/>
    <cellStyle name="Total Label" xfId="33"/>
  </cellStyles>
  <dxfs count="130"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000"/>
      <rgbColor rgb="FFFFBF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6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1" activeCellId="0" sqref="C11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0" width="33.43"/>
    <col collapsed="false" customWidth="true" hidden="false" outlineLevel="0" max="3" min="3" style="0" width="32.86"/>
    <col collapsed="false" customWidth="true" hidden="false" outlineLevel="0" max="4" min="4" style="0" width="14.85"/>
    <col collapsed="false" customWidth="true" hidden="false" outlineLevel="0" max="5" min="5" style="0" width="34.71"/>
    <col collapsed="false" customWidth="true" hidden="false" outlineLevel="0" max="6" min="6" style="0" width="25.57"/>
    <col collapsed="false" customWidth="true" hidden="false" outlineLevel="0" max="7" min="7" style="0" width="5.7"/>
    <col collapsed="false" customWidth="true" hidden="false" outlineLevel="0" max="8" min="8" style="0" width="45.85"/>
    <col collapsed="false" customWidth="true" hidden="false" outlineLevel="0" max="9" min="9" style="0" width="28.86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0</v>
      </c>
      <c r="B1" s="1"/>
      <c r="C1" s="1"/>
      <c r="D1" s="1"/>
      <c r="E1" s="1"/>
      <c r="F1" s="1"/>
      <c r="H1" s="1" t="s">
        <v>1</v>
      </c>
      <c r="I1" s="1"/>
    </row>
    <row r="2" customFormat="false" ht="21" hidden="false" customHeight="true" outlineLevel="0" collapsed="false">
      <c r="A2" s="2" t="s">
        <v>2</v>
      </c>
      <c r="B2" s="2"/>
      <c r="C2" s="2"/>
      <c r="D2" s="3" t="s">
        <v>3</v>
      </c>
      <c r="E2" s="3"/>
      <c r="F2" s="3"/>
      <c r="H2" s="4" t="s">
        <v>4</v>
      </c>
      <c r="I2" s="4" t="s">
        <v>5</v>
      </c>
    </row>
    <row r="3" customFormat="false" ht="21" hidden="false" customHeight="true" outlineLevel="0" collapsed="false">
      <c r="A3" s="5" t="s">
        <v>6</v>
      </c>
      <c r="B3" s="5" t="s">
        <v>7</v>
      </c>
      <c r="C3" s="6" t="n">
        <v>12.5</v>
      </c>
      <c r="D3" s="5" t="s">
        <v>6</v>
      </c>
      <c r="E3" s="5" t="s">
        <v>7</v>
      </c>
      <c r="F3" s="6" t="n">
        <v>12.5</v>
      </c>
      <c r="H3" s="7" t="s">
        <v>8</v>
      </c>
      <c r="I3" s="6" t="n">
        <v>0</v>
      </c>
    </row>
    <row r="4" customFormat="false" ht="21" hidden="false" customHeight="true" outlineLevel="0" collapsed="false">
      <c r="A4" s="5"/>
      <c r="B4" s="5" t="s">
        <v>9</v>
      </c>
      <c r="C4" s="6" t="n">
        <v>100</v>
      </c>
      <c r="D4" s="5"/>
      <c r="E4" s="5" t="s">
        <v>9</v>
      </c>
      <c r="F4" s="6" t="n">
        <v>0</v>
      </c>
      <c r="H4" s="7" t="s">
        <v>10</v>
      </c>
      <c r="I4" s="6" t="n">
        <f aca="false">E107</f>
        <v>-416.68</v>
      </c>
    </row>
    <row r="5" customFormat="false" ht="21" hidden="false" customHeight="true" outlineLevel="0" collapsed="false">
      <c r="A5" s="5"/>
      <c r="B5" s="5" t="s">
        <v>11</v>
      </c>
      <c r="C5" s="6" t="n">
        <v>0.1</v>
      </c>
      <c r="D5" s="5"/>
      <c r="E5" s="5" t="s">
        <v>11</v>
      </c>
      <c r="F5" s="6" t="n">
        <v>0.1</v>
      </c>
      <c r="H5" s="7" t="s">
        <v>12</v>
      </c>
      <c r="I5" s="6" t="n">
        <f aca="false">E127</f>
        <v>3110.12</v>
      </c>
    </row>
    <row r="6" customFormat="false" ht="21" hidden="false" customHeight="true" outlineLevel="0" collapsed="false">
      <c r="A6" s="5"/>
      <c r="B6" s="5" t="s">
        <v>13</v>
      </c>
      <c r="C6" s="6" t="n">
        <v>0</v>
      </c>
      <c r="D6" s="5"/>
      <c r="E6" s="5" t="s">
        <v>13</v>
      </c>
      <c r="F6" s="6" t="n">
        <v>0</v>
      </c>
      <c r="H6" s="7" t="s">
        <v>14</v>
      </c>
      <c r="I6" s="6" t="n">
        <f aca="false">'July 2024 - September 2024'!E114</f>
        <v>549.839999999999</v>
      </c>
    </row>
    <row r="7" customFormat="false" ht="21" hidden="false" customHeight="true" outlineLevel="0" collapsed="false">
      <c r="A7" s="5"/>
      <c r="B7" s="5" t="s">
        <v>15</v>
      </c>
      <c r="C7" s="6" t="n">
        <v>40</v>
      </c>
      <c r="D7" s="5"/>
      <c r="E7" s="5" t="s">
        <v>15</v>
      </c>
      <c r="F7" s="6" t="n">
        <v>40</v>
      </c>
      <c r="H7" s="7" t="s">
        <v>16</v>
      </c>
      <c r="I7" s="6" t="n">
        <f aca="false">'July 2024 - September 2024'!E127</f>
        <v>475.069999999999</v>
      </c>
    </row>
    <row r="8" customFormat="false" ht="21" hidden="false" customHeight="true" outlineLevel="0" collapsed="false">
      <c r="A8" s="5"/>
      <c r="B8" s="5" t="s">
        <v>17</v>
      </c>
      <c r="C8" s="6" t="n">
        <v>0</v>
      </c>
      <c r="D8" s="5"/>
      <c r="E8" s="5" t="s">
        <v>17</v>
      </c>
      <c r="F8" s="6" t="n">
        <v>0</v>
      </c>
      <c r="H8" s="7" t="s">
        <v>18</v>
      </c>
      <c r="I8" s="6" t="n">
        <f aca="false">'July 2024 - September 2024'!E142</f>
        <v>556.71</v>
      </c>
    </row>
    <row r="9" customFormat="false" ht="49.5" hidden="false" customHeight="true" outlineLevel="0" collapsed="false">
      <c r="A9" s="5"/>
      <c r="B9" s="5" t="s">
        <v>19</v>
      </c>
      <c r="C9" s="6" t="n">
        <v>192</v>
      </c>
      <c r="D9" s="5"/>
      <c r="E9" s="5" t="s">
        <v>20</v>
      </c>
      <c r="F9" s="6" t="n">
        <v>192</v>
      </c>
      <c r="H9" s="7" t="s">
        <v>21</v>
      </c>
      <c r="I9" s="6" t="n">
        <f aca="false">'October 2024 - December 2024'!E110</f>
        <v>95.1599999999999</v>
      </c>
    </row>
    <row r="10" customFormat="false" ht="21" hidden="false" customHeight="true" outlineLevel="0" collapsed="false">
      <c r="A10" s="5"/>
      <c r="B10" s="5" t="s">
        <v>22</v>
      </c>
      <c r="C10" s="6" t="n">
        <v>11.4</v>
      </c>
      <c r="D10" s="5"/>
      <c r="E10" s="5" t="s">
        <v>22</v>
      </c>
      <c r="F10" s="6" t="n">
        <v>11.4</v>
      </c>
      <c r="H10" s="7" t="s">
        <v>23</v>
      </c>
      <c r="I10" s="6" t="n">
        <f aca="false">'October 2024 - December 2024'!E121</f>
        <v>183.4</v>
      </c>
    </row>
    <row r="11" customFormat="false" ht="21" hidden="false" customHeight="true" outlineLevel="0" collapsed="false">
      <c r="A11" s="5"/>
      <c r="B11" s="8" t="s">
        <v>24</v>
      </c>
      <c r="C11" s="6" t="n">
        <f aca="false">SUM(C3:C10)</f>
        <v>356</v>
      </c>
      <c r="D11" s="5"/>
      <c r="E11" s="8" t="s">
        <v>24</v>
      </c>
      <c r="F11" s="6" t="n">
        <f aca="false">SUM(F3:F10)</f>
        <v>256</v>
      </c>
      <c r="H11" s="7" t="s">
        <v>25</v>
      </c>
      <c r="I11" s="6" t="n">
        <f aca="false">'October 2024 - December 2024'!E134</f>
        <v>356</v>
      </c>
    </row>
    <row r="12" customFormat="false" ht="21" hidden="false" customHeight="true" outlineLevel="0" collapsed="false">
      <c r="A12" s="9"/>
      <c r="B12" s="8" t="s">
        <v>26</v>
      </c>
      <c r="C12" s="6" t="n">
        <f aca="false">C88</f>
        <v>-21083</v>
      </c>
      <c r="D12" s="6"/>
      <c r="E12" s="6"/>
      <c r="F12" s="6"/>
      <c r="H12" s="7" t="s">
        <v>27</v>
      </c>
      <c r="I12" s="6" t="n">
        <f aca="false">'January 2025 - March 2025'!E92</f>
        <v>619</v>
      </c>
    </row>
    <row r="13" customFormat="false" ht="21" hidden="false" customHeight="true" outlineLevel="0" collapsed="false">
      <c r="H13" s="7" t="s">
        <v>28</v>
      </c>
      <c r="I13" s="6" t="n">
        <f aca="false">'January 2025 - March 2025'!E102</f>
        <v>1182</v>
      </c>
    </row>
    <row r="14" customFormat="false" ht="21" hidden="false" customHeight="true" outlineLevel="0" collapsed="false">
      <c r="A14" s="10" t="s">
        <v>29</v>
      </c>
      <c r="B14" s="10"/>
      <c r="C14" s="10"/>
      <c r="D14" s="10"/>
      <c r="E14" s="10"/>
      <c r="H14" s="7" t="s">
        <v>30</v>
      </c>
      <c r="I14" s="6" t="n">
        <f aca="false">'January 2025 - March 2025'!E112</f>
        <v>1745</v>
      </c>
    </row>
    <row r="15" customFormat="false" ht="21" hidden="false" customHeight="true" outlineLevel="0" collapsed="false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H15" s="7" t="s">
        <v>34</v>
      </c>
      <c r="I15" s="6" t="n">
        <f aca="false">'April 2025 - June 2025'!E90</f>
        <v>2308</v>
      </c>
    </row>
    <row r="16" customFormat="false" ht="21" hidden="false" customHeight="true" outlineLevel="0" collapsed="false">
      <c r="A16" s="13" t="s">
        <v>35</v>
      </c>
      <c r="B16" s="14" t="s">
        <v>36</v>
      </c>
      <c r="C16" s="15" t="s">
        <v>37</v>
      </c>
      <c r="D16" s="15"/>
      <c r="E16" s="6" t="n">
        <v>2405</v>
      </c>
      <c r="H16" s="7" t="s">
        <v>38</v>
      </c>
      <c r="I16" s="6" t="n">
        <f aca="false">'April 2025 - June 2025'!E99</f>
        <v>2871</v>
      </c>
    </row>
    <row r="17" customFormat="false" ht="21" hidden="false" customHeight="true" outlineLevel="0" collapsed="false">
      <c r="A17" s="16"/>
      <c r="B17" s="16"/>
      <c r="C17" s="16"/>
      <c r="D17" s="8" t="s">
        <v>39</v>
      </c>
      <c r="E17" s="6" t="n">
        <f aca="false">SUM(E16)</f>
        <v>2405</v>
      </c>
      <c r="H17" s="7" t="s">
        <v>40</v>
      </c>
      <c r="I17" s="6" t="n">
        <f aca="false">'April 2025 - June 2025'!E109</f>
        <v>3434</v>
      </c>
    </row>
    <row r="18" customFormat="false" ht="21" hidden="false" customHeight="true" outlineLevel="0" collapsed="false">
      <c r="A18" s="17"/>
      <c r="B18" s="17"/>
      <c r="H18" s="18" t="s">
        <v>41</v>
      </c>
      <c r="I18" s="6" t="n">
        <f aca="false">'July 2025 - September 2025'!E90</f>
        <v>4392</v>
      </c>
    </row>
    <row r="19" customFormat="false" ht="21" hidden="false" customHeight="true" outlineLevel="0" collapsed="false">
      <c r="A19" s="19" t="s">
        <v>42</v>
      </c>
      <c r="B19" s="19"/>
      <c r="C19" s="19"/>
      <c r="D19" s="19"/>
      <c r="E19" s="19"/>
      <c r="H19" s="20" t="s">
        <v>43</v>
      </c>
      <c r="I19" s="6" t="n">
        <f aca="false">'July 2025 - September 2025'!E99</f>
        <v>5117</v>
      </c>
    </row>
    <row r="20" customFormat="false" ht="21" hidden="false" customHeight="true" outlineLevel="0" collapsed="false">
      <c r="A20" s="12" t="s">
        <v>4</v>
      </c>
      <c r="B20" s="12" t="s">
        <v>31</v>
      </c>
      <c r="C20" s="12" t="s">
        <v>32</v>
      </c>
      <c r="D20" s="12"/>
      <c r="E20" s="19" t="s">
        <v>33</v>
      </c>
      <c r="H20" s="18" t="s">
        <v>44</v>
      </c>
      <c r="I20" s="6" t="n">
        <f aca="false">'July 2025 - September 2025'!E109</f>
        <v>7175</v>
      </c>
    </row>
    <row r="21" customFormat="false" ht="21" hidden="false" customHeight="true" outlineLevel="0" collapsed="false">
      <c r="A21" s="21" t="s">
        <v>45</v>
      </c>
      <c r="B21" s="22" t="s">
        <v>36</v>
      </c>
      <c r="C21" s="23" t="s">
        <v>37</v>
      </c>
      <c r="D21" s="23"/>
      <c r="E21" s="6" t="n">
        <v>2405</v>
      </c>
      <c r="H21" s="24" t="s">
        <v>46</v>
      </c>
      <c r="I21" s="6" t="n">
        <f aca="false">'October 2025 - December 2025'!E90</f>
        <v>9233</v>
      </c>
    </row>
    <row r="22" customFormat="false" ht="21" hidden="false" customHeight="true" outlineLevel="0" collapsed="false">
      <c r="A22" s="13" t="s">
        <v>47</v>
      </c>
      <c r="B22" s="14" t="s">
        <v>36</v>
      </c>
      <c r="C22" s="15" t="s">
        <v>48</v>
      </c>
      <c r="D22" s="15"/>
      <c r="E22" s="6" t="n">
        <v>1035</v>
      </c>
      <c r="H22" s="7" t="s">
        <v>49</v>
      </c>
      <c r="I22" s="6" t="n">
        <f aca="false">'October 2025 - December 2025'!E99</f>
        <v>11291</v>
      </c>
    </row>
    <row r="23" customFormat="false" ht="21" hidden="false" customHeight="true" outlineLevel="0" collapsed="false">
      <c r="A23" s="21" t="s">
        <v>50</v>
      </c>
      <c r="B23" s="22" t="s">
        <v>51</v>
      </c>
      <c r="C23" s="25" t="s">
        <v>52</v>
      </c>
      <c r="D23" s="25"/>
      <c r="E23" s="6" t="n">
        <v>50</v>
      </c>
      <c r="H23" s="26" t="s">
        <v>53</v>
      </c>
      <c r="I23" s="6" t="n">
        <f aca="false">'October 2025 - December 2025'!E109</f>
        <v>13349</v>
      </c>
    </row>
    <row r="24" customFormat="false" ht="39.75" hidden="false" customHeight="true" outlineLevel="0" collapsed="false">
      <c r="A24" s="16"/>
      <c r="B24" s="16"/>
      <c r="C24" s="16"/>
      <c r="D24" s="27" t="s">
        <v>39</v>
      </c>
      <c r="E24" s="6" t="n">
        <f aca="false">SUM(E21:E23)</f>
        <v>3490</v>
      </c>
      <c r="H24" s="26" t="s">
        <v>54</v>
      </c>
      <c r="I24" s="6" t="n">
        <f aca="false">'January 2026 - March 2026'!E90</f>
        <v>15407</v>
      </c>
    </row>
    <row r="25" customFormat="false" ht="21" hidden="false" customHeight="true" outlineLevel="0" collapsed="false">
      <c r="H25" s="28" t="s">
        <v>55</v>
      </c>
      <c r="I25" s="29" t="n">
        <f aca="false">'January 2026 - March 2026'!E99</f>
        <v>17465</v>
      </c>
    </row>
    <row r="26" customFormat="false" ht="21" hidden="false" customHeight="true" outlineLevel="0" collapsed="false">
      <c r="A26" s="17"/>
      <c r="B26" s="30"/>
      <c r="C26" s="31"/>
      <c r="D26" s="31"/>
      <c r="E26" s="32"/>
      <c r="H26" s="28"/>
      <c r="I26" s="29"/>
    </row>
    <row r="27" customFormat="false" ht="21" hidden="false" customHeight="true" outlineLevel="0" collapsed="false">
      <c r="A27" s="33" t="s">
        <v>56</v>
      </c>
      <c r="B27" s="33"/>
      <c r="C27" s="33"/>
      <c r="D27" s="33"/>
      <c r="E27" s="33"/>
      <c r="H27" s="26" t="s">
        <v>57</v>
      </c>
      <c r="I27" s="6" t="n">
        <f aca="false">'January 2026 - March 2026'!E109</f>
        <v>19523</v>
      </c>
    </row>
    <row r="28" customFormat="false" ht="21" hidden="false" customHeight="true" outlineLevel="0" collapsed="false">
      <c r="A28" s="11" t="s">
        <v>4</v>
      </c>
      <c r="B28" s="11" t="s">
        <v>31</v>
      </c>
      <c r="C28" s="12" t="s">
        <v>32</v>
      </c>
      <c r="D28" s="12"/>
      <c r="E28" s="12" t="s">
        <v>33</v>
      </c>
      <c r="H28" s="24" t="s">
        <v>58</v>
      </c>
      <c r="I28" s="6" t="n">
        <f aca="false">'April 2026 - June 2026'!E90</f>
        <v>21581</v>
      </c>
    </row>
    <row r="29" customFormat="false" ht="21" hidden="false" customHeight="true" outlineLevel="0" collapsed="false">
      <c r="A29" s="11"/>
      <c r="B29" s="11"/>
      <c r="C29" s="12"/>
      <c r="D29" s="12"/>
      <c r="E29" s="12"/>
      <c r="H29" s="24" t="s">
        <v>59</v>
      </c>
      <c r="I29" s="6" t="n">
        <f aca="false">'April 2026 - June 2026'!E99</f>
        <v>23639</v>
      </c>
    </row>
    <row r="30" customFormat="false" ht="21" hidden="false" customHeight="true" outlineLevel="0" collapsed="false">
      <c r="A30" s="13"/>
      <c r="B30" s="14"/>
      <c r="C30" s="15"/>
      <c r="D30" s="15"/>
      <c r="E30" s="6" t="n">
        <v>0</v>
      </c>
      <c r="H30" s="26" t="s">
        <v>60</v>
      </c>
      <c r="I30" s="6" t="n">
        <f aca="false">'April 2026 - June 2026'!E109</f>
        <v>25697</v>
      </c>
    </row>
    <row r="31" customFormat="false" ht="21" hidden="false" customHeight="true" outlineLevel="0" collapsed="false">
      <c r="A31" s="13" t="s">
        <v>61</v>
      </c>
      <c r="B31" s="14" t="s">
        <v>36</v>
      </c>
      <c r="C31" s="15" t="s">
        <v>37</v>
      </c>
      <c r="D31" s="15"/>
      <c r="E31" s="6" t="n">
        <v>2405</v>
      </c>
      <c r="H31" s="26" t="s">
        <v>62</v>
      </c>
      <c r="I31" s="6" t="n">
        <f aca="false">'July 2026 - September 2026'!E90</f>
        <v>27755</v>
      </c>
    </row>
    <row r="32" customFormat="false" ht="21" hidden="false" customHeight="true" outlineLevel="0" collapsed="false">
      <c r="A32" s="13" t="s">
        <v>63</v>
      </c>
      <c r="B32" s="14" t="s">
        <v>64</v>
      </c>
      <c r="C32" s="14" t="s">
        <v>65</v>
      </c>
      <c r="D32" s="14"/>
      <c r="E32" s="6" t="n">
        <v>7700</v>
      </c>
      <c r="H32" s="26" t="s">
        <v>66</v>
      </c>
      <c r="I32" s="6" t="n">
        <f aca="false">'July 2026 - September 2026'!E99</f>
        <v>29813</v>
      </c>
    </row>
    <row r="33" customFormat="false" ht="21" hidden="false" customHeight="true" outlineLevel="0" collapsed="false">
      <c r="A33" s="13"/>
      <c r="B33" s="13"/>
      <c r="C33" s="13"/>
      <c r="D33" s="14"/>
      <c r="E33" s="6"/>
      <c r="H33" s="26" t="s">
        <v>67</v>
      </c>
      <c r="I33" s="6" t="n">
        <f aca="false">'July 2026 - September 2026'!E109</f>
        <v>31871</v>
      </c>
    </row>
    <row r="34" customFormat="false" ht="21" hidden="false" customHeight="true" outlineLevel="0" collapsed="false">
      <c r="A34" s="13" t="s">
        <v>68</v>
      </c>
      <c r="B34" s="14" t="s">
        <v>69</v>
      </c>
      <c r="C34" s="15"/>
      <c r="D34" s="15"/>
      <c r="E34" s="6" t="n">
        <v>204</v>
      </c>
      <c r="H34" s="26" t="s">
        <v>70</v>
      </c>
      <c r="I34" s="6" t="n">
        <f aca="false">'October 2026 - December 2026'!E90</f>
        <v>33779</v>
      </c>
    </row>
    <row r="35" customFormat="false" ht="21" hidden="false" customHeight="true" outlineLevel="0" collapsed="false">
      <c r="A35" s="13" t="s">
        <v>68</v>
      </c>
      <c r="B35" s="14" t="s">
        <v>71</v>
      </c>
      <c r="C35" s="15"/>
      <c r="D35" s="15"/>
      <c r="E35" s="6" t="n">
        <v>207.5</v>
      </c>
      <c r="H35" s="7" t="s">
        <v>72</v>
      </c>
      <c r="I35" s="6" t="n">
        <f aca="false">'October 2026 - December 2026'!E99</f>
        <v>35837</v>
      </c>
    </row>
    <row r="36" customFormat="false" ht="21" hidden="false" customHeight="true" outlineLevel="0" collapsed="false">
      <c r="A36" s="21" t="s">
        <v>68</v>
      </c>
      <c r="B36" s="22" t="s">
        <v>73</v>
      </c>
      <c r="C36" s="14" t="s">
        <v>74</v>
      </c>
      <c r="D36" s="14"/>
      <c r="E36" s="6" t="n">
        <v>9350</v>
      </c>
      <c r="H36" s="7" t="s">
        <v>75</v>
      </c>
      <c r="I36" s="6" t="n">
        <f aca="false">'October 2026 - December 2026'!E109</f>
        <v>37895</v>
      </c>
    </row>
    <row r="37" customFormat="false" ht="21" hidden="false" customHeight="true" outlineLevel="0" collapsed="false">
      <c r="A37" s="16"/>
      <c r="B37" s="16"/>
      <c r="C37" s="16"/>
      <c r="D37" s="27" t="s">
        <v>39</v>
      </c>
      <c r="E37" s="6" t="n">
        <f aca="false">SUM(E30:E36)</f>
        <v>19866.5</v>
      </c>
      <c r="H37" s="7" t="s">
        <v>76</v>
      </c>
      <c r="I37" s="6" t="n">
        <f aca="false">'January 2027 - March 2027'!E90</f>
        <v>39953</v>
      </c>
    </row>
    <row r="38" customFormat="false" ht="21" hidden="false" customHeight="true" outlineLevel="0" collapsed="false">
      <c r="H38" s="7" t="s">
        <v>77</v>
      </c>
      <c r="I38" s="6" t="n">
        <f aca="false">'January 2027 - March 2027'!E99</f>
        <v>42011</v>
      </c>
    </row>
    <row r="39" customFormat="false" ht="21" hidden="false" customHeight="true" outlineLevel="0" collapsed="false">
      <c r="A39" s="34" t="s">
        <v>78</v>
      </c>
      <c r="B39" s="34"/>
      <c r="C39" s="34"/>
      <c r="H39" s="7" t="s">
        <v>79</v>
      </c>
      <c r="I39" s="6" t="n">
        <f aca="false">'January 2027 - March 2027'!E109</f>
        <v>44069</v>
      </c>
    </row>
    <row r="40" customFormat="false" ht="21" hidden="false" customHeight="true" outlineLevel="0" collapsed="false">
      <c r="A40" s="34" t="s">
        <v>31</v>
      </c>
      <c r="B40" s="34" t="s">
        <v>32</v>
      </c>
      <c r="C40" s="4" t="s">
        <v>33</v>
      </c>
      <c r="D40" s="31"/>
      <c r="H40" s="7" t="s">
        <v>80</v>
      </c>
      <c r="I40" s="6" t="n">
        <f aca="false">'April 2027 - June 2027'!E90</f>
        <v>46127</v>
      </c>
    </row>
    <row r="41" customFormat="false" ht="21" hidden="false" customHeight="true" outlineLevel="0" collapsed="false">
      <c r="A41" s="35" t="s">
        <v>81</v>
      </c>
      <c r="B41" s="35"/>
      <c r="C41" s="35"/>
      <c r="H41" s="7" t="s">
        <v>82</v>
      </c>
      <c r="I41" s="6" t="n">
        <f aca="false">'April 2027 - June 2027'!E99</f>
        <v>48185</v>
      </c>
    </row>
    <row r="42" customFormat="false" ht="21" hidden="false" customHeight="true" outlineLevel="0" collapsed="false">
      <c r="A42" s="13" t="s">
        <v>83</v>
      </c>
      <c r="B42" s="14"/>
      <c r="C42" s="36" t="n">
        <v>204</v>
      </c>
      <c r="H42" s="26" t="s">
        <v>84</v>
      </c>
      <c r="I42" s="6" t="n">
        <f aca="false">'April 2027 - June 2027'!E109</f>
        <v>50243</v>
      </c>
    </row>
    <row r="43" customFormat="false" ht="21" hidden="false" customHeight="true" outlineLevel="0" collapsed="false">
      <c r="A43" s="13" t="s">
        <v>51</v>
      </c>
      <c r="B43" s="15"/>
      <c r="C43" s="36" t="n">
        <v>42</v>
      </c>
    </row>
    <row r="44" customFormat="false" ht="21" hidden="false" customHeight="true" outlineLevel="0" collapsed="false">
      <c r="A44" s="13" t="s">
        <v>85</v>
      </c>
      <c r="B44" s="14" t="s">
        <v>86</v>
      </c>
      <c r="C44" s="36" t="n">
        <v>197</v>
      </c>
      <c r="H44" s="1" t="s">
        <v>87</v>
      </c>
      <c r="I44" s="37"/>
    </row>
    <row r="45" customFormat="false" ht="21" hidden="false" customHeight="true" outlineLevel="0" collapsed="false">
      <c r="A45" s="16"/>
      <c r="B45" s="8" t="s">
        <v>88</v>
      </c>
      <c r="C45" s="36" t="n">
        <f aca="false">SUM(C42:C44)</f>
        <v>443</v>
      </c>
      <c r="H45" s="4" t="s">
        <v>89</v>
      </c>
      <c r="I45" s="4" t="s">
        <v>90</v>
      </c>
    </row>
    <row r="46" customFormat="false" ht="21" hidden="false" customHeight="true" outlineLevel="0" collapsed="false">
      <c r="A46" s="35" t="s">
        <v>91</v>
      </c>
      <c r="B46" s="35"/>
      <c r="C46" s="35"/>
      <c r="H46" s="38" t="s">
        <v>92</v>
      </c>
      <c r="I46" s="6" t="n">
        <f aca="false">C88</f>
        <v>-21083</v>
      </c>
    </row>
    <row r="47" customFormat="false" ht="21" hidden="false" customHeight="true" outlineLevel="0" collapsed="false">
      <c r="A47" s="13" t="s">
        <v>93</v>
      </c>
      <c r="B47" s="14"/>
      <c r="C47" s="36" t="n">
        <v>0</v>
      </c>
      <c r="H47" s="38" t="s">
        <v>94</v>
      </c>
      <c r="I47" s="6" t="n">
        <f aca="false">C88+SUM(E101,E113,E125)</f>
        <v>-11583</v>
      </c>
    </row>
    <row r="48" customFormat="false" ht="21" hidden="false" customHeight="true" outlineLevel="0" collapsed="false">
      <c r="A48" s="13" t="s">
        <v>95</v>
      </c>
      <c r="B48" s="14"/>
      <c r="C48" s="36" t="n">
        <v>0</v>
      </c>
      <c r="H48" s="39" t="s">
        <v>96</v>
      </c>
      <c r="I48" s="6" t="n">
        <f aca="false">('July 2024 - September 2024'!C5)</f>
        <v>-8433</v>
      </c>
    </row>
    <row r="49" customFormat="false" ht="21" hidden="false" customHeight="true" outlineLevel="0" collapsed="false">
      <c r="A49" s="13" t="s">
        <v>97</v>
      </c>
      <c r="B49" s="14"/>
      <c r="C49" s="36" t="n">
        <v>0</v>
      </c>
      <c r="H49" s="38" t="s">
        <v>98</v>
      </c>
      <c r="I49" s="6" t="n">
        <f aca="false">('October 2024 - December 2024'!C5)</f>
        <v>-8433</v>
      </c>
    </row>
    <row r="50" customFormat="false" ht="21" hidden="false" customHeight="true" outlineLevel="0" collapsed="false">
      <c r="A50" s="13" t="s">
        <v>99</v>
      </c>
      <c r="B50" s="14"/>
      <c r="C50" s="36" t="n">
        <v>0</v>
      </c>
      <c r="H50" s="39" t="s">
        <v>100</v>
      </c>
      <c r="I50" s="6" t="n">
        <f aca="false">('January 2025 - March 2025'!C5)</f>
        <v>-5733</v>
      </c>
    </row>
    <row r="51" customFormat="false" ht="21" hidden="false" customHeight="true" outlineLevel="0" collapsed="false">
      <c r="A51" s="16"/>
      <c r="B51" s="8" t="s">
        <v>101</v>
      </c>
      <c r="C51" s="36" t="n">
        <f aca="false">SUM(C47:C50)</f>
        <v>0</v>
      </c>
      <c r="H51" s="39" t="s">
        <v>102</v>
      </c>
      <c r="I51" s="6" t="n">
        <f aca="false">('April 2025 - June 2025'!C5)</f>
        <v>-2433</v>
      </c>
    </row>
    <row r="52" customFormat="false" ht="21" hidden="false" customHeight="true" outlineLevel="0" collapsed="false">
      <c r="A52" s="35" t="s">
        <v>103</v>
      </c>
      <c r="B52" s="35"/>
      <c r="C52" s="35"/>
      <c r="H52" s="39" t="s">
        <v>104</v>
      </c>
      <c r="I52" s="6" t="n">
        <f aca="false">('July 2025 - September 2025'!C5)</f>
        <v>0</v>
      </c>
    </row>
    <row r="53" customFormat="false" ht="21" hidden="false" customHeight="true" outlineLevel="0" collapsed="false">
      <c r="A53" s="13" t="s">
        <v>105</v>
      </c>
      <c r="B53" s="14" t="s">
        <v>106</v>
      </c>
      <c r="C53" s="36" t="n">
        <v>0</v>
      </c>
      <c r="H53" s="39" t="s">
        <v>107</v>
      </c>
      <c r="I53" s="6" t="n">
        <f aca="false">('October 2025 - December 2025'!C5)</f>
        <v>0</v>
      </c>
    </row>
    <row r="54" customFormat="false" ht="21" hidden="false" customHeight="true" outlineLevel="0" collapsed="false">
      <c r="A54" s="13" t="s">
        <v>108</v>
      </c>
      <c r="B54" s="14" t="s">
        <v>109</v>
      </c>
      <c r="C54" s="36" t="n">
        <v>0</v>
      </c>
      <c r="D54" s="40"/>
      <c r="H54" s="39" t="s">
        <v>110</v>
      </c>
      <c r="I54" s="6" t="n">
        <f aca="false">('January 2026 - March 2026'!C5)</f>
        <v>0</v>
      </c>
    </row>
    <row r="55" customFormat="false" ht="21" hidden="false" customHeight="true" outlineLevel="0" collapsed="false">
      <c r="A55" s="16"/>
      <c r="B55" s="8" t="s">
        <v>111</v>
      </c>
      <c r="C55" s="36" t="n">
        <f aca="false">SUM(C53:C54)</f>
        <v>0</v>
      </c>
      <c r="H55" s="39" t="s">
        <v>112</v>
      </c>
      <c r="I55" s="6" t="n">
        <f aca="false">('April 2026 - June 2026'!C5)</f>
        <v>0</v>
      </c>
    </row>
    <row r="56" customFormat="false" ht="21" hidden="false" customHeight="true" outlineLevel="0" collapsed="false">
      <c r="A56" s="35" t="s">
        <v>113</v>
      </c>
      <c r="B56" s="35"/>
      <c r="C56" s="35"/>
      <c r="H56" s="39" t="s">
        <v>114</v>
      </c>
      <c r="I56" s="6" t="n">
        <f aca="false">('July 2026 - September 2026'!C5)</f>
        <v>0</v>
      </c>
    </row>
    <row r="57" customFormat="false" ht="21" hidden="false" customHeight="true" outlineLevel="0" collapsed="false">
      <c r="A57" s="13" t="s">
        <v>115</v>
      </c>
      <c r="B57" s="14" t="s">
        <v>116</v>
      </c>
      <c r="C57" s="36" t="n">
        <v>0</v>
      </c>
      <c r="H57" s="39" t="s">
        <v>117</v>
      </c>
      <c r="I57" s="6" t="n">
        <f aca="false">('October 2026 - December 2026'!C5)</f>
        <v>0</v>
      </c>
    </row>
    <row r="58" customFormat="false" ht="21" hidden="false" customHeight="true" outlineLevel="0" collapsed="false">
      <c r="A58" s="16"/>
      <c r="B58" s="14" t="s">
        <v>118</v>
      </c>
      <c r="C58" s="36" t="n">
        <v>0</v>
      </c>
      <c r="H58" s="39" t="s">
        <v>119</v>
      </c>
      <c r="I58" s="6" t="n">
        <f aca="false">('January 2027 - March 2027'!C5)</f>
        <v>0</v>
      </c>
    </row>
    <row r="59" customFormat="false" ht="21" hidden="false" customHeight="true" outlineLevel="0" collapsed="false">
      <c r="A59" s="16"/>
      <c r="B59" s="14" t="s">
        <v>120</v>
      </c>
      <c r="C59" s="36" t="n">
        <v>0</v>
      </c>
      <c r="H59" s="39" t="s">
        <v>121</v>
      </c>
      <c r="I59" s="6" t="n">
        <f aca="false">('April 2027 - June 2027'!C5)</f>
        <v>0</v>
      </c>
    </row>
    <row r="60" customFormat="false" ht="21" hidden="false" customHeight="true" outlineLevel="0" collapsed="false">
      <c r="A60" s="16"/>
      <c r="B60" s="8" t="s">
        <v>122</v>
      </c>
      <c r="C60" s="36" t="n">
        <f aca="false">SUM(C57:C59)</f>
        <v>0</v>
      </c>
    </row>
    <row r="61" customFormat="false" ht="21" hidden="false" customHeight="true" outlineLevel="0" collapsed="false">
      <c r="A61" s="35" t="s">
        <v>123</v>
      </c>
      <c r="B61" s="35"/>
      <c r="C61" s="35"/>
    </row>
    <row r="62" customFormat="false" ht="21" hidden="false" customHeight="true" outlineLevel="0" collapsed="false">
      <c r="A62" s="13" t="s">
        <v>124</v>
      </c>
      <c r="B62" s="14" t="s">
        <v>125</v>
      </c>
      <c r="C62" s="36" t="n">
        <v>0</v>
      </c>
    </row>
    <row r="63" customFormat="false" ht="30" hidden="false" customHeight="true" outlineLevel="0" collapsed="false">
      <c r="A63" s="16"/>
      <c r="B63" s="8" t="s">
        <v>126</v>
      </c>
      <c r="C63" s="36" t="n">
        <f aca="false">SUM(C62)</f>
        <v>0</v>
      </c>
    </row>
    <row r="64" customFormat="false" ht="21" hidden="false" customHeight="true" outlineLevel="0" collapsed="false">
      <c r="A64" s="35" t="s">
        <v>127</v>
      </c>
      <c r="B64" s="35"/>
      <c r="C64" s="35"/>
    </row>
    <row r="65" customFormat="false" ht="42.75" hidden="false" customHeight="true" outlineLevel="0" collapsed="false">
      <c r="A65" s="13" t="s">
        <v>128</v>
      </c>
      <c r="B65" s="14" t="s">
        <v>129</v>
      </c>
      <c r="C65" s="36" t="n">
        <v>0</v>
      </c>
    </row>
    <row r="66" customFormat="false" ht="21" hidden="false" customHeight="true" outlineLevel="0" collapsed="false">
      <c r="A66" s="13" t="s">
        <v>130</v>
      </c>
      <c r="B66" s="14" t="s">
        <v>131</v>
      </c>
      <c r="C66" s="36" t="n">
        <v>0</v>
      </c>
    </row>
    <row r="67" customFormat="false" ht="42.75" hidden="false" customHeight="true" outlineLevel="0" collapsed="false">
      <c r="A67" s="13" t="s">
        <v>132</v>
      </c>
      <c r="B67" s="14" t="s">
        <v>133</v>
      </c>
      <c r="C67" s="36" t="n">
        <v>0</v>
      </c>
    </row>
    <row r="68" customFormat="false" ht="21" hidden="false" customHeight="true" outlineLevel="0" collapsed="false">
      <c r="A68" s="13" t="s">
        <v>134</v>
      </c>
      <c r="B68" s="14" t="s">
        <v>134</v>
      </c>
      <c r="C68" s="36" t="n">
        <v>0</v>
      </c>
    </row>
    <row r="69" customFormat="false" ht="21" hidden="false" customHeight="true" outlineLevel="0" collapsed="false">
      <c r="A69" s="16"/>
      <c r="B69" s="8" t="s">
        <v>135</v>
      </c>
      <c r="C69" s="36" t="n">
        <f aca="false">SUM(C65:C68)</f>
        <v>0</v>
      </c>
    </row>
    <row r="70" customFormat="false" ht="21" hidden="false" customHeight="true" outlineLevel="0" collapsed="false">
      <c r="A70" s="35" t="s">
        <v>136</v>
      </c>
      <c r="B70" s="35"/>
      <c r="C70" s="35"/>
    </row>
    <row r="71" customFormat="false" ht="21" hidden="false" customHeight="true" outlineLevel="0" collapsed="false">
      <c r="A71" s="13" t="s">
        <v>137</v>
      </c>
      <c r="B71" s="16"/>
      <c r="C71" s="36" t="n">
        <v>0</v>
      </c>
    </row>
    <row r="72" customFormat="false" ht="21" hidden="false" customHeight="true" outlineLevel="0" collapsed="false">
      <c r="A72" s="39" t="s">
        <v>138</v>
      </c>
      <c r="B72" s="15" t="s">
        <v>139</v>
      </c>
      <c r="C72" s="36" t="n">
        <v>0</v>
      </c>
    </row>
    <row r="73" customFormat="false" ht="21" hidden="false" customHeight="true" outlineLevel="0" collapsed="false">
      <c r="A73" s="13" t="s">
        <v>64</v>
      </c>
      <c r="B73" s="14" t="s">
        <v>140</v>
      </c>
      <c r="C73" s="36" t="n">
        <v>0</v>
      </c>
    </row>
    <row r="74" customFormat="false" ht="21" hidden="false" customHeight="true" outlineLevel="0" collapsed="false">
      <c r="A74" s="16"/>
      <c r="B74" s="8" t="s">
        <v>141</v>
      </c>
      <c r="C74" s="36" t="n">
        <f aca="false">SUM(C71:C73)</f>
        <v>0</v>
      </c>
    </row>
    <row r="75" customFormat="false" ht="21" hidden="false" customHeight="true" outlineLevel="0" collapsed="false">
      <c r="A75" s="35" t="s">
        <v>142</v>
      </c>
      <c r="B75" s="35"/>
      <c r="C75" s="35"/>
    </row>
    <row r="76" customFormat="false" ht="21" hidden="false" customHeight="true" outlineLevel="0" collapsed="false">
      <c r="A76" s="13" t="s">
        <v>143</v>
      </c>
      <c r="B76" s="15" t="s">
        <v>144</v>
      </c>
      <c r="C76" s="36" t="n">
        <v>300</v>
      </c>
    </row>
    <row r="77" customFormat="false" ht="21" hidden="false" customHeight="true" outlineLevel="0" collapsed="false">
      <c r="A77" s="13" t="s">
        <v>145</v>
      </c>
      <c r="B77" s="15" t="s">
        <v>146</v>
      </c>
      <c r="C77" s="36" t="n">
        <v>0</v>
      </c>
    </row>
    <row r="78" customFormat="false" ht="21" hidden="false" customHeight="true" outlineLevel="0" collapsed="false">
      <c r="A78" s="13" t="s">
        <v>147</v>
      </c>
      <c r="B78" s="15" t="s">
        <v>148</v>
      </c>
      <c r="C78" s="36" t="n">
        <v>0</v>
      </c>
    </row>
    <row r="79" customFormat="false" ht="21" hidden="false" customHeight="true" outlineLevel="0" collapsed="false">
      <c r="A79" s="13" t="s">
        <v>149</v>
      </c>
      <c r="B79" s="14" t="s">
        <v>150</v>
      </c>
      <c r="C79" s="36" t="n">
        <v>760</v>
      </c>
    </row>
    <row r="80" customFormat="false" ht="21" hidden="false" customHeight="true" outlineLevel="0" collapsed="false">
      <c r="A80" s="39"/>
      <c r="B80" s="41" t="s">
        <v>151</v>
      </c>
      <c r="C80" s="36" t="n">
        <f aca="false">SUM(C76:C79)</f>
        <v>1060</v>
      </c>
    </row>
    <row r="81" customFormat="false" ht="21" hidden="false" customHeight="true" outlineLevel="0" collapsed="false">
      <c r="A81" s="16"/>
      <c r="B81" s="41" t="s">
        <v>152</v>
      </c>
      <c r="C81" s="36" t="n">
        <f aca="false">C45+C51+C55+C60+C63+C69+C74+C80</f>
        <v>1503</v>
      </c>
    </row>
    <row r="82" customFormat="false" ht="21" hidden="false" customHeight="true" outlineLevel="0" collapsed="false">
      <c r="A82" s="35" t="s">
        <v>153</v>
      </c>
      <c r="B82" s="35"/>
      <c r="C82" s="35"/>
    </row>
    <row r="83" customFormat="false" ht="21" hidden="false" customHeight="true" outlineLevel="0" collapsed="false">
      <c r="A83" s="39" t="s">
        <v>154</v>
      </c>
      <c r="B83" s="15"/>
      <c r="C83" s="6" t="n">
        <v>-14583</v>
      </c>
    </row>
    <row r="84" customFormat="false" ht="21" hidden="false" customHeight="true" outlineLevel="0" collapsed="false">
      <c r="A84" s="39" t="s">
        <v>155</v>
      </c>
      <c r="B84" s="15"/>
      <c r="C84" s="6" t="n">
        <f aca="false">-5000</f>
        <v>-5000</v>
      </c>
    </row>
    <row r="85" customFormat="false" ht="21" hidden="false" customHeight="true" outlineLevel="0" collapsed="false">
      <c r="A85" s="39" t="s">
        <v>156</v>
      </c>
      <c r="B85" s="15"/>
      <c r="C85" s="6" t="n">
        <f aca="false">-1500</f>
        <v>-1500</v>
      </c>
    </row>
    <row r="86" customFormat="false" ht="42.75" hidden="false" customHeight="true" outlineLevel="0" collapsed="false">
      <c r="A86" s="13" t="s">
        <v>157</v>
      </c>
      <c r="B86" s="15"/>
      <c r="C86" s="6" t="n">
        <v>0</v>
      </c>
    </row>
    <row r="87" customFormat="false" ht="42.75" hidden="false" customHeight="true" outlineLevel="0" collapsed="false">
      <c r="A87" s="13" t="s">
        <v>158</v>
      </c>
      <c r="B87" s="15"/>
      <c r="C87" s="6" t="n">
        <v>0</v>
      </c>
    </row>
    <row r="88" customFormat="false" ht="42.75" hidden="false" customHeight="true" outlineLevel="0" collapsed="false">
      <c r="A88" s="16"/>
      <c r="B88" s="41" t="s">
        <v>159</v>
      </c>
      <c r="C88" s="6" t="n">
        <f aca="false">SUM(C83:C87)</f>
        <v>-21083</v>
      </c>
    </row>
    <row r="89" customFormat="false" ht="21" hidden="false" customHeight="true" outlineLevel="0" collapsed="false">
      <c r="A89" s="16"/>
      <c r="B89" s="8" t="s">
        <v>160</v>
      </c>
      <c r="C89" s="36" t="n">
        <f aca="false">C81</f>
        <v>1503</v>
      </c>
    </row>
    <row r="90" customFormat="false" ht="21" hidden="false" customHeight="true" outlineLevel="0" collapsed="false"/>
    <row r="91" customFormat="false" ht="42.75" hidden="false" customHeight="true" outlineLevel="0" collapsed="false"/>
    <row r="92" customFormat="false" ht="21" hidden="false" customHeight="true" outlineLevel="0" collapsed="false">
      <c r="A92" s="42" t="s">
        <v>161</v>
      </c>
      <c r="B92" s="42"/>
      <c r="C92" s="42"/>
      <c r="D92" s="42"/>
      <c r="E92" s="42"/>
    </row>
    <row r="93" customFormat="false" ht="21" hidden="false" customHeight="true" outlineLevel="0" collapsed="false">
      <c r="A93" s="42" t="s">
        <v>162</v>
      </c>
      <c r="B93" s="42"/>
      <c r="C93" s="42" t="s">
        <v>32</v>
      </c>
      <c r="D93" s="42"/>
      <c r="E93" s="42" t="s">
        <v>33</v>
      </c>
    </row>
    <row r="94" customFormat="false" ht="21" hidden="false" customHeight="true" outlineLevel="0" collapsed="false">
      <c r="A94" s="39" t="s">
        <v>163</v>
      </c>
      <c r="B94" s="39"/>
      <c r="C94" s="15"/>
      <c r="D94" s="15"/>
      <c r="E94" s="36" t="n">
        <f aca="false">C89</f>
        <v>1503</v>
      </c>
    </row>
    <row r="95" customFormat="false" ht="21" hidden="false" customHeight="true" outlineLevel="0" collapsed="false">
      <c r="A95" s="43"/>
      <c r="B95" s="43"/>
      <c r="C95" s="44" t="s">
        <v>164</v>
      </c>
      <c r="D95" s="44"/>
      <c r="E95" s="6" t="n">
        <f aca="false">I3</f>
        <v>0</v>
      </c>
    </row>
    <row r="96" customFormat="false" ht="21" hidden="false" customHeight="true" outlineLevel="0" collapsed="false"/>
    <row r="97" customFormat="false" ht="21" hidden="false" customHeight="true" outlineLevel="0" collapsed="false">
      <c r="A97" s="42" t="s">
        <v>165</v>
      </c>
      <c r="B97" s="42"/>
      <c r="C97" s="42"/>
      <c r="D97" s="42"/>
      <c r="E97" s="42"/>
    </row>
    <row r="98" customFormat="false" ht="21" hidden="false" customHeight="true" outlineLevel="0" collapsed="false">
      <c r="A98" s="42" t="s">
        <v>162</v>
      </c>
      <c r="B98" s="42"/>
      <c r="C98" s="42" t="s">
        <v>32</v>
      </c>
      <c r="D98" s="42"/>
      <c r="E98" s="42" t="s">
        <v>33</v>
      </c>
    </row>
    <row r="99" customFormat="false" ht="21" hidden="false" customHeight="true" outlineLevel="0" collapsed="false">
      <c r="A99" s="39" t="s">
        <v>166</v>
      </c>
      <c r="B99" s="39"/>
      <c r="C99" s="45"/>
      <c r="D99" s="45"/>
      <c r="E99" s="6" t="n">
        <f aca="false">E95</f>
        <v>0</v>
      </c>
    </row>
    <row r="100" customFormat="false" ht="21" hidden="false" customHeight="true" outlineLevel="0" collapsed="false">
      <c r="A100" s="39" t="s">
        <v>142</v>
      </c>
      <c r="B100" s="39"/>
      <c r="C100" s="15" t="s">
        <v>167</v>
      </c>
      <c r="D100" s="15"/>
      <c r="E100" s="36" t="n">
        <v>0</v>
      </c>
    </row>
    <row r="101" customFormat="false" ht="21" hidden="false" customHeight="true" outlineLevel="0" collapsed="false">
      <c r="A101" s="39"/>
      <c r="B101" s="39"/>
      <c r="C101" s="15" t="s">
        <v>168</v>
      </c>
      <c r="D101" s="15"/>
      <c r="E101" s="36" t="n">
        <v>1000</v>
      </c>
    </row>
    <row r="102" customFormat="false" ht="21" hidden="false" customHeight="true" outlineLevel="0" collapsed="false">
      <c r="A102" s="39"/>
      <c r="B102" s="39"/>
      <c r="C102" s="15" t="s">
        <v>169</v>
      </c>
      <c r="D102" s="15"/>
      <c r="E102" s="36" t="n">
        <v>140</v>
      </c>
    </row>
    <row r="103" customFormat="false" ht="21" hidden="false" customHeight="true" outlineLevel="0" collapsed="false">
      <c r="A103" s="39"/>
      <c r="B103" s="39"/>
      <c r="C103" s="15" t="s">
        <v>170</v>
      </c>
      <c r="D103" s="15"/>
      <c r="E103" s="36" t="n">
        <v>68</v>
      </c>
    </row>
    <row r="104" customFormat="false" ht="21" hidden="false" customHeight="true" outlineLevel="0" collapsed="false">
      <c r="A104" s="39"/>
      <c r="B104" s="39"/>
      <c r="C104" s="15" t="s">
        <v>171</v>
      </c>
      <c r="D104" s="15"/>
      <c r="E104" s="36" t="n">
        <v>420</v>
      </c>
    </row>
    <row r="105" customFormat="false" ht="60" hidden="false" customHeight="true" outlineLevel="0" collapsed="false">
      <c r="A105" s="39"/>
      <c r="B105" s="39"/>
      <c r="C105" s="14" t="s">
        <v>172</v>
      </c>
      <c r="D105" s="14"/>
      <c r="E105" s="36" t="n">
        <v>775.68</v>
      </c>
    </row>
    <row r="106" customFormat="false" ht="21" hidden="false" customHeight="true" outlineLevel="0" collapsed="false">
      <c r="A106" s="39" t="s">
        <v>163</v>
      </c>
      <c r="B106" s="39"/>
      <c r="C106" s="15" t="s">
        <v>173</v>
      </c>
      <c r="D106" s="15"/>
      <c r="E106" s="36" t="n">
        <f aca="false">C89</f>
        <v>1503</v>
      </c>
    </row>
    <row r="107" customFormat="false" ht="21" hidden="false" customHeight="true" outlineLevel="0" collapsed="false">
      <c r="A107" s="43"/>
      <c r="B107" s="43"/>
      <c r="C107" s="41" t="s">
        <v>174</v>
      </c>
      <c r="D107" s="41"/>
      <c r="E107" s="6" t="n">
        <f aca="false">SUM(E24,E99)-SUM(E100:E106)</f>
        <v>-416.68</v>
      </c>
    </row>
    <row r="108" customFormat="false" ht="21" hidden="false" customHeight="true" outlineLevel="0" collapsed="false">
      <c r="A108" s="46"/>
      <c r="B108" s="46"/>
      <c r="C108" s="46"/>
      <c r="D108" s="46"/>
      <c r="E108" s="46"/>
    </row>
    <row r="109" customFormat="false" ht="21" hidden="false" customHeight="true" outlineLevel="0" collapsed="false">
      <c r="A109" s="46"/>
      <c r="B109" s="46"/>
      <c r="C109" s="46"/>
      <c r="D109" s="46"/>
      <c r="E109" s="46"/>
    </row>
    <row r="110" customFormat="false" ht="21" hidden="false" customHeight="true" outlineLevel="0" collapsed="false">
      <c r="A110" s="42" t="s">
        <v>175</v>
      </c>
      <c r="B110" s="42"/>
      <c r="C110" s="42"/>
      <c r="D110" s="42"/>
      <c r="E110" s="42"/>
    </row>
    <row r="111" customFormat="false" ht="21" hidden="false" customHeight="true" outlineLevel="0" collapsed="false">
      <c r="A111" s="42" t="s">
        <v>162</v>
      </c>
      <c r="B111" s="42"/>
      <c r="C111" s="42" t="s">
        <v>32</v>
      </c>
      <c r="D111" s="42"/>
      <c r="E111" s="42" t="s">
        <v>33</v>
      </c>
    </row>
    <row r="112" customFormat="false" ht="21" hidden="false" customHeight="true" outlineLevel="0" collapsed="false">
      <c r="A112" s="39" t="s">
        <v>176</v>
      </c>
      <c r="B112" s="39"/>
      <c r="C112" s="45"/>
      <c r="D112" s="45"/>
      <c r="E112" s="6" t="n">
        <f aca="false">E107</f>
        <v>-416.68</v>
      </c>
    </row>
    <row r="113" customFormat="false" ht="21" hidden="false" customHeight="true" outlineLevel="0" collapsed="false">
      <c r="A113" s="39" t="s">
        <v>142</v>
      </c>
      <c r="B113" s="39"/>
      <c r="C113" s="15" t="s">
        <v>177</v>
      </c>
      <c r="D113" s="15"/>
      <c r="E113" s="36" t="n">
        <v>4000</v>
      </c>
    </row>
    <row r="114" customFormat="false" ht="21" hidden="false" customHeight="true" outlineLevel="0" collapsed="false">
      <c r="A114" s="39"/>
      <c r="B114" s="39"/>
      <c r="C114" s="15" t="s">
        <v>178</v>
      </c>
      <c r="D114" s="15"/>
      <c r="E114" s="36" t="n">
        <v>2254</v>
      </c>
    </row>
    <row r="115" customFormat="false" ht="42.75" hidden="false" customHeight="true" outlineLevel="0" collapsed="false">
      <c r="A115" s="39"/>
      <c r="B115" s="39"/>
      <c r="C115" s="14" t="s">
        <v>179</v>
      </c>
      <c r="D115" s="14"/>
      <c r="E115" s="36" t="n">
        <v>560</v>
      </c>
    </row>
    <row r="116" customFormat="false" ht="21" hidden="false" customHeight="true" outlineLevel="0" collapsed="false">
      <c r="A116" s="39"/>
      <c r="B116" s="39"/>
      <c r="C116" s="15" t="s">
        <v>180</v>
      </c>
      <c r="D116" s="15"/>
      <c r="E116" s="36" t="n">
        <v>0</v>
      </c>
    </row>
    <row r="117" customFormat="false" ht="42.75" hidden="false" customHeight="true" outlineLevel="0" collapsed="false">
      <c r="A117" s="39"/>
      <c r="B117" s="39"/>
      <c r="C117" s="14" t="s">
        <v>181</v>
      </c>
      <c r="D117" s="14"/>
      <c r="E117" s="36" t="n">
        <v>700</v>
      </c>
    </row>
    <row r="118" customFormat="false" ht="21" hidden="false" customHeight="true" outlineLevel="0" collapsed="false">
      <c r="A118" s="39"/>
      <c r="B118" s="39"/>
      <c r="C118" s="14" t="s">
        <v>182</v>
      </c>
      <c r="D118" s="14"/>
      <c r="E118" s="36" t="n">
        <v>498</v>
      </c>
    </row>
    <row r="119" customFormat="false" ht="21" hidden="false" customHeight="true" outlineLevel="0" collapsed="false">
      <c r="A119" s="39"/>
      <c r="B119" s="39"/>
      <c r="C119" s="15" t="s">
        <v>183</v>
      </c>
      <c r="D119" s="15"/>
      <c r="E119" s="36" t="n">
        <v>368</v>
      </c>
    </row>
    <row r="120" customFormat="false" ht="21" hidden="false" customHeight="true" outlineLevel="0" collapsed="false">
      <c r="A120" s="39"/>
      <c r="B120" s="39"/>
      <c r="C120" s="15" t="s">
        <v>184</v>
      </c>
      <c r="D120" s="15"/>
      <c r="E120" s="36" t="n">
        <v>204</v>
      </c>
    </row>
    <row r="121" customFormat="false" ht="21" hidden="false" customHeight="true" outlineLevel="0" collapsed="false">
      <c r="A121" s="39"/>
      <c r="B121" s="39"/>
      <c r="C121" s="15" t="s">
        <v>185</v>
      </c>
      <c r="D121" s="15"/>
      <c r="E121" s="36" t="n">
        <v>207.5</v>
      </c>
    </row>
    <row r="122" customFormat="false" ht="21" hidden="false" customHeight="true" outlineLevel="0" collapsed="false">
      <c r="A122" s="39"/>
      <c r="B122" s="39"/>
      <c r="C122" s="15" t="s">
        <v>186</v>
      </c>
      <c r="D122" s="15"/>
      <c r="E122" s="36" t="n">
        <v>187</v>
      </c>
    </row>
    <row r="123" customFormat="false" ht="21" hidden="false" customHeight="true" outlineLevel="0" collapsed="false">
      <c r="A123" s="39"/>
      <c r="B123" s="39"/>
      <c r="C123" s="15" t="s">
        <v>187</v>
      </c>
      <c r="D123" s="15"/>
      <c r="E123" s="36" t="n">
        <v>391.5</v>
      </c>
    </row>
    <row r="124" customFormat="false" ht="21" hidden="false" customHeight="true" outlineLevel="0" collapsed="false">
      <c r="A124" s="39"/>
      <c r="B124" s="39"/>
      <c r="C124" s="15" t="s">
        <v>188</v>
      </c>
      <c r="D124" s="15"/>
      <c r="E124" s="36" t="n">
        <v>966.7</v>
      </c>
    </row>
    <row r="125" customFormat="false" ht="21" hidden="false" customHeight="true" outlineLevel="0" collapsed="false">
      <c r="A125" s="39"/>
      <c r="B125" s="39"/>
      <c r="C125" s="15" t="s">
        <v>189</v>
      </c>
      <c r="D125" s="15"/>
      <c r="E125" s="36" t="n">
        <v>4500</v>
      </c>
    </row>
    <row r="126" customFormat="false" ht="21" hidden="false" customHeight="true" outlineLevel="0" collapsed="false">
      <c r="A126" s="39" t="s">
        <v>163</v>
      </c>
      <c r="B126" s="39"/>
      <c r="C126" s="47"/>
      <c r="D126" s="47"/>
      <c r="E126" s="36" t="n">
        <f aca="false">C89</f>
        <v>1503</v>
      </c>
    </row>
    <row r="127" customFormat="false" ht="21" hidden="false" customHeight="true" outlineLevel="0" collapsed="false">
      <c r="A127" s="43"/>
      <c r="B127" s="43"/>
      <c r="C127" s="41" t="s">
        <v>174</v>
      </c>
      <c r="D127" s="41"/>
      <c r="E127" s="6" t="n">
        <f aca="false">(E37+E112)-SUM(E113:E126)</f>
        <v>3110.12</v>
      </c>
    </row>
    <row r="128" customFormat="false" ht="21" hidden="false" customHeight="true" outlineLevel="0" collapsed="false"/>
    <row r="129" customFormat="false" ht="21" hidden="false" customHeight="true" outlineLevel="0" collapsed="false"/>
    <row r="130" customFormat="false" ht="21" hidden="false" customHeight="true" outlineLevel="0" collapsed="false"/>
    <row r="131" customFormat="false" ht="21" hidden="false" customHeight="true" outlineLevel="0" collapsed="false"/>
    <row r="132" customFormat="false" ht="21" hidden="false" customHeight="true" outlineLevel="0" collapsed="false"/>
    <row r="133" customFormat="false" ht="21" hidden="false" customHeight="true" outlineLevel="0" collapsed="false"/>
    <row r="134" customFormat="false" ht="13.5" hidden="false" customHeight="true" outlineLevel="0" collapsed="false"/>
    <row r="135" customFormat="false" ht="17.25" hidden="false" customHeight="true" outlineLevel="0" collapsed="false"/>
    <row r="136" customFormat="false" ht="21" hidden="false" customHeight="true" outlineLevel="0" collapsed="false"/>
    <row r="137" customFormat="false" ht="21" hidden="false" customHeight="true" outlineLevel="0" collapsed="false"/>
    <row r="138" customFormat="false" ht="21" hidden="false" customHeight="true" outlineLevel="0" collapsed="false"/>
    <row r="139" customFormat="false" ht="21" hidden="false" customHeight="true" outlineLevel="0" collapsed="false"/>
    <row r="140" customFormat="false" ht="21" hidden="false" customHeight="true" outlineLevel="0" collapsed="false"/>
    <row r="141" customFormat="false" ht="30" hidden="false" customHeight="true" outlineLevel="0" collapsed="false"/>
    <row r="142" customFormat="false" ht="21" hidden="false" customHeight="true" outlineLevel="0" collapsed="false"/>
    <row r="143" customFormat="false" ht="30" hidden="false" customHeight="true" outlineLevel="0" collapsed="false"/>
    <row r="144" customFormat="false" ht="21" hidden="false" customHeight="true" outlineLevel="0" collapsed="false"/>
    <row r="145" customFormat="false" ht="21" hidden="false" customHeight="true" outlineLevel="0" collapsed="false"/>
    <row r="146" customFormat="false" ht="21" hidden="false" customHeight="true" outlineLevel="0" collapsed="false"/>
    <row r="147" customFormat="false" ht="21" hidden="false" customHeight="true" outlineLevel="0" collapsed="false"/>
    <row r="148" customFormat="false" ht="21" hidden="false" customHeight="true" outlineLevel="0" collapsed="false"/>
    <row r="149" customFormat="false" ht="21" hidden="false" customHeight="true" outlineLevel="0" collapsed="false"/>
    <row r="150" customFormat="false" ht="21" hidden="false" customHeight="true" outlineLevel="0" collapsed="false"/>
    <row r="151" customFormat="false" ht="21" hidden="false" customHeight="true" outlineLevel="0" collapsed="false"/>
    <row r="152" customFormat="false" ht="21" hidden="false" customHeight="true" outlineLevel="0" collapsed="false"/>
    <row r="153" customFormat="false" ht="21" hidden="false" customHeight="true" outlineLevel="0" collapsed="false"/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  <row r="1023" customFormat="false" ht="13.5" hidden="false" customHeight="true" outlineLevel="0" collapsed="false">
      <c r="A1023" s="17"/>
      <c r="B1023" s="17"/>
    </row>
    <row r="1024" customFormat="false" ht="13.5" hidden="false" customHeight="true" outlineLevel="0" collapsed="false">
      <c r="A1024" s="17"/>
      <c r="B1024" s="17"/>
    </row>
    <row r="1025" customFormat="false" ht="13.5" hidden="false" customHeight="true" outlineLevel="0" collapsed="false">
      <c r="A1025" s="17"/>
      <c r="B1025" s="17"/>
    </row>
    <row r="1026" customFormat="false" ht="13.5" hidden="false" customHeight="true" outlineLevel="0" collapsed="false">
      <c r="A1026" s="17"/>
      <c r="B1026" s="17"/>
    </row>
    <row r="1027" customFormat="false" ht="13.5" hidden="false" customHeight="true" outlineLevel="0" collapsed="false">
      <c r="A1027" s="17"/>
      <c r="B1027" s="17"/>
    </row>
    <row r="1028" customFormat="false" ht="13.5" hidden="false" customHeight="true" outlineLevel="0" collapsed="false">
      <c r="A1028" s="17"/>
      <c r="B1028" s="17"/>
    </row>
    <row r="1029" customFormat="false" ht="13.5" hidden="false" customHeight="true" outlineLevel="0" collapsed="false">
      <c r="A1029" s="17"/>
      <c r="B1029" s="17"/>
    </row>
    <row r="1030" customFormat="false" ht="13.5" hidden="false" customHeight="true" outlineLevel="0" collapsed="false">
      <c r="A1030" s="17"/>
      <c r="B1030" s="17"/>
    </row>
    <row r="1031" customFormat="false" ht="13.5" hidden="false" customHeight="true" outlineLevel="0" collapsed="false">
      <c r="A1031" s="17"/>
      <c r="B1031" s="17"/>
    </row>
    <row r="1032" customFormat="false" ht="13.5" hidden="false" customHeight="true" outlineLevel="0" collapsed="false">
      <c r="A1032" s="17"/>
      <c r="B1032" s="17"/>
    </row>
    <row r="1033" customFormat="false" ht="13.5" hidden="false" customHeight="true" outlineLevel="0" collapsed="false">
      <c r="A1033" s="17"/>
      <c r="B1033" s="17"/>
    </row>
    <row r="1034" customFormat="false" ht="13.5" hidden="false" customHeight="true" outlineLevel="0" collapsed="false">
      <c r="A1034" s="17"/>
      <c r="B1034" s="17"/>
    </row>
    <row r="1035" customFormat="false" ht="13.5" hidden="false" customHeight="true" outlineLevel="0" collapsed="false">
      <c r="A1035" s="17"/>
      <c r="B1035" s="17"/>
    </row>
    <row r="1036" customFormat="false" ht="13.5" hidden="false" customHeight="true" outlineLevel="0" collapsed="false">
      <c r="A1036" s="17"/>
      <c r="B1036" s="17"/>
    </row>
    <row r="1037" customFormat="false" ht="13.5" hidden="false" customHeight="true" outlineLevel="0" collapsed="false">
      <c r="A1037" s="17"/>
      <c r="B1037" s="17"/>
    </row>
    <row r="1038" customFormat="false" ht="13.5" hidden="false" customHeight="true" outlineLevel="0" collapsed="false">
      <c r="A1038" s="17"/>
      <c r="B1038" s="17"/>
    </row>
    <row r="1039" customFormat="false" ht="13.5" hidden="false" customHeight="true" outlineLevel="0" collapsed="false">
      <c r="A1039" s="17"/>
      <c r="B1039" s="17"/>
    </row>
    <row r="1040" customFormat="false" ht="13.5" hidden="false" customHeight="true" outlineLevel="0" collapsed="false">
      <c r="A1040" s="17"/>
      <c r="B1040" s="17"/>
    </row>
    <row r="1041" customFormat="false" ht="13.5" hidden="false" customHeight="true" outlineLevel="0" collapsed="false">
      <c r="A1041" s="17"/>
      <c r="B1041" s="17"/>
    </row>
    <row r="1042" customFormat="false" ht="13.5" hidden="false" customHeight="true" outlineLevel="0" collapsed="false">
      <c r="A1042" s="17"/>
      <c r="B1042" s="17"/>
    </row>
    <row r="1043" customFormat="false" ht="13.5" hidden="false" customHeight="true" outlineLevel="0" collapsed="false">
      <c r="A1043" s="17"/>
      <c r="B1043" s="17"/>
    </row>
    <row r="1044" customFormat="false" ht="13.5" hidden="false" customHeight="true" outlineLevel="0" collapsed="false">
      <c r="A1044" s="17"/>
      <c r="B1044" s="17"/>
    </row>
    <row r="1045" customFormat="false" ht="13.5" hidden="false" customHeight="true" outlineLevel="0" collapsed="false">
      <c r="A1045" s="17"/>
      <c r="B1045" s="17"/>
    </row>
    <row r="1046" customFormat="false" ht="13.5" hidden="false" customHeight="true" outlineLevel="0" collapsed="false">
      <c r="A1046" s="17"/>
      <c r="B1046" s="17"/>
    </row>
    <row r="1047" customFormat="false" ht="13.5" hidden="false" customHeight="true" outlineLevel="0" collapsed="false">
      <c r="A1047" s="17"/>
      <c r="B1047" s="17"/>
    </row>
    <row r="1048" customFormat="false" ht="13.5" hidden="false" customHeight="true" outlineLevel="0" collapsed="false">
      <c r="A1048" s="17"/>
      <c r="B1048" s="17"/>
    </row>
    <row r="1049" customFormat="false" ht="13.5" hidden="false" customHeight="true" outlineLevel="0" collapsed="false">
      <c r="A1049" s="17"/>
      <c r="B1049" s="17"/>
    </row>
    <row r="1050" customFormat="false" ht="13.5" hidden="false" customHeight="true" outlineLevel="0" collapsed="false">
      <c r="A1050" s="17"/>
      <c r="B1050" s="17"/>
    </row>
    <row r="1051" customFormat="false" ht="13.5" hidden="false" customHeight="true" outlineLevel="0" collapsed="false">
      <c r="A1051" s="17"/>
      <c r="B1051" s="17"/>
    </row>
    <row r="1052" customFormat="false" ht="13.5" hidden="false" customHeight="true" outlineLevel="0" collapsed="false">
      <c r="A1052" s="17"/>
      <c r="B1052" s="17"/>
    </row>
    <row r="1053" customFormat="false" ht="13.5" hidden="false" customHeight="true" outlineLevel="0" collapsed="false">
      <c r="A1053" s="17"/>
      <c r="B1053" s="17"/>
    </row>
    <row r="1054" customFormat="false" ht="13.5" hidden="false" customHeight="true" outlineLevel="0" collapsed="false">
      <c r="A1054" s="17"/>
      <c r="B1054" s="17"/>
    </row>
    <row r="1055" customFormat="false" ht="13.5" hidden="false" customHeight="true" outlineLevel="0" collapsed="false">
      <c r="A1055" s="17"/>
      <c r="B1055" s="17"/>
    </row>
    <row r="1056" customFormat="false" ht="13.5" hidden="false" customHeight="true" outlineLevel="0" collapsed="false">
      <c r="A1056" s="17"/>
      <c r="B1056" s="17"/>
    </row>
    <row r="1057" customFormat="false" ht="13.5" hidden="false" customHeight="true" outlineLevel="0" collapsed="false">
      <c r="A1057" s="17"/>
      <c r="B1057" s="17"/>
    </row>
    <row r="1058" customFormat="false" ht="13.5" hidden="false" customHeight="true" outlineLevel="0" collapsed="false">
      <c r="A1058" s="17"/>
      <c r="B1058" s="17"/>
    </row>
    <row r="1059" customFormat="false" ht="13.5" hidden="false" customHeight="true" outlineLevel="0" collapsed="false">
      <c r="A1059" s="17"/>
      <c r="B1059" s="17"/>
    </row>
    <row r="1060" customFormat="false" ht="13.5" hidden="false" customHeight="true" outlineLevel="0" collapsed="false">
      <c r="A1060" s="17"/>
      <c r="B1060" s="17"/>
    </row>
    <row r="1061" customFormat="false" ht="13.5" hidden="false" customHeight="true" outlineLevel="0" collapsed="false">
      <c r="A1061" s="17"/>
      <c r="B1061" s="17"/>
    </row>
    <row r="1062" customFormat="false" ht="13.5" hidden="false" customHeight="true" outlineLevel="0" collapsed="false">
      <c r="A1062" s="17"/>
      <c r="B1062" s="17"/>
    </row>
    <row r="1063" customFormat="false" ht="13.5" hidden="false" customHeight="true" outlineLevel="0" collapsed="false">
      <c r="A1063" s="17"/>
      <c r="B1063" s="17"/>
    </row>
    <row r="1064" customFormat="false" ht="13.5" hidden="false" customHeight="true" outlineLevel="0" collapsed="false">
      <c r="A1064" s="17"/>
      <c r="B1064" s="17"/>
    </row>
    <row r="1065" customFormat="false" ht="13.5" hidden="false" customHeight="true" outlineLevel="0" collapsed="false">
      <c r="A1065" s="17"/>
      <c r="B1065" s="17"/>
    </row>
    <row r="1066" customFormat="false" ht="13.5" hidden="false" customHeight="true" outlineLevel="0" collapsed="false">
      <c r="A1066" s="17"/>
      <c r="B1066" s="17"/>
    </row>
  </sheetData>
  <mergeCells count="90">
    <mergeCell ref="A1:F1"/>
    <mergeCell ref="H1:I1"/>
    <mergeCell ref="A2:C2"/>
    <mergeCell ref="D2:F2"/>
    <mergeCell ref="A3:A11"/>
    <mergeCell ref="D3:D11"/>
    <mergeCell ref="C12:F12"/>
    <mergeCell ref="A14:E14"/>
    <mergeCell ref="C15:D15"/>
    <mergeCell ref="C16:D16"/>
    <mergeCell ref="A17:C17"/>
    <mergeCell ref="A19:E19"/>
    <mergeCell ref="C20:D20"/>
    <mergeCell ref="C21:D21"/>
    <mergeCell ref="C22:D22"/>
    <mergeCell ref="C23:D23"/>
    <mergeCell ref="A24:C24"/>
    <mergeCell ref="H25:H26"/>
    <mergeCell ref="I25:I26"/>
    <mergeCell ref="A27:E27"/>
    <mergeCell ref="A28:A29"/>
    <mergeCell ref="B28:B29"/>
    <mergeCell ref="C28:D29"/>
    <mergeCell ref="E28:E29"/>
    <mergeCell ref="C30:D30"/>
    <mergeCell ref="C31:D31"/>
    <mergeCell ref="A32:A33"/>
    <mergeCell ref="B32:B33"/>
    <mergeCell ref="C32:D33"/>
    <mergeCell ref="E32:E33"/>
    <mergeCell ref="C34:D34"/>
    <mergeCell ref="C35:D35"/>
    <mergeCell ref="C36:D36"/>
    <mergeCell ref="A37:C37"/>
    <mergeCell ref="A39:C39"/>
    <mergeCell ref="A41:C41"/>
    <mergeCell ref="A46:C46"/>
    <mergeCell ref="A52:C52"/>
    <mergeCell ref="A56:C56"/>
    <mergeCell ref="A61:C61"/>
    <mergeCell ref="A64:C64"/>
    <mergeCell ref="A70:C70"/>
    <mergeCell ref="A75:C75"/>
    <mergeCell ref="A82:C82"/>
    <mergeCell ref="A92:E92"/>
    <mergeCell ref="A93:B93"/>
    <mergeCell ref="C93:D93"/>
    <mergeCell ref="A94:B94"/>
    <mergeCell ref="C94:D94"/>
    <mergeCell ref="A95:B95"/>
    <mergeCell ref="C95:D95"/>
    <mergeCell ref="A97:E97"/>
    <mergeCell ref="A98:B98"/>
    <mergeCell ref="C98:D98"/>
    <mergeCell ref="A99:B99"/>
    <mergeCell ref="C99:D99"/>
    <mergeCell ref="A100:B105"/>
    <mergeCell ref="C100:D100"/>
    <mergeCell ref="C101:D101"/>
    <mergeCell ref="C102:D102"/>
    <mergeCell ref="C103:D103"/>
    <mergeCell ref="C104:D104"/>
    <mergeCell ref="C105:D105"/>
    <mergeCell ref="A106:B106"/>
    <mergeCell ref="C106:D106"/>
    <mergeCell ref="A107:B107"/>
    <mergeCell ref="C107:D107"/>
    <mergeCell ref="A110:E110"/>
    <mergeCell ref="A111:B111"/>
    <mergeCell ref="C111:D111"/>
    <mergeCell ref="A112:B112"/>
    <mergeCell ref="C112:D112"/>
    <mergeCell ref="A113:B125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A126:B126"/>
    <mergeCell ref="C126:D126"/>
    <mergeCell ref="A127:B127"/>
    <mergeCell ref="C127:D127"/>
  </mergeCells>
  <conditionalFormatting sqref="C20:C21 D21 C27 C41:C56 C63 E68 E74:E80 E87:E89 E92:E100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0.339583333333333" bottom="1" header="0.511811023622047" footer="0.511811023622047"/>
  <pageSetup paperSize="9" scale="6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10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18" activeCellId="0" sqref="G18"/>
    </sheetView>
  </sheetViews>
  <sheetFormatPr defaultColWidth="11.5820312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10.43"/>
    <col collapsed="false" customWidth="true" hidden="false" outlineLevel="0" max="7" min="7" style="0" width="38.85"/>
    <col collapsed="false" customWidth="true" hidden="false" outlineLevel="0" max="8" min="8" style="48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452</v>
      </c>
      <c r="B1" s="1"/>
      <c r="C1" s="1"/>
      <c r="D1" s="1"/>
      <c r="E1" s="1"/>
      <c r="F1" s="17"/>
      <c r="G1" s="17"/>
      <c r="H1" s="31"/>
      <c r="I1" s="17"/>
    </row>
    <row r="2" customFormat="false" ht="21" hidden="false" customHeight="true" outlineLevel="0" collapsed="false">
      <c r="A2" s="16"/>
      <c r="B2" s="16"/>
      <c r="C2" s="16"/>
      <c r="D2" s="16"/>
      <c r="E2" s="16"/>
    </row>
    <row r="3" customFormat="false" ht="64.5" hidden="false" customHeight="true" outlineLevel="0" collapsed="false">
      <c r="A3" s="5" t="s">
        <v>6</v>
      </c>
      <c r="B3" s="5" t="s">
        <v>191</v>
      </c>
      <c r="C3" s="6" t="n">
        <f aca="false">E109</f>
        <v>31871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31871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customFormat="false" ht="21" hidden="false" customHeight="true" outlineLevel="0" collapsed="false">
      <c r="A5" s="41" t="s">
        <v>26</v>
      </c>
      <c r="B5" s="41"/>
      <c r="C5" s="6" t="n">
        <f aca="false">C80</f>
        <v>0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customFormat="false" ht="21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customFormat="false" ht="21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customFormat="false" ht="21" hidden="false" customHeight="true" outlineLevel="0" collapsed="false">
      <c r="A8" s="87" t="s">
        <v>453</v>
      </c>
      <c r="B8" s="87"/>
      <c r="C8" s="87"/>
      <c r="D8" s="87"/>
      <c r="E8" s="8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customFormat="false" ht="21" hidden="false" customHeight="true" outlineLevel="0" collapsed="false">
      <c r="A9" s="88" t="s">
        <v>4</v>
      </c>
      <c r="B9" s="88" t="s">
        <v>31</v>
      </c>
      <c r="C9" s="88" t="s">
        <v>32</v>
      </c>
      <c r="D9" s="88"/>
      <c r="E9" s="88" t="s">
        <v>33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customFormat="false" ht="21" hidden="false" customHeight="true" outlineLevel="0" collapsed="false">
      <c r="A10" s="13" t="s">
        <v>454</v>
      </c>
      <c r="B10" s="14" t="s">
        <v>36</v>
      </c>
      <c r="C10" s="15" t="s">
        <v>37</v>
      </c>
      <c r="D10" s="15"/>
      <c r="E10" s="6" t="n">
        <v>2405</v>
      </c>
    </row>
    <row r="11" customFormat="false" ht="21" hidden="false" customHeight="true" outlineLevel="0" collapsed="false">
      <c r="A11" s="13" t="s">
        <v>455</v>
      </c>
      <c r="B11" s="14" t="s">
        <v>64</v>
      </c>
      <c r="C11" s="15" t="s">
        <v>212</v>
      </c>
      <c r="D11" s="15"/>
      <c r="E11" s="6" t="n">
        <v>0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</row>
    <row r="12" customFormat="false" ht="21" hidden="false" customHeight="true" outlineLevel="0" collapsed="false">
      <c r="A12" s="16"/>
      <c r="B12" s="16"/>
      <c r="C12" s="41" t="s">
        <v>39</v>
      </c>
      <c r="D12" s="41"/>
      <c r="E12" s="6" t="n">
        <f aca="false">SUM(E10:E11)</f>
        <v>2405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</row>
    <row r="13" customFormat="false" ht="21" hidden="false" customHeight="true" outlineLevel="0" collapsed="false">
      <c r="A13" s="17"/>
      <c r="B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</row>
    <row r="14" customFormat="false" ht="21" hidden="false" customHeight="true" outlineLevel="0" collapsed="false">
      <c r="A14" s="89" t="s">
        <v>456</v>
      </c>
      <c r="B14" s="89"/>
      <c r="C14" s="89"/>
      <c r="D14" s="89"/>
      <c r="E14" s="89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</row>
    <row r="15" customFormat="false" ht="21" hidden="false" customHeight="true" outlineLevel="0" collapsed="false">
      <c r="A15" s="88" t="s">
        <v>4</v>
      </c>
      <c r="B15" s="88" t="s">
        <v>31</v>
      </c>
      <c r="C15" s="88" t="s">
        <v>32</v>
      </c>
      <c r="D15" s="88"/>
      <c r="E15" s="88" t="s">
        <v>33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</row>
    <row r="16" customFormat="false" ht="21" hidden="false" customHeight="true" outlineLevel="0" collapsed="false">
      <c r="A16" s="13" t="s">
        <v>457</v>
      </c>
      <c r="B16" s="14" t="s">
        <v>36</v>
      </c>
      <c r="C16" s="15" t="s">
        <v>37</v>
      </c>
      <c r="D16" s="15"/>
      <c r="E16" s="6" t="n">
        <v>2405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</row>
    <row r="17" customFormat="false" ht="21" hidden="false" customHeight="true" outlineLevel="0" collapsed="false">
      <c r="A17" s="13" t="s">
        <v>458</v>
      </c>
      <c r="B17" s="14" t="s">
        <v>64</v>
      </c>
      <c r="C17" s="15" t="s">
        <v>212</v>
      </c>
      <c r="D17" s="15"/>
      <c r="E17" s="6" t="n">
        <v>0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</row>
    <row r="18" customFormat="false" ht="21" hidden="false" customHeight="true" outlineLevel="0" collapsed="false">
      <c r="A18" s="16"/>
      <c r="B18" s="16"/>
      <c r="C18" s="41" t="s">
        <v>39</v>
      </c>
      <c r="D18" s="41"/>
      <c r="E18" s="6" t="n">
        <f aca="false">SUM(E16:E17)</f>
        <v>2405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</row>
    <row r="19" customFormat="false" ht="21" hidden="false" customHeight="true" outlineLevel="0" collapsed="false">
      <c r="A19" s="17"/>
      <c r="B19" s="17"/>
      <c r="C19" s="17"/>
      <c r="D19" s="51"/>
      <c r="E19" s="52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</row>
    <row r="20" customFormat="false" ht="21" hidden="false" customHeight="true" outlineLevel="0" collapsed="false">
      <c r="A20" s="88" t="s">
        <v>459</v>
      </c>
      <c r="B20" s="88"/>
      <c r="C20" s="88"/>
      <c r="D20" s="88"/>
      <c r="E20" s="88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</row>
    <row r="21" customFormat="false" ht="21" hidden="false" customHeight="true" outlineLevel="0" collapsed="false">
      <c r="A21" s="88" t="s">
        <v>4</v>
      </c>
      <c r="B21" s="88" t="s">
        <v>31</v>
      </c>
      <c r="C21" s="88" t="s">
        <v>32</v>
      </c>
      <c r="D21" s="88"/>
      <c r="E21" s="88" t="s">
        <v>33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</row>
    <row r="22" customFormat="false" ht="21" hidden="false" customHeight="true" outlineLevel="0" collapsed="false">
      <c r="A22" s="13" t="s">
        <v>460</v>
      </c>
      <c r="B22" s="14" t="s">
        <v>36</v>
      </c>
      <c r="C22" s="15" t="s">
        <v>37</v>
      </c>
      <c r="D22" s="15"/>
      <c r="E22" s="6" t="n">
        <v>2405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</row>
    <row r="23" customFormat="false" ht="21" hidden="false" customHeight="true" outlineLevel="0" collapsed="false">
      <c r="A23" s="13" t="s">
        <v>461</v>
      </c>
      <c r="B23" s="14" t="s">
        <v>64</v>
      </c>
      <c r="C23" s="15" t="s">
        <v>212</v>
      </c>
      <c r="D23" s="15"/>
      <c r="E23" s="6" t="n">
        <v>0</v>
      </c>
    </row>
    <row r="24" customFormat="false" ht="21" hidden="false" customHeight="true" outlineLevel="0" collapsed="false">
      <c r="A24" s="16"/>
      <c r="B24" s="16"/>
      <c r="C24" s="41" t="s">
        <v>39</v>
      </c>
      <c r="D24" s="41"/>
      <c r="E24" s="6" t="n">
        <f aca="false">SUM(E22:E23)</f>
        <v>2405</v>
      </c>
    </row>
    <row r="25" customFormat="false" ht="21" hidden="false" customHeight="true" outlineLevel="0" collapsed="false">
      <c r="A25" s="17"/>
      <c r="B25" s="17"/>
      <c r="C25" s="17"/>
      <c r="D25" s="51"/>
      <c r="E25" s="52"/>
    </row>
    <row r="26" customFormat="false" ht="21" hidden="false" customHeight="true" outlineLevel="0" collapsed="false">
      <c r="A26" s="17"/>
      <c r="B26" s="17"/>
      <c r="C26" s="17"/>
      <c r="D26" s="51"/>
      <c r="E26" s="52"/>
    </row>
    <row r="27" customFormat="false" ht="21" hidden="false" customHeight="true" outlineLevel="0" collapsed="false">
      <c r="A27" s="17"/>
      <c r="B27" s="17"/>
      <c r="C27" s="17"/>
      <c r="D27" s="51"/>
      <c r="E27" s="52"/>
    </row>
    <row r="28" customFormat="false" ht="21" hidden="false" customHeight="true" outlineLevel="0" collapsed="false">
      <c r="A28" s="16"/>
      <c r="B28" s="16"/>
      <c r="C28" s="43"/>
    </row>
    <row r="29" customFormat="false" ht="21" hidden="false" customHeight="true" outlineLevel="0" collapsed="false">
      <c r="A29" s="34" t="s">
        <v>462</v>
      </c>
      <c r="B29" s="34"/>
      <c r="C29" s="34"/>
    </row>
    <row r="30" customFormat="false" ht="21" hidden="false" customHeight="true" outlineLevel="0" collapsed="false">
      <c r="A30" s="34" t="s">
        <v>31</v>
      </c>
      <c r="B30" s="34" t="s">
        <v>32</v>
      </c>
      <c r="C30" s="4" t="s">
        <v>33</v>
      </c>
      <c r="D30" s="31"/>
    </row>
    <row r="31" customFormat="false" ht="21" hidden="false" customHeight="true" outlineLevel="0" collapsed="false">
      <c r="A31" s="35" t="s">
        <v>81</v>
      </c>
      <c r="B31" s="35"/>
      <c r="C31" s="35"/>
    </row>
    <row r="32" customFormat="false" ht="21" hidden="false" customHeight="true" outlineLevel="0" collapsed="false">
      <c r="A32" s="13" t="s">
        <v>272</v>
      </c>
      <c r="B32" s="14"/>
      <c r="C32" s="36" t="n">
        <v>78</v>
      </c>
      <c r="H32" s="69"/>
    </row>
    <row r="33" customFormat="false" ht="21" hidden="false" customHeight="true" outlineLevel="0" collapsed="false">
      <c r="A33" s="13" t="s">
        <v>51</v>
      </c>
      <c r="B33" s="15"/>
      <c r="C33" s="36" t="n">
        <v>0</v>
      </c>
    </row>
    <row r="34" customFormat="false" ht="21" hidden="false" customHeight="true" outlineLevel="0" collapsed="false">
      <c r="A34" s="13" t="s">
        <v>85</v>
      </c>
      <c r="B34" s="14" t="s">
        <v>86</v>
      </c>
      <c r="C34" s="36" t="n">
        <v>149</v>
      </c>
    </row>
    <row r="35" customFormat="false" ht="21" hidden="false" customHeight="true" outlineLevel="0" collapsed="false">
      <c r="A35" s="39"/>
      <c r="B35" s="8" t="s">
        <v>88</v>
      </c>
      <c r="C35" s="36" t="n">
        <f aca="false">SUM(C32:C34)</f>
        <v>227</v>
      </c>
    </row>
    <row r="36" customFormat="false" ht="21" hidden="false" customHeight="true" outlineLevel="0" collapsed="false">
      <c r="A36" s="35" t="s">
        <v>313</v>
      </c>
      <c r="B36" s="35"/>
      <c r="C36" s="35"/>
    </row>
    <row r="37" customFormat="false" ht="21" hidden="false" customHeight="true" outlineLevel="0" collapsed="false">
      <c r="A37" s="35"/>
      <c r="B37" s="35"/>
      <c r="C37" s="35"/>
    </row>
    <row r="38" customFormat="false" ht="21" hidden="false" customHeight="true" outlineLevel="0" collapsed="false">
      <c r="A38" s="13" t="s">
        <v>93</v>
      </c>
      <c r="B38" s="14"/>
      <c r="C38" s="36" t="n">
        <v>0</v>
      </c>
    </row>
    <row r="39" customFormat="false" ht="21" hidden="false" customHeight="true" outlineLevel="0" collapsed="false">
      <c r="A39" s="13" t="s">
        <v>95</v>
      </c>
      <c r="B39" s="14"/>
      <c r="C39" s="36" t="n">
        <v>0</v>
      </c>
    </row>
    <row r="40" customFormat="false" ht="21" hidden="false" customHeight="true" outlineLevel="0" collapsed="false">
      <c r="A40" s="13" t="s">
        <v>97</v>
      </c>
      <c r="B40" s="14"/>
      <c r="C40" s="36" t="n">
        <v>0</v>
      </c>
    </row>
    <row r="41" customFormat="false" ht="21" hidden="false" customHeight="true" outlineLevel="0" collapsed="false">
      <c r="A41" s="13" t="s">
        <v>99</v>
      </c>
      <c r="B41" s="14"/>
      <c r="C41" s="36" t="n">
        <v>0</v>
      </c>
    </row>
    <row r="42" customFormat="false" ht="42.75" hidden="false" customHeight="true" outlineLevel="0" collapsed="false">
      <c r="A42" s="13" t="s">
        <v>157</v>
      </c>
      <c r="B42" s="14"/>
      <c r="C42" s="36" t="n">
        <v>0</v>
      </c>
    </row>
    <row r="43" customFormat="false" ht="21" hidden="false" customHeight="true" outlineLevel="0" collapsed="false">
      <c r="A43" s="13"/>
      <c r="B43" s="8" t="s">
        <v>101</v>
      </c>
      <c r="C43" s="36" t="n">
        <f aca="false">SUM(C38:C42)</f>
        <v>0</v>
      </c>
    </row>
    <row r="44" customFormat="false" ht="21" hidden="false" customHeight="true" outlineLevel="0" collapsed="false">
      <c r="A44" s="35" t="s">
        <v>103</v>
      </c>
      <c r="B44" s="35"/>
      <c r="C44" s="35"/>
    </row>
    <row r="45" customFormat="false" ht="21" hidden="false" customHeight="true" outlineLevel="0" collapsed="false">
      <c r="A45" s="13" t="s">
        <v>105</v>
      </c>
      <c r="B45" s="14" t="s">
        <v>106</v>
      </c>
      <c r="C45" s="36" t="n">
        <v>0</v>
      </c>
    </row>
    <row r="46" customFormat="false" ht="21" hidden="false" customHeight="true" outlineLevel="0" collapsed="false">
      <c r="A46" s="13" t="s">
        <v>108</v>
      </c>
      <c r="B46" s="14" t="s">
        <v>109</v>
      </c>
      <c r="C46" s="36" t="n">
        <v>0</v>
      </c>
    </row>
    <row r="47" customFormat="false" ht="21" hidden="false" customHeight="true" outlineLevel="0" collapsed="false">
      <c r="A47" s="13"/>
      <c r="B47" s="8" t="s">
        <v>111</v>
      </c>
      <c r="C47" s="36" t="n">
        <f aca="false">SUM(C45:C46)</f>
        <v>0</v>
      </c>
    </row>
    <row r="48" customFormat="false" ht="21" hidden="false" customHeight="true" outlineLevel="0" collapsed="false">
      <c r="A48" s="35" t="s">
        <v>113</v>
      </c>
      <c r="B48" s="35"/>
      <c r="C48" s="35"/>
    </row>
    <row r="49" customFormat="false" ht="21" hidden="false" customHeight="true" outlineLevel="0" collapsed="false">
      <c r="A49" s="13" t="s">
        <v>115</v>
      </c>
      <c r="B49" s="14" t="s">
        <v>116</v>
      </c>
      <c r="C49" s="36" t="n">
        <v>0</v>
      </c>
    </row>
    <row r="50" customFormat="false" ht="21" hidden="false" customHeight="true" outlineLevel="0" collapsed="false">
      <c r="A50" s="39"/>
      <c r="B50" s="14" t="s">
        <v>118</v>
      </c>
      <c r="C50" s="36" t="n">
        <v>0</v>
      </c>
    </row>
    <row r="51" customFormat="false" ht="21" hidden="false" customHeight="true" outlineLevel="0" collapsed="false">
      <c r="A51" s="39"/>
      <c r="B51" s="14" t="s">
        <v>120</v>
      </c>
      <c r="C51" s="36" t="n">
        <v>0</v>
      </c>
    </row>
    <row r="52" customFormat="false" ht="21" hidden="false" customHeight="true" outlineLevel="0" collapsed="false">
      <c r="A52" s="39"/>
      <c r="B52" s="8" t="s">
        <v>122</v>
      </c>
      <c r="C52" s="36" t="n">
        <f aca="false">SUM(C49:C51)</f>
        <v>0</v>
      </c>
    </row>
    <row r="53" customFormat="false" ht="21" hidden="false" customHeight="true" outlineLevel="0" collapsed="false">
      <c r="A53" s="35" t="s">
        <v>123</v>
      </c>
      <c r="B53" s="35"/>
      <c r="C53" s="35"/>
    </row>
    <row r="54" customFormat="false" ht="21" hidden="false" customHeight="true" outlineLevel="0" collapsed="false">
      <c r="A54" s="13" t="s">
        <v>124</v>
      </c>
      <c r="B54" s="14" t="s">
        <v>125</v>
      </c>
      <c r="C54" s="36" t="n">
        <v>0</v>
      </c>
    </row>
    <row r="55" customFormat="false" ht="21" hidden="false" customHeight="true" outlineLevel="0" collapsed="false">
      <c r="A55" s="39"/>
      <c r="B55" s="8" t="s">
        <v>126</v>
      </c>
      <c r="C55" s="36" t="n">
        <f aca="false">SUM(C54)</f>
        <v>0</v>
      </c>
    </row>
    <row r="56" customFormat="false" ht="21" hidden="false" customHeight="true" outlineLevel="0" collapsed="false">
      <c r="A56" s="35" t="s">
        <v>127</v>
      </c>
      <c r="B56" s="35"/>
      <c r="C56" s="35"/>
    </row>
    <row r="57" customFormat="false" ht="42.75" hidden="false" customHeight="true" outlineLevel="0" collapsed="false">
      <c r="A57" s="13" t="s">
        <v>314</v>
      </c>
      <c r="B57" s="14" t="s">
        <v>129</v>
      </c>
      <c r="C57" s="36" t="n">
        <v>0</v>
      </c>
    </row>
    <row r="58" customFormat="false" ht="21" hidden="false" customHeight="true" outlineLevel="0" collapsed="false">
      <c r="A58" s="13" t="s">
        <v>130</v>
      </c>
      <c r="B58" s="14" t="s">
        <v>131</v>
      </c>
      <c r="C58" s="36" t="n">
        <v>0</v>
      </c>
    </row>
    <row r="59" customFormat="false" ht="42.75" hidden="false" customHeight="true" outlineLevel="0" collapsed="false">
      <c r="A59" s="13" t="s">
        <v>132</v>
      </c>
      <c r="B59" s="14" t="s">
        <v>133</v>
      </c>
      <c r="C59" s="36" t="n">
        <v>0</v>
      </c>
    </row>
    <row r="60" customFormat="false" ht="21" hidden="false" customHeight="true" outlineLevel="0" collapsed="false">
      <c r="A60" s="13" t="s">
        <v>134</v>
      </c>
      <c r="B60" s="14" t="s">
        <v>134</v>
      </c>
      <c r="C60" s="36" t="n">
        <v>0</v>
      </c>
    </row>
    <row r="61" customFormat="false" ht="21" hidden="false" customHeight="true" outlineLevel="0" collapsed="false">
      <c r="A61" s="13"/>
      <c r="B61" s="8" t="s">
        <v>24</v>
      </c>
      <c r="C61" s="36" t="n">
        <f aca="false">SUM(C57:C60)</f>
        <v>0</v>
      </c>
    </row>
    <row r="62" customFormat="false" ht="21" hidden="false" customHeight="true" outlineLevel="0" collapsed="false">
      <c r="A62" s="35" t="s">
        <v>136</v>
      </c>
      <c r="B62" s="35"/>
      <c r="C62" s="35"/>
    </row>
    <row r="63" customFormat="false" ht="21" hidden="false" customHeight="true" outlineLevel="0" collapsed="false">
      <c r="A63" s="13" t="s">
        <v>137</v>
      </c>
      <c r="B63" s="15"/>
      <c r="C63" s="36" t="n">
        <v>0</v>
      </c>
    </row>
    <row r="64" customFormat="false" ht="21" hidden="false" customHeight="true" outlineLevel="0" collapsed="false">
      <c r="A64" s="39" t="s">
        <v>138</v>
      </c>
      <c r="B64" s="15" t="s">
        <v>139</v>
      </c>
      <c r="C64" s="36" t="n">
        <v>0</v>
      </c>
    </row>
    <row r="65" customFormat="false" ht="21" hidden="false" customHeight="true" outlineLevel="0" collapsed="false">
      <c r="A65" s="13" t="s">
        <v>64</v>
      </c>
      <c r="B65" s="14" t="s">
        <v>140</v>
      </c>
      <c r="C65" s="36" t="n">
        <v>0</v>
      </c>
    </row>
    <row r="66" customFormat="false" ht="21" hidden="false" customHeight="true" outlineLevel="0" collapsed="false">
      <c r="A66" s="13"/>
      <c r="B66" s="8" t="s">
        <v>141</v>
      </c>
      <c r="C66" s="36" t="n">
        <f aca="false">SUM(C63:C65)</f>
        <v>0</v>
      </c>
    </row>
    <row r="67" customFormat="false" ht="21" hidden="false" customHeight="true" outlineLevel="0" collapsed="false">
      <c r="A67" s="35" t="s">
        <v>142</v>
      </c>
      <c r="B67" s="35"/>
      <c r="C67" s="35"/>
    </row>
    <row r="68" customFormat="false" ht="21" hidden="false" customHeight="true" outlineLevel="0" collapsed="false">
      <c r="A68" s="13" t="s">
        <v>143</v>
      </c>
      <c r="B68" s="15" t="s">
        <v>144</v>
      </c>
      <c r="C68" s="36" t="n">
        <v>0</v>
      </c>
    </row>
    <row r="69" customFormat="false" ht="21" hidden="false" customHeight="true" outlineLevel="0" collapsed="false">
      <c r="A69" s="5" t="s">
        <v>145</v>
      </c>
      <c r="B69" s="55" t="s">
        <v>146</v>
      </c>
      <c r="C69" s="36" t="n">
        <v>68</v>
      </c>
    </row>
    <row r="70" customFormat="false" ht="39.75" hidden="false" customHeight="true" outlineLevel="0" collapsed="false">
      <c r="A70" s="13" t="s">
        <v>147</v>
      </c>
      <c r="B70" s="14" t="s">
        <v>347</v>
      </c>
      <c r="C70" s="36" t="n">
        <v>52</v>
      </c>
    </row>
    <row r="71" customFormat="false" ht="21" hidden="false" customHeight="true" outlineLevel="0" collapsed="false">
      <c r="A71" s="13" t="s">
        <v>348</v>
      </c>
      <c r="B71" s="66" t="s">
        <v>349</v>
      </c>
      <c r="C71" s="36" t="n">
        <v>0</v>
      </c>
      <c r="J71" s="48"/>
    </row>
    <row r="72" customFormat="false" ht="21" hidden="false" customHeight="true" outlineLevel="0" collapsed="false">
      <c r="A72" s="39"/>
      <c r="B72" s="41" t="s">
        <v>151</v>
      </c>
      <c r="C72" s="36" t="n">
        <f aca="false">SUM(C68:C71)</f>
        <v>120</v>
      </c>
    </row>
    <row r="73" customFormat="false" ht="21" hidden="false" customHeight="true" outlineLevel="0" collapsed="false">
      <c r="A73" s="39"/>
      <c r="B73" s="41" t="s">
        <v>24</v>
      </c>
      <c r="C73" s="36" t="n">
        <f aca="false">C35+C43+C47+C52+C55+C61+C66+C72</f>
        <v>347</v>
      </c>
    </row>
    <row r="74" customFormat="false" ht="21" hidden="false" customHeight="true" outlineLevel="0" collapsed="false">
      <c r="A74" s="35" t="s">
        <v>153</v>
      </c>
      <c r="B74" s="35"/>
      <c r="C74" s="35"/>
    </row>
    <row r="75" customFormat="false" ht="21" hidden="false" customHeight="true" outlineLevel="0" collapsed="false">
      <c r="A75" s="39" t="s">
        <v>154</v>
      </c>
      <c r="B75" s="15"/>
      <c r="C75" s="6" t="str">
        <f aca="false">IF(('April 2026 - June 2026'!C75)+SUM(E87+E96+E106) &lt; 0,(('April 2026 - June 2026'!C75))+SUM(E87+E96+E106), TEXT((('April 2026 - June 2026'!C75))+SUM(E87+E96+E106),"+$0.00"))</f>
        <v>+$0.00</v>
      </c>
    </row>
    <row r="76" customFormat="false" ht="21" hidden="false" customHeight="true" outlineLevel="0" collapsed="false">
      <c r="A76" s="39" t="s">
        <v>155</v>
      </c>
      <c r="B76" s="15"/>
      <c r="C76" s="6" t="n">
        <v>0</v>
      </c>
    </row>
    <row r="77" customFormat="false" ht="21" hidden="false" customHeight="true" outlineLevel="0" collapsed="false">
      <c r="A77" s="39" t="s">
        <v>156</v>
      </c>
      <c r="B77" s="15"/>
      <c r="C77" s="6" t="str">
        <f aca="false">IF(('April 2026 - June 2026'!C77)+SUM(0) &lt; 0,(('April 2026 - June 2026'!C77))+SUM(0), TEXT((('April 2026 - June 2026'!C77))+SUM(0),"+$0.00"))</f>
        <v>+$0.00</v>
      </c>
    </row>
    <row r="78" customFormat="false" ht="42.75" hidden="false" customHeight="true" outlineLevel="0" collapsed="false">
      <c r="A78" s="13" t="s">
        <v>157</v>
      </c>
      <c r="B78" s="15"/>
      <c r="C78" s="6" t="n">
        <v>0</v>
      </c>
    </row>
    <row r="79" customFormat="false" ht="42.75" hidden="false" customHeight="true" outlineLevel="0" collapsed="false">
      <c r="A79" s="13" t="s">
        <v>158</v>
      </c>
      <c r="B79" s="15"/>
      <c r="C79" s="6" t="n">
        <v>0</v>
      </c>
    </row>
    <row r="80" customFormat="false" ht="21" hidden="false" customHeight="true" outlineLevel="0" collapsed="false">
      <c r="A80" s="39"/>
      <c r="B80" s="41" t="s">
        <v>159</v>
      </c>
      <c r="C80" s="6" t="n">
        <f aca="false">C75+C76+C77+C78+C79</f>
        <v>0</v>
      </c>
    </row>
    <row r="81" customFormat="false" ht="21" hidden="false" customHeight="true" outlineLevel="0" collapsed="false">
      <c r="A81" s="13"/>
      <c r="B81" s="8" t="s">
        <v>160</v>
      </c>
      <c r="C81" s="36" t="n">
        <f aca="false">C73</f>
        <v>347</v>
      </c>
      <c r="H81" s="67"/>
    </row>
    <row r="82" customFormat="false" ht="21" hidden="false" customHeight="true" outlineLevel="0" collapsed="false">
      <c r="A82" s="17"/>
      <c r="B82" s="17"/>
    </row>
    <row r="83" customFormat="false" ht="21" hidden="false" customHeight="true" outlineLevel="0" collapsed="false">
      <c r="A83" s="17"/>
      <c r="B83" s="17"/>
    </row>
    <row r="84" customFormat="false" ht="21" hidden="false" customHeight="true" outlineLevel="0" collapsed="false">
      <c r="A84" s="74" t="s">
        <v>463</v>
      </c>
      <c r="B84" s="74"/>
      <c r="C84" s="74"/>
      <c r="D84" s="74"/>
      <c r="E84" s="74"/>
    </row>
    <row r="85" customFormat="false" ht="21" hidden="false" customHeight="true" outlineLevel="0" collapsed="false">
      <c r="A85" s="74" t="s">
        <v>162</v>
      </c>
      <c r="B85" s="74"/>
      <c r="C85" s="74" t="s">
        <v>32</v>
      </c>
      <c r="D85" s="74"/>
      <c r="E85" s="74" t="s">
        <v>33</v>
      </c>
    </row>
    <row r="86" customFormat="false" ht="42.75" hidden="false" customHeight="true" outlineLevel="0" collapsed="false">
      <c r="A86" s="39" t="s">
        <v>142</v>
      </c>
      <c r="B86" s="39"/>
      <c r="C86" s="14" t="s">
        <v>356</v>
      </c>
      <c r="D86" s="14"/>
      <c r="E86" s="36" t="n">
        <v>0</v>
      </c>
    </row>
    <row r="87" customFormat="false" ht="21" hidden="false" customHeight="true" outlineLevel="0" collapsed="false">
      <c r="A87" s="39"/>
      <c r="B87" s="39"/>
      <c r="C87" s="15" t="s">
        <v>464</v>
      </c>
      <c r="D87" s="15"/>
      <c r="E87" s="36" t="n">
        <v>0</v>
      </c>
    </row>
    <row r="88" customFormat="false" ht="39.75" hidden="false" customHeight="true" outlineLevel="0" collapsed="false">
      <c r="A88" s="39"/>
      <c r="B88" s="39"/>
      <c r="C88" s="14" t="s">
        <v>396</v>
      </c>
      <c r="D88" s="14"/>
      <c r="E88" s="36" t="n">
        <v>0</v>
      </c>
    </row>
    <row r="89" customFormat="false" ht="21" hidden="false" customHeight="true" outlineLevel="0" collapsed="false">
      <c r="A89" s="39" t="s">
        <v>163</v>
      </c>
      <c r="B89" s="39"/>
      <c r="C89" s="15"/>
      <c r="D89" s="15"/>
      <c r="E89" s="36" t="n">
        <f aca="false">C81</f>
        <v>347</v>
      </c>
    </row>
    <row r="90" customFormat="false" ht="21" hidden="false" customHeight="true" outlineLevel="0" collapsed="false">
      <c r="A90" s="39"/>
      <c r="B90" s="39"/>
      <c r="C90" s="44" t="s">
        <v>164</v>
      </c>
      <c r="D90" s="44"/>
      <c r="E90" s="6" t="n">
        <f aca="false">('April 2026 - June 2026'!E109+E12)-SUM(E86:E89)</f>
        <v>27755</v>
      </c>
    </row>
    <row r="91" customFormat="false" ht="21" hidden="false" customHeight="true" outlineLevel="0" collapsed="false"/>
    <row r="92" customFormat="false" ht="21" hidden="false" customHeight="true" outlineLevel="0" collapsed="false">
      <c r="A92" s="76" t="s">
        <v>465</v>
      </c>
      <c r="B92" s="76"/>
      <c r="C92" s="76"/>
      <c r="D92" s="76"/>
      <c r="E92" s="76"/>
    </row>
    <row r="93" customFormat="false" ht="21" hidden="false" customHeight="true" outlineLevel="0" collapsed="false">
      <c r="A93" s="74" t="s">
        <v>162</v>
      </c>
      <c r="B93" s="74"/>
      <c r="C93" s="74" t="s">
        <v>32</v>
      </c>
      <c r="D93" s="74"/>
      <c r="E93" s="74" t="s">
        <v>33</v>
      </c>
    </row>
    <row r="94" customFormat="false" ht="21" hidden="false" customHeight="true" outlineLevel="0" collapsed="false">
      <c r="A94" s="39" t="s">
        <v>466</v>
      </c>
      <c r="B94" s="39"/>
      <c r="C94" s="15"/>
      <c r="D94" s="15"/>
      <c r="E94" s="6" t="n">
        <f aca="false">E90</f>
        <v>27755</v>
      </c>
    </row>
    <row r="95" customFormat="false" ht="21" hidden="false" customHeight="true" outlineLevel="0" collapsed="false">
      <c r="A95" s="39" t="s">
        <v>142</v>
      </c>
      <c r="B95" s="39"/>
      <c r="C95" s="15" t="s">
        <v>356</v>
      </c>
      <c r="D95" s="15"/>
      <c r="E95" s="36" t="n">
        <v>0</v>
      </c>
    </row>
    <row r="96" customFormat="false" ht="21" hidden="false" customHeight="true" outlineLevel="0" collapsed="false">
      <c r="A96" s="39"/>
      <c r="B96" s="39"/>
      <c r="C96" s="15" t="s">
        <v>464</v>
      </c>
      <c r="D96" s="15"/>
      <c r="E96" s="36" t="n">
        <v>0</v>
      </c>
    </row>
    <row r="97" customFormat="false" ht="39.75" hidden="false" customHeight="true" outlineLevel="0" collapsed="false">
      <c r="A97" s="39"/>
      <c r="B97" s="39"/>
      <c r="C97" s="14" t="s">
        <v>396</v>
      </c>
      <c r="D97" s="14"/>
      <c r="E97" s="36" t="n">
        <v>0</v>
      </c>
    </row>
    <row r="98" customFormat="false" ht="21" hidden="false" customHeight="true" outlineLevel="0" collapsed="false">
      <c r="A98" s="39" t="s">
        <v>163</v>
      </c>
      <c r="B98" s="39"/>
      <c r="C98" s="15"/>
      <c r="D98" s="15"/>
      <c r="E98" s="36" t="n">
        <f aca="false">C81</f>
        <v>347</v>
      </c>
    </row>
    <row r="99" customFormat="false" ht="21" hidden="false" customHeight="true" outlineLevel="0" collapsed="false">
      <c r="A99" s="39"/>
      <c r="B99" s="39"/>
      <c r="C99" s="41" t="s">
        <v>174</v>
      </c>
      <c r="D99" s="41"/>
      <c r="E99" s="6" t="n">
        <f aca="false">(E18+E94)-SUM(E95:E98)</f>
        <v>29813</v>
      </c>
    </row>
    <row r="100" customFormat="false" ht="21" hidden="false" customHeight="true" outlineLevel="0" collapsed="false">
      <c r="A100" s="46"/>
      <c r="B100" s="46"/>
      <c r="C100" s="46"/>
      <c r="D100" s="46"/>
      <c r="E100" s="46"/>
    </row>
    <row r="101" customFormat="false" ht="21" hidden="false" customHeight="true" outlineLevel="0" collapsed="false">
      <c r="A101" s="46"/>
      <c r="B101" s="46"/>
      <c r="C101" s="46"/>
      <c r="D101" s="46"/>
      <c r="E101" s="46"/>
    </row>
    <row r="102" customFormat="false" ht="21" hidden="false" customHeight="true" outlineLevel="0" collapsed="false">
      <c r="A102" s="76" t="s">
        <v>467</v>
      </c>
      <c r="B102" s="76"/>
      <c r="C102" s="76"/>
      <c r="D102" s="76"/>
      <c r="E102" s="76"/>
    </row>
    <row r="103" customFormat="false" ht="21" hidden="false" customHeight="true" outlineLevel="0" collapsed="false">
      <c r="A103" s="74" t="s">
        <v>162</v>
      </c>
      <c r="B103" s="74"/>
      <c r="C103" s="74" t="s">
        <v>32</v>
      </c>
      <c r="D103" s="74"/>
      <c r="E103" s="74" t="s">
        <v>33</v>
      </c>
    </row>
    <row r="104" customFormat="false" ht="21" hidden="false" customHeight="true" outlineLevel="0" collapsed="false">
      <c r="A104" s="39" t="s">
        <v>468</v>
      </c>
      <c r="B104" s="39"/>
      <c r="C104" s="15"/>
      <c r="D104" s="15"/>
      <c r="E104" s="6" t="n">
        <f aca="false">E99</f>
        <v>29813</v>
      </c>
    </row>
    <row r="105" customFormat="false" ht="21" hidden="false" customHeight="true" outlineLevel="0" collapsed="false">
      <c r="A105" s="90" t="s">
        <v>142</v>
      </c>
      <c r="B105" s="91"/>
      <c r="C105" s="15" t="s">
        <v>356</v>
      </c>
      <c r="D105" s="15"/>
      <c r="E105" s="36" t="n">
        <v>0</v>
      </c>
    </row>
    <row r="106" customFormat="false" ht="21" hidden="false" customHeight="true" outlineLevel="0" collapsed="false">
      <c r="A106" s="92"/>
      <c r="B106" s="93"/>
      <c r="C106" s="15" t="s">
        <v>464</v>
      </c>
      <c r="D106" s="15"/>
      <c r="E106" s="36" t="n">
        <v>0</v>
      </c>
    </row>
    <row r="107" customFormat="false" ht="39.75" hidden="false" customHeight="true" outlineLevel="0" collapsed="false">
      <c r="A107" s="94"/>
      <c r="B107" s="95"/>
      <c r="C107" s="14" t="s">
        <v>396</v>
      </c>
      <c r="D107" s="14"/>
      <c r="E107" s="36" t="n">
        <v>0</v>
      </c>
    </row>
    <row r="108" customFormat="false" ht="21" hidden="false" customHeight="true" outlineLevel="0" collapsed="false">
      <c r="A108" s="39" t="s">
        <v>163</v>
      </c>
      <c r="B108" s="39"/>
      <c r="C108" s="15"/>
      <c r="D108" s="15"/>
      <c r="E108" s="36" t="n">
        <f aca="false">C81</f>
        <v>347</v>
      </c>
    </row>
    <row r="109" customFormat="false" ht="21" hidden="false" customHeight="true" outlineLevel="0" collapsed="false">
      <c r="A109" s="39"/>
      <c r="B109" s="39"/>
      <c r="C109" s="41" t="s">
        <v>174</v>
      </c>
      <c r="D109" s="41"/>
      <c r="E109" s="6" t="n">
        <f aca="false">(E24+E104)-SUM(E105:E108)</f>
        <v>31871</v>
      </c>
    </row>
    <row r="110" customFormat="false" ht="21" hidden="false" customHeight="true" outlineLevel="0" collapsed="false">
      <c r="A110" s="17"/>
      <c r="B110" s="17"/>
    </row>
    <row r="111" customFormat="false" ht="13.5" hidden="false" customHeight="true" outlineLevel="0" collapsed="false">
      <c r="A111" s="17"/>
      <c r="B111" s="17"/>
    </row>
    <row r="112" customFormat="false" ht="13.5" hidden="false" customHeight="true" outlineLevel="0" collapsed="false">
      <c r="A112" s="17"/>
      <c r="B112" s="17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</sheetData>
  <mergeCells count="67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A18:B18"/>
    <mergeCell ref="C18:D18"/>
    <mergeCell ref="A20:E20"/>
    <mergeCell ref="C21:D21"/>
    <mergeCell ref="C22:D22"/>
    <mergeCell ref="C23:D23"/>
    <mergeCell ref="A24:B24"/>
    <mergeCell ref="C24:D24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86:B88"/>
    <mergeCell ref="C86:D86"/>
    <mergeCell ref="C87:D87"/>
    <mergeCell ref="C88:D88"/>
    <mergeCell ref="A89:B89"/>
    <mergeCell ref="C89:D89"/>
    <mergeCell ref="A90:B90"/>
    <mergeCell ref="C90:D90"/>
    <mergeCell ref="A92:E92"/>
    <mergeCell ref="A93:B93"/>
    <mergeCell ref="C93:D93"/>
    <mergeCell ref="A94:B94"/>
    <mergeCell ref="C94:D94"/>
    <mergeCell ref="A95:B97"/>
    <mergeCell ref="C95:D95"/>
    <mergeCell ref="C96:D96"/>
    <mergeCell ref="C97:D97"/>
    <mergeCell ref="A98:B98"/>
    <mergeCell ref="C98:D98"/>
    <mergeCell ref="A99:B99"/>
    <mergeCell ref="C99:D99"/>
    <mergeCell ref="A102:E102"/>
    <mergeCell ref="A103:B103"/>
    <mergeCell ref="C103:D103"/>
    <mergeCell ref="A104:B104"/>
    <mergeCell ref="C104:D104"/>
    <mergeCell ref="C105:D105"/>
    <mergeCell ref="C106:D106"/>
    <mergeCell ref="C107:D107"/>
    <mergeCell ref="A108:B108"/>
    <mergeCell ref="C108:D108"/>
    <mergeCell ref="A109:B109"/>
    <mergeCell ref="C109:D109"/>
  </mergeCells>
  <conditionalFormatting sqref="C31:C35">
    <cfRule type="cellIs" priority="2" operator="equal" aboveAverage="0" equalAverage="0" bottom="0" percent="0" rank="0" text="" dxfId="81">
      <formula>0</formula>
    </cfRule>
  </conditionalFormatting>
  <conditionalFormatting sqref="C37:C47">
    <cfRule type="cellIs" priority="3" operator="equal" aboveAverage="0" equalAverage="0" bottom="0" percent="0" rank="0" text="" dxfId="82">
      <formula>0</formula>
    </cfRule>
  </conditionalFormatting>
  <conditionalFormatting sqref="C49:C52 C54:C55 C57:C61 C63:C66 C81">
    <cfRule type="cellIs" priority="4" operator="equal" aboveAverage="0" equalAverage="0" bottom="0" percent="0" rank="0" text="" dxfId="83">
      <formula>0</formula>
    </cfRule>
  </conditionalFormatting>
  <conditionalFormatting sqref="C71">
    <cfRule type="cellIs" priority="5" operator="equal" aboveAverage="0" equalAverage="0" bottom="0" percent="0" rank="0" text="" dxfId="84">
      <formula>0</formula>
    </cfRule>
    <cfRule type="cellIs" priority="6" operator="equal" aboveAverage="0" equalAverage="0" bottom="0" percent="0" rank="0" text="" dxfId="85">
      <formula>0</formula>
    </cfRule>
  </conditionalFormatting>
  <conditionalFormatting sqref="D32:H32">
    <cfRule type="cellIs" priority="7" operator="equal" aboveAverage="0" equalAverage="0" bottom="0" percent="0" rank="0" text="" dxfId="86">
      <formula>0</formula>
    </cfRule>
  </conditionalFormatting>
  <conditionalFormatting sqref="E86:E89">
    <cfRule type="cellIs" priority="8" operator="equal" aboveAverage="0" equalAverage="0" bottom="0" percent="0" rank="0" text="" dxfId="87">
      <formula>0</formula>
    </cfRule>
  </conditionalFormatting>
  <conditionalFormatting sqref="E88">
    <cfRule type="cellIs" priority="9" operator="equal" aboveAverage="0" equalAverage="0" bottom="0" percent="0" rank="0" text="" dxfId="88">
      <formula>0</formula>
    </cfRule>
  </conditionalFormatting>
  <conditionalFormatting sqref="E95:E98">
    <cfRule type="cellIs" priority="10" operator="equal" aboveAverage="0" equalAverage="0" bottom="0" percent="0" rank="0" text="" dxfId="89">
      <formula>0</formula>
    </cfRule>
  </conditionalFormatting>
  <conditionalFormatting sqref="E97">
    <cfRule type="cellIs" priority="11" operator="equal" aboveAverage="0" equalAverage="0" bottom="0" percent="0" rank="0" text="" dxfId="90">
      <formula>0</formula>
    </cfRule>
  </conditionalFormatting>
  <conditionalFormatting sqref="E105:E108">
    <cfRule type="cellIs" priority="12" operator="equal" aboveAverage="0" equalAverage="0" bottom="0" percent="0" rank="0" text="" dxfId="91">
      <formula>0</formula>
    </cfRule>
  </conditionalFormatting>
  <conditionalFormatting sqref="E107">
    <cfRule type="cellIs" priority="13" operator="equal" aboveAverage="0" equalAverage="0" bottom="0" percent="0" rank="0" text="" dxfId="92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22"/>
  <sheetViews>
    <sheetView showFormulas="false" showGridLines="true" showRowColHeaders="true" showZeros="true" rightToLeft="false" tabSelected="false" showOutlineSymbols="true" defaultGridColor="true" view="normal" topLeftCell="A2" colorId="64" zoomScale="90" zoomScaleNormal="90" zoomScalePageLayoutView="100" workbookViewId="0">
      <selection pane="topLeft" activeCell="A12" activeCellId="0" sqref="A12"/>
    </sheetView>
  </sheetViews>
  <sheetFormatPr defaultColWidth="11.5820312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10.43"/>
    <col collapsed="false" customWidth="true" hidden="false" outlineLevel="0" max="7" min="7" style="0" width="38.85"/>
    <col collapsed="false" customWidth="true" hidden="false" outlineLevel="0" max="8" min="8" style="48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469</v>
      </c>
      <c r="B1" s="1"/>
      <c r="C1" s="1"/>
      <c r="D1" s="1"/>
      <c r="E1" s="1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customFormat="false" ht="21" hidden="false" customHeight="true" outlineLevel="0" collapsed="false">
      <c r="A2" s="16"/>
      <c r="B2" s="16"/>
      <c r="C2" s="16"/>
      <c r="D2" s="16"/>
      <c r="E2" s="16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customFormat="false" ht="64.5" hidden="false" customHeight="true" outlineLevel="0" collapsed="false">
      <c r="A3" s="5" t="s">
        <v>6</v>
      </c>
      <c r="B3" s="5" t="s">
        <v>191</v>
      </c>
      <c r="C3" s="6" t="n">
        <f aca="false">E109</f>
        <v>37895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37895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customFormat="false" ht="21" hidden="false" customHeight="true" outlineLevel="0" collapsed="false">
      <c r="A5" s="41" t="s">
        <v>26</v>
      </c>
      <c r="B5" s="41"/>
      <c r="C5" s="6" t="n">
        <f aca="false">C80</f>
        <v>0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customFormat="false" ht="21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customFormat="false" ht="21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customFormat="false" ht="21" hidden="false" customHeight="true" outlineLevel="0" collapsed="false">
      <c r="A8" s="77" t="s">
        <v>470</v>
      </c>
      <c r="B8" s="77"/>
      <c r="C8" s="77"/>
      <c r="D8" s="77"/>
      <c r="E8" s="7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customFormat="false" ht="21" hidden="false" customHeight="true" outlineLevel="0" collapsed="false">
      <c r="A10" s="13" t="s">
        <v>471</v>
      </c>
      <c r="B10" s="14" t="s">
        <v>36</v>
      </c>
      <c r="C10" s="15" t="s">
        <v>37</v>
      </c>
      <c r="D10" s="15"/>
      <c r="E10" s="6" t="n">
        <v>2405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customFormat="false" ht="21" hidden="false" customHeight="true" outlineLevel="0" collapsed="false">
      <c r="A11" s="13" t="s">
        <v>472</v>
      </c>
      <c r="B11" s="14" t="s">
        <v>64</v>
      </c>
      <c r="C11" s="15" t="s">
        <v>212</v>
      </c>
      <c r="D11" s="15"/>
      <c r="E11" s="6" t="n">
        <v>0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customFormat="false" ht="21" hidden="false" customHeight="true" outlineLevel="0" collapsed="false">
      <c r="A12" s="16"/>
      <c r="B12" s="16"/>
      <c r="C12" s="41" t="s">
        <v>39</v>
      </c>
      <c r="D12" s="41"/>
      <c r="E12" s="6" t="n">
        <f aca="false">SUM(E10:E11)</f>
        <v>2405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customFormat="false" ht="21" hidden="false" customHeight="true" outlineLevel="0" collapsed="false">
      <c r="A13" s="17"/>
      <c r="B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customFormat="false" ht="21" hidden="false" customHeight="true" outlineLevel="0" collapsed="false">
      <c r="A14" s="11" t="s">
        <v>473</v>
      </c>
      <c r="B14" s="11"/>
      <c r="C14" s="11"/>
      <c r="D14" s="11"/>
      <c r="E14" s="11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customFormat="false" ht="21" hidden="false" customHeight="true" outlineLevel="0" collapsed="false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customFormat="false" ht="21" hidden="false" customHeight="true" outlineLevel="0" collapsed="false">
      <c r="A16" s="13" t="s">
        <v>474</v>
      </c>
      <c r="B16" s="14" t="s">
        <v>36</v>
      </c>
      <c r="C16" s="15" t="s">
        <v>37</v>
      </c>
      <c r="D16" s="15"/>
      <c r="E16" s="6" t="n">
        <v>2405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customFormat="false" ht="21" hidden="false" customHeight="true" outlineLevel="0" collapsed="false">
      <c r="A17" s="13" t="s">
        <v>475</v>
      </c>
      <c r="B17" s="14" t="s">
        <v>64</v>
      </c>
      <c r="C17" s="15" t="s">
        <v>212</v>
      </c>
      <c r="D17" s="15"/>
      <c r="E17" s="6" t="n">
        <v>0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customFormat="false" ht="21" hidden="false" customHeight="true" outlineLevel="0" collapsed="false">
      <c r="A18" s="16"/>
      <c r="B18" s="16"/>
      <c r="C18" s="41" t="s">
        <v>39</v>
      </c>
      <c r="D18" s="41"/>
      <c r="E18" s="6" t="n">
        <f aca="false">SUM(E16:E17)</f>
        <v>2405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customFormat="false" ht="21" hidden="false" customHeight="true" outlineLevel="0" collapsed="false">
      <c r="A19" s="17"/>
      <c r="B19" s="17"/>
      <c r="C19" s="17"/>
      <c r="D19" s="51"/>
      <c r="E19" s="52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customFormat="false" ht="21" hidden="false" customHeight="true" outlineLevel="0" collapsed="false">
      <c r="A20" s="96" t="s">
        <v>476</v>
      </c>
      <c r="B20" s="96"/>
      <c r="C20" s="96"/>
      <c r="D20" s="96"/>
      <c r="E20" s="96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customFormat="false" ht="21" hidden="false" customHeight="true" outlineLevel="0" collapsed="false">
      <c r="A21" s="11" t="s">
        <v>4</v>
      </c>
      <c r="B21" s="11" t="s">
        <v>31</v>
      </c>
      <c r="C21" s="12" t="s">
        <v>32</v>
      </c>
      <c r="D21" s="12"/>
      <c r="E21" s="12" t="s">
        <v>33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customFormat="false" ht="21" hidden="false" customHeight="true" outlineLevel="0" collapsed="false">
      <c r="A22" s="13" t="s">
        <v>477</v>
      </c>
      <c r="B22" s="14" t="s">
        <v>36</v>
      </c>
      <c r="C22" s="15" t="s">
        <v>37</v>
      </c>
      <c r="D22" s="15"/>
      <c r="E22" s="6" t="n">
        <v>2405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customFormat="false" ht="21" hidden="false" customHeight="true" outlineLevel="0" collapsed="false">
      <c r="A23" s="13" t="s">
        <v>478</v>
      </c>
      <c r="B23" s="14" t="s">
        <v>64</v>
      </c>
      <c r="C23" s="15" t="s">
        <v>212</v>
      </c>
      <c r="D23" s="15"/>
      <c r="E23" s="6" t="n">
        <v>0</v>
      </c>
    </row>
    <row r="24" customFormat="false" ht="21" hidden="false" customHeight="true" outlineLevel="0" collapsed="false">
      <c r="A24" s="16"/>
      <c r="B24" s="16"/>
      <c r="C24" s="41" t="s">
        <v>39</v>
      </c>
      <c r="D24" s="41"/>
      <c r="E24" s="6" t="n">
        <f aca="false">SUM(E22:E23)</f>
        <v>2405</v>
      </c>
    </row>
    <row r="25" customFormat="false" ht="21" hidden="false" customHeight="true" outlineLevel="0" collapsed="false">
      <c r="A25" s="17"/>
      <c r="B25" s="17"/>
      <c r="C25" s="17"/>
      <c r="D25" s="51"/>
      <c r="E25" s="52"/>
    </row>
    <row r="26" customFormat="false" ht="21" hidden="false" customHeight="true" outlineLevel="0" collapsed="false">
      <c r="A26" s="17"/>
      <c r="B26" s="17"/>
      <c r="C26" s="17"/>
      <c r="D26" s="51"/>
      <c r="E26" s="52"/>
    </row>
    <row r="27" customFormat="false" ht="21" hidden="false" customHeight="true" outlineLevel="0" collapsed="false">
      <c r="A27" s="17"/>
      <c r="B27" s="17"/>
      <c r="C27" s="17"/>
      <c r="D27" s="51"/>
      <c r="E27" s="52"/>
    </row>
    <row r="28" customFormat="false" ht="21" hidden="false" customHeight="true" outlineLevel="0" collapsed="false">
      <c r="A28" s="17"/>
      <c r="B28" s="17"/>
    </row>
    <row r="29" customFormat="false" ht="21" hidden="false" customHeight="true" outlineLevel="0" collapsed="false">
      <c r="A29" s="34" t="s">
        <v>479</v>
      </c>
      <c r="B29" s="34"/>
      <c r="C29" s="34"/>
    </row>
    <row r="30" customFormat="false" ht="21" hidden="false" customHeight="true" outlineLevel="0" collapsed="false">
      <c r="A30" s="34" t="s">
        <v>31</v>
      </c>
      <c r="B30" s="34" t="s">
        <v>32</v>
      </c>
      <c r="C30" s="4" t="s">
        <v>33</v>
      </c>
      <c r="D30" s="31"/>
    </row>
    <row r="31" customFormat="false" ht="21" hidden="false" customHeight="true" outlineLevel="0" collapsed="false">
      <c r="A31" s="35" t="s">
        <v>81</v>
      </c>
      <c r="B31" s="35"/>
      <c r="C31" s="35"/>
      <c r="I31" s="69" t="n">
        <v>9</v>
      </c>
    </row>
    <row r="32" customFormat="false" ht="21" hidden="false" customHeight="true" outlineLevel="0" collapsed="false">
      <c r="A32" s="13" t="s">
        <v>272</v>
      </c>
      <c r="B32" s="14"/>
      <c r="C32" s="36" t="n">
        <v>78</v>
      </c>
    </row>
    <row r="33" customFormat="false" ht="21" hidden="false" customHeight="true" outlineLevel="0" collapsed="false">
      <c r="A33" s="13" t="s">
        <v>51</v>
      </c>
      <c r="B33" s="15"/>
      <c r="C33" s="36" t="n">
        <v>0</v>
      </c>
    </row>
    <row r="34" customFormat="false" ht="21" hidden="false" customHeight="true" outlineLevel="0" collapsed="false">
      <c r="A34" s="13" t="s">
        <v>85</v>
      </c>
      <c r="B34" s="14" t="s">
        <v>86</v>
      </c>
      <c r="C34" s="36" t="n">
        <v>149</v>
      </c>
    </row>
    <row r="35" customFormat="false" ht="21" hidden="false" customHeight="true" outlineLevel="0" collapsed="false">
      <c r="A35" s="39"/>
      <c r="B35" s="8" t="s">
        <v>88</v>
      </c>
      <c r="C35" s="36" t="n">
        <f aca="false">SUM(C32:C34)</f>
        <v>227</v>
      </c>
    </row>
    <row r="36" customFormat="false" ht="21" hidden="false" customHeight="true" outlineLevel="0" collapsed="false">
      <c r="A36" s="35" t="s">
        <v>313</v>
      </c>
      <c r="B36" s="35"/>
      <c r="C36" s="35"/>
    </row>
    <row r="37" customFormat="false" ht="21" hidden="false" customHeight="true" outlineLevel="0" collapsed="false">
      <c r="A37" s="35"/>
      <c r="B37" s="35"/>
      <c r="C37" s="35"/>
    </row>
    <row r="38" customFormat="false" ht="21" hidden="false" customHeight="true" outlineLevel="0" collapsed="false">
      <c r="A38" s="13" t="s">
        <v>93</v>
      </c>
      <c r="B38" s="14"/>
      <c r="C38" s="36" t="n">
        <v>0</v>
      </c>
    </row>
    <row r="39" customFormat="false" ht="21" hidden="false" customHeight="true" outlineLevel="0" collapsed="false">
      <c r="A39" s="13" t="s">
        <v>95</v>
      </c>
      <c r="B39" s="14"/>
      <c r="C39" s="36" t="n">
        <v>0</v>
      </c>
    </row>
    <row r="40" customFormat="false" ht="21" hidden="false" customHeight="true" outlineLevel="0" collapsed="false">
      <c r="A40" s="13" t="s">
        <v>97</v>
      </c>
      <c r="B40" s="14"/>
      <c r="C40" s="36" t="n">
        <v>0</v>
      </c>
    </row>
    <row r="41" customFormat="false" ht="21" hidden="false" customHeight="true" outlineLevel="0" collapsed="false">
      <c r="A41" s="13" t="s">
        <v>99</v>
      </c>
      <c r="B41" s="14"/>
      <c r="C41" s="36" t="n">
        <v>0</v>
      </c>
    </row>
    <row r="42" customFormat="false" ht="42.75" hidden="false" customHeight="true" outlineLevel="0" collapsed="false">
      <c r="A42" s="13" t="s">
        <v>157</v>
      </c>
      <c r="B42" s="14"/>
      <c r="C42" s="36" t="n">
        <v>0</v>
      </c>
    </row>
    <row r="43" customFormat="false" ht="21" hidden="false" customHeight="true" outlineLevel="0" collapsed="false">
      <c r="A43" s="13"/>
      <c r="B43" s="8" t="s">
        <v>101</v>
      </c>
      <c r="C43" s="36" t="n">
        <f aca="false">SUM(C38:C42)</f>
        <v>0</v>
      </c>
    </row>
    <row r="44" customFormat="false" ht="21" hidden="false" customHeight="true" outlineLevel="0" collapsed="false">
      <c r="A44" s="35" t="s">
        <v>103</v>
      </c>
      <c r="B44" s="35"/>
      <c r="C44" s="35"/>
    </row>
    <row r="45" customFormat="false" ht="21" hidden="false" customHeight="true" outlineLevel="0" collapsed="false">
      <c r="A45" s="13" t="s">
        <v>105</v>
      </c>
      <c r="B45" s="14" t="s">
        <v>106</v>
      </c>
      <c r="C45" s="36" t="n">
        <v>0</v>
      </c>
    </row>
    <row r="46" customFormat="false" ht="21" hidden="false" customHeight="true" outlineLevel="0" collapsed="false">
      <c r="A46" s="13" t="s">
        <v>108</v>
      </c>
      <c r="B46" s="14" t="s">
        <v>109</v>
      </c>
      <c r="C46" s="36" t="n">
        <v>0</v>
      </c>
    </row>
    <row r="47" customFormat="false" ht="21" hidden="false" customHeight="true" outlineLevel="0" collapsed="false">
      <c r="A47" s="13"/>
      <c r="B47" s="8" t="s">
        <v>111</v>
      </c>
      <c r="C47" s="36" t="n">
        <f aca="false">SUM(C45:C46)</f>
        <v>0</v>
      </c>
    </row>
    <row r="48" customFormat="false" ht="21" hidden="false" customHeight="true" outlineLevel="0" collapsed="false">
      <c r="A48" s="35" t="s">
        <v>113</v>
      </c>
      <c r="B48" s="35"/>
      <c r="C48" s="35"/>
    </row>
    <row r="49" customFormat="false" ht="21" hidden="false" customHeight="true" outlineLevel="0" collapsed="false">
      <c r="A49" s="13" t="s">
        <v>115</v>
      </c>
      <c r="B49" s="14" t="s">
        <v>116</v>
      </c>
      <c r="C49" s="36" t="n">
        <v>0</v>
      </c>
    </row>
    <row r="50" customFormat="false" ht="21" hidden="false" customHeight="true" outlineLevel="0" collapsed="false">
      <c r="A50" s="39"/>
      <c r="B50" s="14" t="s">
        <v>118</v>
      </c>
      <c r="C50" s="36" t="n">
        <v>0</v>
      </c>
    </row>
    <row r="51" customFormat="false" ht="21" hidden="false" customHeight="true" outlineLevel="0" collapsed="false">
      <c r="A51" s="39"/>
      <c r="B51" s="14" t="s">
        <v>120</v>
      </c>
      <c r="C51" s="36" t="n">
        <v>0</v>
      </c>
    </row>
    <row r="52" customFormat="false" ht="21" hidden="false" customHeight="true" outlineLevel="0" collapsed="false">
      <c r="A52" s="39"/>
      <c r="B52" s="8" t="s">
        <v>122</v>
      </c>
      <c r="C52" s="36" t="n">
        <f aca="false">SUM(C49:C51)</f>
        <v>0</v>
      </c>
    </row>
    <row r="53" customFormat="false" ht="21" hidden="false" customHeight="true" outlineLevel="0" collapsed="false">
      <c r="A53" s="35" t="s">
        <v>123</v>
      </c>
      <c r="B53" s="35"/>
      <c r="C53" s="35"/>
    </row>
    <row r="54" customFormat="false" ht="21" hidden="false" customHeight="true" outlineLevel="0" collapsed="false">
      <c r="A54" s="13" t="s">
        <v>124</v>
      </c>
      <c r="B54" s="97" t="s">
        <v>125</v>
      </c>
      <c r="C54" s="36" t="n">
        <v>0</v>
      </c>
    </row>
    <row r="55" customFormat="false" ht="21" hidden="false" customHeight="true" outlineLevel="0" collapsed="false">
      <c r="A55" s="39"/>
      <c r="B55" s="8" t="s">
        <v>126</v>
      </c>
      <c r="C55" s="36" t="n">
        <f aca="false">SUM(C54)</f>
        <v>0</v>
      </c>
    </row>
    <row r="56" customFormat="false" ht="21" hidden="false" customHeight="true" outlineLevel="0" collapsed="false">
      <c r="A56" s="35" t="s">
        <v>127</v>
      </c>
      <c r="B56" s="35"/>
      <c r="C56" s="35"/>
    </row>
    <row r="57" customFormat="false" ht="42.75" hidden="false" customHeight="true" outlineLevel="0" collapsed="false">
      <c r="A57" s="13" t="s">
        <v>314</v>
      </c>
      <c r="B57" s="14" t="s">
        <v>129</v>
      </c>
      <c r="C57" s="36" t="n">
        <v>0</v>
      </c>
    </row>
    <row r="58" customFormat="false" ht="21" hidden="false" customHeight="true" outlineLevel="0" collapsed="false">
      <c r="A58" s="13" t="s">
        <v>130</v>
      </c>
      <c r="B58" s="14" t="s">
        <v>131</v>
      </c>
      <c r="C58" s="36" t="n">
        <v>0</v>
      </c>
    </row>
    <row r="59" customFormat="false" ht="42.75" hidden="false" customHeight="true" outlineLevel="0" collapsed="false">
      <c r="A59" s="13" t="s">
        <v>132</v>
      </c>
      <c r="B59" s="14" t="s">
        <v>133</v>
      </c>
      <c r="C59" s="36" t="n">
        <v>0</v>
      </c>
    </row>
    <row r="60" customFormat="false" ht="21" hidden="false" customHeight="true" outlineLevel="0" collapsed="false">
      <c r="A60" s="13" t="s">
        <v>134</v>
      </c>
      <c r="B60" s="14" t="s">
        <v>134</v>
      </c>
      <c r="C60" s="36" t="n">
        <v>0</v>
      </c>
    </row>
    <row r="61" customFormat="false" ht="21" hidden="false" customHeight="true" outlineLevel="0" collapsed="false">
      <c r="A61" s="13"/>
      <c r="B61" s="8" t="s">
        <v>24</v>
      </c>
      <c r="C61" s="36" t="n">
        <f aca="false">SUM(C57:C60)</f>
        <v>0</v>
      </c>
    </row>
    <row r="62" customFormat="false" ht="21" hidden="false" customHeight="true" outlineLevel="0" collapsed="false">
      <c r="A62" s="35" t="s">
        <v>136</v>
      </c>
      <c r="B62" s="35"/>
      <c r="C62" s="35"/>
    </row>
    <row r="63" customFormat="false" ht="21" hidden="false" customHeight="true" outlineLevel="0" collapsed="false">
      <c r="A63" s="13" t="s">
        <v>137</v>
      </c>
      <c r="B63" s="15"/>
      <c r="C63" s="36" t="n">
        <v>0</v>
      </c>
    </row>
    <row r="64" customFormat="false" ht="21" hidden="false" customHeight="true" outlineLevel="0" collapsed="false">
      <c r="A64" s="39" t="s">
        <v>138</v>
      </c>
      <c r="B64" s="15" t="s">
        <v>139</v>
      </c>
      <c r="C64" s="36" t="n">
        <v>0</v>
      </c>
    </row>
    <row r="65" customFormat="false" ht="21" hidden="false" customHeight="true" outlineLevel="0" collapsed="false">
      <c r="A65" s="13" t="s">
        <v>64</v>
      </c>
      <c r="B65" s="14" t="s">
        <v>140</v>
      </c>
      <c r="C65" s="36" t="n">
        <v>0</v>
      </c>
    </row>
    <row r="66" customFormat="false" ht="21" hidden="false" customHeight="true" outlineLevel="0" collapsed="false">
      <c r="A66" s="13"/>
      <c r="B66" s="8" t="s">
        <v>141</v>
      </c>
      <c r="C66" s="36" t="n">
        <f aca="false">SUM(C63:C65)</f>
        <v>0</v>
      </c>
    </row>
    <row r="67" customFormat="false" ht="21" hidden="false" customHeight="true" outlineLevel="0" collapsed="false">
      <c r="A67" s="35" t="s">
        <v>142</v>
      </c>
      <c r="B67" s="35"/>
      <c r="C67" s="35"/>
    </row>
    <row r="68" customFormat="false" ht="21" hidden="false" customHeight="true" outlineLevel="0" collapsed="false">
      <c r="A68" s="13" t="s">
        <v>143</v>
      </c>
      <c r="B68" s="15" t="s">
        <v>144</v>
      </c>
      <c r="C68" s="36" t="n">
        <v>0</v>
      </c>
    </row>
    <row r="69" customFormat="false" ht="21" hidden="false" customHeight="true" outlineLevel="0" collapsed="false">
      <c r="A69" s="5" t="s">
        <v>145</v>
      </c>
      <c r="B69" s="55" t="s">
        <v>146</v>
      </c>
      <c r="C69" s="36" t="n">
        <v>68</v>
      </c>
    </row>
    <row r="70" customFormat="false" ht="39.75" hidden="false" customHeight="true" outlineLevel="0" collapsed="false">
      <c r="A70" s="13" t="s">
        <v>147</v>
      </c>
      <c r="B70" s="14" t="s">
        <v>347</v>
      </c>
      <c r="C70" s="36" t="n">
        <v>52</v>
      </c>
    </row>
    <row r="71" customFormat="false" ht="21" hidden="false" customHeight="true" outlineLevel="0" collapsed="false">
      <c r="A71" s="13" t="s">
        <v>348</v>
      </c>
      <c r="B71" s="66" t="s">
        <v>349</v>
      </c>
      <c r="C71" s="36" t="n">
        <v>0</v>
      </c>
      <c r="J71" s="48"/>
    </row>
    <row r="72" customFormat="false" ht="21" hidden="false" customHeight="true" outlineLevel="0" collapsed="false">
      <c r="A72" s="39"/>
      <c r="B72" s="41" t="s">
        <v>151</v>
      </c>
      <c r="C72" s="36" t="n">
        <f aca="false">SUM(C68:C71)</f>
        <v>120</v>
      </c>
    </row>
    <row r="73" customFormat="false" ht="21" hidden="false" customHeight="true" outlineLevel="0" collapsed="false">
      <c r="A73" s="39"/>
      <c r="B73" s="41" t="s">
        <v>24</v>
      </c>
      <c r="C73" s="36" t="n">
        <f aca="false">C35+C43+C47+C52+C55+C61+C66+C72</f>
        <v>347</v>
      </c>
    </row>
    <row r="74" customFormat="false" ht="21" hidden="false" customHeight="true" outlineLevel="0" collapsed="false">
      <c r="A74" s="35" t="s">
        <v>153</v>
      </c>
      <c r="B74" s="35"/>
      <c r="C74" s="35"/>
    </row>
    <row r="75" customFormat="false" ht="21" hidden="false" customHeight="true" outlineLevel="0" collapsed="false">
      <c r="A75" s="39" t="s">
        <v>154</v>
      </c>
      <c r="B75" s="15"/>
      <c r="C75" s="6" t="str">
        <f aca="false">IF(('July 2026 - September 2026'!C75)+SUM(E87+E96+E106) &lt; 0,(('July 2026 - September 2026'!C75))+SUM(E87+E96+E106), TEXT((('July 2026 - September 2026'!C75))+SUM(E87+E96+E106),"+$0.00"))</f>
        <v>+$0.00</v>
      </c>
    </row>
    <row r="76" customFormat="false" ht="21" hidden="false" customHeight="true" outlineLevel="0" collapsed="false">
      <c r="A76" s="39" t="s">
        <v>155</v>
      </c>
      <c r="B76" s="15"/>
      <c r="C76" s="6" t="n">
        <v>0</v>
      </c>
    </row>
    <row r="77" customFormat="false" ht="21" hidden="false" customHeight="true" outlineLevel="0" collapsed="false">
      <c r="A77" s="39" t="s">
        <v>156</v>
      </c>
      <c r="B77" s="15"/>
      <c r="C77" s="6" t="str">
        <f aca="false">IF(('July 2026 - September 2026'!C77)+SUM(0) &lt; 0,(('July 2026 - September 2026'!C77))+SUM(0), TEXT((('July 2026 - September 2026'!C77))+SUM(0),"+$0.00"))</f>
        <v>+$0.00</v>
      </c>
    </row>
    <row r="78" customFormat="false" ht="42.75" hidden="false" customHeight="true" outlineLevel="0" collapsed="false">
      <c r="A78" s="13" t="s">
        <v>157</v>
      </c>
      <c r="B78" s="15"/>
      <c r="C78" s="6" t="n">
        <v>0</v>
      </c>
    </row>
    <row r="79" customFormat="false" ht="42.75" hidden="false" customHeight="true" outlineLevel="0" collapsed="false">
      <c r="A79" s="13" t="s">
        <v>158</v>
      </c>
      <c r="B79" s="15"/>
      <c r="C79" s="6" t="n">
        <v>0</v>
      </c>
    </row>
    <row r="80" customFormat="false" ht="21" hidden="false" customHeight="true" outlineLevel="0" collapsed="false">
      <c r="A80" s="39"/>
      <c r="B80" s="41" t="s">
        <v>159</v>
      </c>
      <c r="C80" s="6" t="n">
        <f aca="false">C75+C76+C77+C78+C79</f>
        <v>0</v>
      </c>
    </row>
    <row r="81" customFormat="false" ht="21" hidden="false" customHeight="true" outlineLevel="0" collapsed="false">
      <c r="A81" s="13"/>
      <c r="B81" s="8" t="s">
        <v>160</v>
      </c>
      <c r="C81" s="36" t="n">
        <f aca="false">C73</f>
        <v>347</v>
      </c>
      <c r="H81" s="67"/>
    </row>
    <row r="82" customFormat="false" ht="21" hidden="false" customHeight="true" outlineLevel="0" collapsed="false">
      <c r="A82" s="17"/>
      <c r="B82" s="17"/>
    </row>
    <row r="83" customFormat="false" ht="21" hidden="false" customHeight="true" outlineLevel="0" collapsed="false">
      <c r="A83" s="17"/>
      <c r="B83" s="17"/>
    </row>
    <row r="84" customFormat="false" ht="21" hidden="false" customHeight="true" outlineLevel="0" collapsed="false">
      <c r="A84" s="81" t="s">
        <v>480</v>
      </c>
      <c r="B84" s="81"/>
      <c r="C84" s="81"/>
      <c r="D84" s="81"/>
      <c r="E84" s="81"/>
    </row>
    <row r="85" customFormat="false" ht="21" hidden="false" customHeight="true" outlineLevel="0" collapsed="false">
      <c r="A85" s="42" t="s">
        <v>162</v>
      </c>
      <c r="B85" s="42"/>
      <c r="C85" s="42" t="s">
        <v>32</v>
      </c>
      <c r="D85" s="42"/>
      <c r="E85" s="42" t="s">
        <v>33</v>
      </c>
    </row>
    <row r="86" customFormat="false" ht="42.75" hidden="false" customHeight="true" outlineLevel="0" collapsed="false">
      <c r="A86" s="39" t="s">
        <v>142</v>
      </c>
      <c r="B86" s="39"/>
      <c r="C86" s="14" t="s">
        <v>481</v>
      </c>
      <c r="D86" s="14"/>
      <c r="E86" s="36" t="n">
        <v>150</v>
      </c>
    </row>
    <row r="87" customFormat="false" ht="21" hidden="false" customHeight="true" outlineLevel="0" collapsed="false">
      <c r="A87" s="39"/>
      <c r="B87" s="39"/>
      <c r="C87" s="15" t="s">
        <v>464</v>
      </c>
      <c r="D87" s="15"/>
      <c r="E87" s="36" t="n">
        <v>0</v>
      </c>
    </row>
    <row r="88" customFormat="false" ht="39.75" hidden="false" customHeight="true" outlineLevel="0" collapsed="false">
      <c r="A88" s="39"/>
      <c r="B88" s="39"/>
      <c r="C88" s="14" t="s">
        <v>396</v>
      </c>
      <c r="D88" s="14"/>
      <c r="E88" s="36" t="n">
        <v>0</v>
      </c>
    </row>
    <row r="89" customFormat="false" ht="21" hidden="false" customHeight="true" outlineLevel="0" collapsed="false">
      <c r="A89" s="39" t="s">
        <v>163</v>
      </c>
      <c r="B89" s="39"/>
      <c r="C89" s="15"/>
      <c r="D89" s="15"/>
      <c r="E89" s="36" t="n">
        <f aca="false">C81</f>
        <v>347</v>
      </c>
    </row>
    <row r="90" customFormat="false" ht="21" hidden="false" customHeight="true" outlineLevel="0" collapsed="false">
      <c r="A90" s="39"/>
      <c r="B90" s="39"/>
      <c r="C90" s="44" t="s">
        <v>164</v>
      </c>
      <c r="D90" s="44"/>
      <c r="E90" s="6" t="n">
        <f aca="false">('July 2026 - September 2026'!E109+E12)-SUM(E86:E89)</f>
        <v>33779</v>
      </c>
    </row>
    <row r="91" customFormat="false" ht="21" hidden="false" customHeight="true" outlineLevel="0" collapsed="false"/>
    <row r="92" customFormat="false" ht="21" hidden="false" customHeight="true" outlineLevel="0" collapsed="false">
      <c r="A92" s="42" t="s">
        <v>482</v>
      </c>
      <c r="B92" s="42"/>
      <c r="C92" s="42"/>
      <c r="D92" s="42"/>
      <c r="E92" s="42"/>
    </row>
    <row r="93" customFormat="false" ht="21" hidden="false" customHeight="true" outlineLevel="0" collapsed="false">
      <c r="A93" s="42" t="s">
        <v>162</v>
      </c>
      <c r="B93" s="42"/>
      <c r="C93" s="42" t="s">
        <v>32</v>
      </c>
      <c r="D93" s="42"/>
      <c r="E93" s="42" t="s">
        <v>33</v>
      </c>
    </row>
    <row r="94" customFormat="false" ht="21" hidden="false" customHeight="true" outlineLevel="0" collapsed="false">
      <c r="A94" s="39" t="s">
        <v>483</v>
      </c>
      <c r="B94" s="39"/>
      <c r="C94" s="15"/>
      <c r="D94" s="15"/>
      <c r="E94" s="6" t="n">
        <f aca="false">E90</f>
        <v>33779</v>
      </c>
    </row>
    <row r="95" customFormat="false" ht="21" hidden="false" customHeight="true" outlineLevel="0" collapsed="false">
      <c r="A95" s="39" t="s">
        <v>142</v>
      </c>
      <c r="B95" s="39"/>
      <c r="C95" s="15" t="s">
        <v>356</v>
      </c>
      <c r="D95" s="15"/>
      <c r="E95" s="36" t="n">
        <v>0</v>
      </c>
    </row>
    <row r="96" customFormat="false" ht="21" hidden="false" customHeight="true" outlineLevel="0" collapsed="false">
      <c r="A96" s="39"/>
      <c r="B96" s="39"/>
      <c r="C96" s="15" t="s">
        <v>464</v>
      </c>
      <c r="D96" s="15"/>
      <c r="E96" s="36" t="n">
        <v>0</v>
      </c>
    </row>
    <row r="97" customFormat="false" ht="39.75" hidden="false" customHeight="true" outlineLevel="0" collapsed="false">
      <c r="A97" s="39"/>
      <c r="B97" s="39"/>
      <c r="C97" s="14" t="s">
        <v>396</v>
      </c>
      <c r="D97" s="14"/>
      <c r="E97" s="36" t="n">
        <v>0</v>
      </c>
    </row>
    <row r="98" customFormat="false" ht="21" hidden="false" customHeight="true" outlineLevel="0" collapsed="false">
      <c r="A98" s="39" t="s">
        <v>163</v>
      </c>
      <c r="B98" s="39"/>
      <c r="C98" s="15"/>
      <c r="D98" s="15"/>
      <c r="E98" s="36" t="n">
        <f aca="false">C81</f>
        <v>347</v>
      </c>
    </row>
    <row r="99" customFormat="false" ht="21" hidden="false" customHeight="true" outlineLevel="0" collapsed="false">
      <c r="A99" s="39"/>
      <c r="B99" s="39"/>
      <c r="C99" s="41" t="s">
        <v>174</v>
      </c>
      <c r="D99" s="41"/>
      <c r="E99" s="6" t="n">
        <f aca="false">(E18+E94)-SUM(E95:E98)</f>
        <v>35837</v>
      </c>
    </row>
    <row r="100" customFormat="false" ht="21" hidden="false" customHeight="true" outlineLevel="0" collapsed="false">
      <c r="A100" s="46"/>
      <c r="B100" s="46"/>
      <c r="C100" s="46"/>
      <c r="D100" s="46"/>
      <c r="E100" s="46"/>
    </row>
    <row r="101" customFormat="false" ht="21" hidden="false" customHeight="true" outlineLevel="0" collapsed="false">
      <c r="A101" s="46"/>
      <c r="B101" s="46"/>
      <c r="C101" s="46"/>
      <c r="D101" s="46"/>
      <c r="E101" s="46"/>
    </row>
    <row r="102" customFormat="false" ht="21" hidden="false" customHeight="true" outlineLevel="0" collapsed="false">
      <c r="A102" s="81" t="s">
        <v>484</v>
      </c>
      <c r="B102" s="81"/>
      <c r="C102" s="81"/>
      <c r="D102" s="81"/>
      <c r="E102" s="81"/>
    </row>
    <row r="103" customFormat="false" ht="21" hidden="false" customHeight="true" outlineLevel="0" collapsed="false">
      <c r="A103" s="42" t="s">
        <v>162</v>
      </c>
      <c r="B103" s="42"/>
      <c r="C103" s="42" t="s">
        <v>32</v>
      </c>
      <c r="D103" s="42"/>
      <c r="E103" s="42" t="s">
        <v>33</v>
      </c>
    </row>
    <row r="104" customFormat="false" ht="21" hidden="false" customHeight="true" outlineLevel="0" collapsed="false">
      <c r="A104" s="39" t="s">
        <v>485</v>
      </c>
      <c r="B104" s="39"/>
      <c r="C104" s="15"/>
      <c r="D104" s="15"/>
      <c r="E104" s="6" t="n">
        <f aca="false">E99</f>
        <v>35837</v>
      </c>
    </row>
    <row r="105" customFormat="false" ht="42.75" hidden="false" customHeight="true" outlineLevel="0" collapsed="false">
      <c r="A105" s="39" t="s">
        <v>142</v>
      </c>
      <c r="B105" s="39"/>
      <c r="C105" s="14" t="s">
        <v>356</v>
      </c>
      <c r="D105" s="14"/>
      <c r="E105" s="36" t="n">
        <v>0</v>
      </c>
    </row>
    <row r="106" customFormat="false" ht="21" hidden="false" customHeight="true" outlineLevel="0" collapsed="false">
      <c r="A106" s="39"/>
      <c r="B106" s="39"/>
      <c r="C106" s="15" t="s">
        <v>464</v>
      </c>
      <c r="D106" s="15"/>
      <c r="E106" s="36" t="n">
        <v>0</v>
      </c>
    </row>
    <row r="107" customFormat="false" ht="39.75" hidden="false" customHeight="true" outlineLevel="0" collapsed="false">
      <c r="A107" s="39"/>
      <c r="B107" s="39"/>
      <c r="C107" s="14" t="s">
        <v>396</v>
      </c>
      <c r="D107" s="14"/>
      <c r="E107" s="36" t="n">
        <v>0</v>
      </c>
    </row>
    <row r="108" customFormat="false" ht="21" hidden="false" customHeight="true" outlineLevel="0" collapsed="false">
      <c r="A108" s="39" t="s">
        <v>163</v>
      </c>
      <c r="B108" s="39"/>
      <c r="C108" s="15"/>
      <c r="D108" s="15"/>
      <c r="E108" s="36" t="n">
        <f aca="false">C81</f>
        <v>347</v>
      </c>
    </row>
    <row r="109" customFormat="false" ht="21" hidden="false" customHeight="true" outlineLevel="0" collapsed="false">
      <c r="A109" s="39"/>
      <c r="B109" s="39"/>
      <c r="C109" s="41" t="s">
        <v>174</v>
      </c>
      <c r="D109" s="41"/>
      <c r="E109" s="6" t="n">
        <f aca="false">(E24+E104)-SUM(E105:E108)</f>
        <v>37895</v>
      </c>
    </row>
    <row r="110" customFormat="false" ht="13.5" hidden="false" customHeight="true" outlineLevel="0" collapsed="false">
      <c r="A110" s="17"/>
      <c r="B110" s="17"/>
    </row>
    <row r="111" customFormat="false" ht="13.5" hidden="false" customHeight="true" outlineLevel="0" collapsed="false">
      <c r="A111" s="17"/>
      <c r="B111" s="17"/>
    </row>
    <row r="112" customFormat="false" ht="13.5" hidden="false" customHeight="true" outlineLevel="0" collapsed="false">
      <c r="A112" s="17"/>
      <c r="B112" s="17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</sheetData>
  <mergeCells count="68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A18:B18"/>
    <mergeCell ref="C18:D18"/>
    <mergeCell ref="A20:E20"/>
    <mergeCell ref="C21:D21"/>
    <mergeCell ref="C22:D22"/>
    <mergeCell ref="C23:D23"/>
    <mergeCell ref="A24:B24"/>
    <mergeCell ref="C24:D24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86:B88"/>
    <mergeCell ref="C86:D86"/>
    <mergeCell ref="C87:D87"/>
    <mergeCell ref="C88:D88"/>
    <mergeCell ref="A89:B89"/>
    <mergeCell ref="C89:D89"/>
    <mergeCell ref="A90:B90"/>
    <mergeCell ref="C90:D90"/>
    <mergeCell ref="A92:E92"/>
    <mergeCell ref="A93:B93"/>
    <mergeCell ref="C93:D93"/>
    <mergeCell ref="A94:B94"/>
    <mergeCell ref="C94:D94"/>
    <mergeCell ref="A95:B97"/>
    <mergeCell ref="C95:D95"/>
    <mergeCell ref="C96:D96"/>
    <mergeCell ref="C97:D97"/>
    <mergeCell ref="A98:B98"/>
    <mergeCell ref="C98:D98"/>
    <mergeCell ref="A99:B99"/>
    <mergeCell ref="C99:D99"/>
    <mergeCell ref="A102:E102"/>
    <mergeCell ref="A103:B103"/>
    <mergeCell ref="C103:D103"/>
    <mergeCell ref="A104:B104"/>
    <mergeCell ref="C104:D104"/>
    <mergeCell ref="A105:B107"/>
    <mergeCell ref="C105:D105"/>
    <mergeCell ref="C106:D106"/>
    <mergeCell ref="C107:D107"/>
    <mergeCell ref="A108:B108"/>
    <mergeCell ref="C108:D108"/>
    <mergeCell ref="A109:B109"/>
    <mergeCell ref="C109:D109"/>
  </mergeCells>
  <conditionalFormatting sqref="C30:C36">
    <cfRule type="cellIs" priority="2" operator="equal" aboveAverage="0" equalAverage="0" bottom="0" percent="0" rank="0" text="" dxfId="93">
      <formula>0</formula>
    </cfRule>
  </conditionalFormatting>
  <conditionalFormatting sqref="C38:C43 C45:C47 C49:C52 C54:C55 C81">
    <cfRule type="cellIs" priority="3" operator="equal" aboveAverage="0" equalAverage="0" bottom="0" percent="0" rank="0" text="" dxfId="94">
      <formula>0</formula>
    </cfRule>
  </conditionalFormatting>
  <conditionalFormatting sqref="C57:C66">
    <cfRule type="cellIs" priority="4" operator="equal" aboveAverage="0" equalAverage="0" bottom="0" percent="0" rank="0" text="" dxfId="95">
      <formula>0</formula>
    </cfRule>
  </conditionalFormatting>
  <conditionalFormatting sqref="C68:C73">
    <cfRule type="cellIs" priority="5" operator="equal" aboveAverage="0" equalAverage="0" bottom="0" percent="0" rank="0" text="" dxfId="96">
      <formula>0</formula>
    </cfRule>
  </conditionalFormatting>
  <conditionalFormatting sqref="C71">
    <cfRule type="cellIs" priority="6" operator="equal" aboveAverage="0" equalAverage="0" bottom="0" percent="0" rank="0" text="" dxfId="97">
      <formula>0</formula>
    </cfRule>
  </conditionalFormatting>
  <conditionalFormatting sqref="D31:I31">
    <cfRule type="cellIs" priority="7" operator="equal" aboveAverage="0" equalAverage="0" bottom="0" percent="0" rank="0" text="" dxfId="98">
      <formula>0</formula>
    </cfRule>
  </conditionalFormatting>
  <conditionalFormatting sqref="E86:E89">
    <cfRule type="cellIs" priority="8" operator="equal" aboveAverage="0" equalAverage="0" bottom="0" percent="0" rank="0" text="" dxfId="99">
      <formula>0</formula>
    </cfRule>
  </conditionalFormatting>
  <conditionalFormatting sqref="E88">
    <cfRule type="cellIs" priority="9" operator="equal" aboveAverage="0" equalAverage="0" bottom="0" percent="0" rank="0" text="" dxfId="100">
      <formula>0</formula>
    </cfRule>
  </conditionalFormatting>
  <conditionalFormatting sqref="E95:E98">
    <cfRule type="cellIs" priority="10" operator="equal" aboveAverage="0" equalAverage="0" bottom="0" percent="0" rank="0" text="" dxfId="101">
      <formula>0</formula>
    </cfRule>
  </conditionalFormatting>
  <conditionalFormatting sqref="E97">
    <cfRule type="cellIs" priority="11" operator="equal" aboveAverage="0" equalAverage="0" bottom="0" percent="0" rank="0" text="" dxfId="102">
      <formula>0</formula>
    </cfRule>
  </conditionalFormatting>
  <conditionalFormatting sqref="E105:E108">
    <cfRule type="cellIs" priority="12" operator="equal" aboveAverage="0" equalAverage="0" bottom="0" percent="0" rank="0" text="" dxfId="103">
      <formula>0</formula>
    </cfRule>
  </conditionalFormatting>
  <conditionalFormatting sqref="E107">
    <cfRule type="cellIs" priority="13" operator="equal" aboveAverage="0" equalAverage="0" bottom="0" percent="0" rank="0" text="" dxfId="104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W1022"/>
  <sheetViews>
    <sheetView showFormulas="false" showGridLines="true" showRowColHeaders="true" showZeros="true" rightToLeft="false" tabSelected="false" showOutlineSymbols="true" defaultGridColor="true" view="normal" topLeftCell="A7" colorId="64" zoomScale="90" zoomScaleNormal="90" zoomScalePageLayoutView="100" workbookViewId="0">
      <selection pane="topLeft" activeCell="F18" activeCellId="0" sqref="F18"/>
    </sheetView>
  </sheetViews>
  <sheetFormatPr defaultColWidth="11.5820312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9"/>
    <col collapsed="false" customWidth="true" hidden="false" outlineLevel="0" max="7" min="7" style="0" width="38.85"/>
    <col collapsed="false" customWidth="true" hidden="false" outlineLevel="0" max="8" min="8" style="48" width="10.71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486</v>
      </c>
      <c r="B1" s="1"/>
      <c r="C1" s="1"/>
      <c r="D1" s="1"/>
      <c r="E1" s="1"/>
      <c r="F1" s="17"/>
      <c r="G1" s="17"/>
      <c r="H1" s="31"/>
      <c r="I1" s="17"/>
    </row>
    <row r="2" customFormat="false" ht="21" hidden="false" customHeight="true" outlineLevel="0" collapsed="false">
      <c r="A2" s="16"/>
      <c r="B2" s="16"/>
      <c r="C2" s="16"/>
      <c r="D2" s="16"/>
      <c r="E2" s="16"/>
    </row>
    <row r="3" customFormat="false" ht="64.5" hidden="false" customHeight="true" outlineLevel="0" collapsed="false">
      <c r="A3" s="5" t="s">
        <v>6</v>
      </c>
      <c r="B3" s="5" t="s">
        <v>191</v>
      </c>
      <c r="C3" s="6" t="n">
        <f aca="false">E109</f>
        <v>44069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44069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</row>
    <row r="5" customFormat="false" ht="21" hidden="false" customHeight="true" outlineLevel="0" collapsed="false">
      <c r="A5" s="41" t="s">
        <v>26</v>
      </c>
      <c r="B5" s="41"/>
      <c r="C5" s="6" t="n">
        <f aca="false">C80</f>
        <v>0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</row>
    <row r="6" customFormat="false" ht="21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</row>
    <row r="7" customFormat="false" ht="21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</row>
    <row r="8" customFormat="false" ht="21" hidden="false" customHeight="true" outlineLevel="0" collapsed="false">
      <c r="A8" s="77" t="s">
        <v>487</v>
      </c>
      <c r="B8" s="77"/>
      <c r="C8" s="77"/>
      <c r="D8" s="77"/>
      <c r="E8" s="7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</row>
    <row r="10" customFormat="false" ht="21" hidden="false" customHeight="true" outlineLevel="0" collapsed="false">
      <c r="A10" s="13" t="s">
        <v>488</v>
      </c>
      <c r="B10" s="14" t="s">
        <v>36</v>
      </c>
      <c r="C10" s="15" t="s">
        <v>37</v>
      </c>
      <c r="D10" s="15"/>
      <c r="E10" s="6" t="n">
        <v>2405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</row>
    <row r="11" customFormat="false" ht="21" hidden="false" customHeight="true" outlineLevel="0" collapsed="false">
      <c r="A11" s="13" t="s">
        <v>489</v>
      </c>
      <c r="B11" s="14" t="s">
        <v>64</v>
      </c>
      <c r="C11" s="15" t="s">
        <v>212</v>
      </c>
      <c r="D11" s="15"/>
      <c r="E11" s="6" t="n">
        <v>0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</row>
    <row r="12" customFormat="false" ht="21" hidden="false" customHeight="true" outlineLevel="0" collapsed="false">
      <c r="A12" s="16"/>
      <c r="B12" s="16"/>
      <c r="C12" s="41" t="s">
        <v>39</v>
      </c>
      <c r="D12" s="41"/>
      <c r="E12" s="6" t="n">
        <f aca="false">SUM(E10:E11)</f>
        <v>2405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</row>
    <row r="13" customFormat="false" ht="21" hidden="false" customHeight="true" outlineLevel="0" collapsed="false">
      <c r="A13" s="17"/>
      <c r="B13" s="17"/>
      <c r="C13" s="98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</row>
    <row r="14" customFormat="false" ht="21" hidden="false" customHeight="true" outlineLevel="0" collapsed="false">
      <c r="A14" s="77" t="s">
        <v>490</v>
      </c>
      <c r="B14" s="77"/>
      <c r="C14" s="77"/>
      <c r="D14" s="77"/>
      <c r="E14" s="7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</row>
    <row r="15" customFormat="false" ht="21" hidden="false" customHeight="true" outlineLevel="0" collapsed="false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</row>
    <row r="16" customFormat="false" ht="21" hidden="false" customHeight="true" outlineLevel="0" collapsed="false">
      <c r="A16" s="13" t="s">
        <v>491</v>
      </c>
      <c r="B16" s="14" t="s">
        <v>36</v>
      </c>
      <c r="C16" s="15" t="s">
        <v>37</v>
      </c>
      <c r="D16" s="15"/>
      <c r="E16" s="6" t="n">
        <v>2405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</row>
    <row r="17" customFormat="false" ht="21" hidden="false" customHeight="true" outlineLevel="0" collapsed="false">
      <c r="A17" s="13" t="s">
        <v>492</v>
      </c>
      <c r="B17" s="14" t="s">
        <v>64</v>
      </c>
      <c r="C17" s="15" t="s">
        <v>212</v>
      </c>
      <c r="D17" s="15"/>
      <c r="E17" s="6" t="n">
        <v>0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</row>
    <row r="18" customFormat="false" ht="21" hidden="false" customHeight="true" outlineLevel="0" collapsed="false">
      <c r="A18" s="16"/>
      <c r="B18" s="16"/>
      <c r="C18" s="41" t="s">
        <v>39</v>
      </c>
      <c r="D18" s="41"/>
      <c r="E18" s="6" t="n">
        <f aca="false">SUM(E16:E17)</f>
        <v>2405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</row>
    <row r="19" customFormat="false" ht="21" hidden="false" customHeight="true" outlineLevel="0" collapsed="false">
      <c r="A19" s="17"/>
      <c r="B19" s="17"/>
      <c r="C19" s="17"/>
      <c r="D19" s="51"/>
      <c r="E19" s="52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</row>
    <row r="20" customFormat="false" ht="21" hidden="false" customHeight="true" outlineLevel="0" collapsed="false">
      <c r="A20" s="11" t="s">
        <v>493</v>
      </c>
      <c r="B20" s="11"/>
      <c r="C20" s="11"/>
      <c r="D20" s="11"/>
      <c r="E20" s="11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</row>
    <row r="21" customFormat="false" ht="21" hidden="false" customHeight="true" outlineLevel="0" collapsed="false">
      <c r="A21" s="11" t="s">
        <v>4</v>
      </c>
      <c r="B21" s="11" t="s">
        <v>31</v>
      </c>
      <c r="C21" s="12" t="s">
        <v>32</v>
      </c>
      <c r="D21" s="12"/>
      <c r="E21" s="12" t="s">
        <v>33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</row>
    <row r="22" customFormat="false" ht="21" hidden="false" customHeight="true" outlineLevel="0" collapsed="false">
      <c r="A22" s="13" t="s">
        <v>494</v>
      </c>
      <c r="B22" s="14" t="s">
        <v>36</v>
      </c>
      <c r="C22" s="15" t="s">
        <v>37</v>
      </c>
      <c r="D22" s="15"/>
      <c r="E22" s="6" t="n">
        <v>2405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</row>
    <row r="23" customFormat="false" ht="21" hidden="false" customHeight="true" outlineLevel="0" collapsed="false">
      <c r="A23" s="13" t="s">
        <v>495</v>
      </c>
      <c r="B23" s="14" t="s">
        <v>64</v>
      </c>
      <c r="C23" s="15" t="s">
        <v>212</v>
      </c>
      <c r="D23" s="15"/>
      <c r="E23" s="6" t="n">
        <v>0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</row>
    <row r="24" customFormat="false" ht="21" hidden="false" customHeight="true" outlineLevel="0" collapsed="false">
      <c r="A24" s="16"/>
      <c r="B24" s="16"/>
      <c r="C24" s="41" t="s">
        <v>39</v>
      </c>
      <c r="D24" s="41"/>
      <c r="E24" s="6" t="n">
        <f aca="false">SUM(E22:E23)</f>
        <v>2405</v>
      </c>
    </row>
    <row r="25" customFormat="false" ht="21" hidden="false" customHeight="true" outlineLevel="0" collapsed="false">
      <c r="A25" s="17"/>
      <c r="B25" s="17"/>
      <c r="C25" s="17"/>
      <c r="D25" s="51"/>
      <c r="E25" s="52"/>
    </row>
    <row r="26" customFormat="false" ht="21" hidden="false" customHeight="true" outlineLevel="0" collapsed="false">
      <c r="A26" s="17"/>
      <c r="B26" s="17"/>
      <c r="C26" s="17"/>
      <c r="D26" s="51"/>
      <c r="E26" s="52"/>
    </row>
    <row r="27" customFormat="false" ht="21" hidden="false" customHeight="true" outlineLevel="0" collapsed="false">
      <c r="A27" s="17"/>
      <c r="B27" s="17"/>
      <c r="C27" s="17"/>
      <c r="D27" s="51"/>
      <c r="E27" s="52"/>
    </row>
    <row r="28" customFormat="false" ht="21" hidden="false" customHeight="true" outlineLevel="0" collapsed="false">
      <c r="A28" s="17"/>
      <c r="B28" s="17"/>
    </row>
    <row r="29" customFormat="false" ht="21" hidden="false" customHeight="true" outlineLevel="0" collapsed="false">
      <c r="A29" s="34" t="s">
        <v>496</v>
      </c>
      <c r="B29" s="34"/>
      <c r="C29" s="34"/>
    </row>
    <row r="30" customFormat="false" ht="21" hidden="false" customHeight="true" outlineLevel="0" collapsed="false">
      <c r="A30" s="34" t="s">
        <v>31</v>
      </c>
      <c r="B30" s="34" t="s">
        <v>32</v>
      </c>
      <c r="C30" s="4" t="s">
        <v>33</v>
      </c>
      <c r="D30" s="31"/>
    </row>
    <row r="31" customFormat="false" ht="21" hidden="false" customHeight="true" outlineLevel="0" collapsed="false">
      <c r="A31" s="35" t="s">
        <v>81</v>
      </c>
      <c r="B31" s="35"/>
      <c r="C31" s="35"/>
    </row>
    <row r="32" customFormat="false" ht="21" hidden="false" customHeight="true" outlineLevel="0" collapsed="false">
      <c r="A32" s="13" t="s">
        <v>272</v>
      </c>
      <c r="B32" s="14"/>
      <c r="C32" s="36" t="n">
        <v>78</v>
      </c>
      <c r="J32" s="69"/>
    </row>
    <row r="33" customFormat="false" ht="21" hidden="false" customHeight="true" outlineLevel="0" collapsed="false">
      <c r="A33" s="13" t="s">
        <v>51</v>
      </c>
      <c r="B33" s="15"/>
      <c r="C33" s="36" t="n">
        <v>0</v>
      </c>
    </row>
    <row r="34" customFormat="false" ht="21" hidden="false" customHeight="true" outlineLevel="0" collapsed="false">
      <c r="A34" s="13" t="s">
        <v>85</v>
      </c>
      <c r="B34" s="14" t="s">
        <v>86</v>
      </c>
      <c r="C34" s="36" t="n">
        <v>149</v>
      </c>
    </row>
    <row r="35" customFormat="false" ht="21" hidden="false" customHeight="true" outlineLevel="0" collapsed="false">
      <c r="A35" s="39"/>
      <c r="B35" s="8" t="s">
        <v>88</v>
      </c>
      <c r="C35" s="36" t="n">
        <f aca="false">SUM(C32:C34)</f>
        <v>227</v>
      </c>
    </row>
    <row r="36" customFormat="false" ht="21" hidden="false" customHeight="true" outlineLevel="0" collapsed="false">
      <c r="A36" s="35" t="s">
        <v>313</v>
      </c>
      <c r="B36" s="35"/>
      <c r="C36" s="35"/>
    </row>
    <row r="37" customFormat="false" ht="21" hidden="false" customHeight="true" outlineLevel="0" collapsed="false">
      <c r="A37" s="35"/>
      <c r="B37" s="35"/>
      <c r="C37" s="35"/>
    </row>
    <row r="38" customFormat="false" ht="21" hidden="false" customHeight="true" outlineLevel="0" collapsed="false">
      <c r="A38" s="13" t="s">
        <v>93</v>
      </c>
      <c r="B38" s="14"/>
      <c r="C38" s="36" t="n">
        <v>0</v>
      </c>
    </row>
    <row r="39" customFormat="false" ht="21" hidden="false" customHeight="true" outlineLevel="0" collapsed="false">
      <c r="A39" s="13" t="s">
        <v>95</v>
      </c>
      <c r="B39" s="14"/>
      <c r="C39" s="36" t="n">
        <v>0</v>
      </c>
    </row>
    <row r="40" customFormat="false" ht="21" hidden="false" customHeight="true" outlineLevel="0" collapsed="false">
      <c r="A40" s="13" t="s">
        <v>97</v>
      </c>
      <c r="B40" s="14"/>
      <c r="C40" s="36" t="n">
        <v>0</v>
      </c>
    </row>
    <row r="41" customFormat="false" ht="21" hidden="false" customHeight="true" outlineLevel="0" collapsed="false">
      <c r="A41" s="13" t="s">
        <v>99</v>
      </c>
      <c r="B41" s="14"/>
      <c r="C41" s="36" t="n">
        <v>0</v>
      </c>
    </row>
    <row r="42" customFormat="false" ht="42.75" hidden="false" customHeight="true" outlineLevel="0" collapsed="false">
      <c r="A42" s="13" t="s">
        <v>157</v>
      </c>
      <c r="B42" s="14"/>
      <c r="C42" s="36" t="n">
        <v>0</v>
      </c>
    </row>
    <row r="43" customFormat="false" ht="21" hidden="false" customHeight="true" outlineLevel="0" collapsed="false">
      <c r="A43" s="13"/>
      <c r="B43" s="8" t="s">
        <v>101</v>
      </c>
      <c r="C43" s="36" t="n">
        <f aca="false">SUM(C38:C42)</f>
        <v>0</v>
      </c>
    </row>
    <row r="44" customFormat="false" ht="21" hidden="false" customHeight="true" outlineLevel="0" collapsed="false">
      <c r="A44" s="35" t="s">
        <v>103</v>
      </c>
      <c r="B44" s="35"/>
      <c r="C44" s="35"/>
    </row>
    <row r="45" customFormat="false" ht="21" hidden="false" customHeight="true" outlineLevel="0" collapsed="false">
      <c r="A45" s="13" t="s">
        <v>105</v>
      </c>
      <c r="B45" s="14" t="s">
        <v>106</v>
      </c>
      <c r="C45" s="36" t="n">
        <v>0</v>
      </c>
    </row>
    <row r="46" customFormat="false" ht="21" hidden="false" customHeight="true" outlineLevel="0" collapsed="false">
      <c r="A46" s="13" t="s">
        <v>108</v>
      </c>
      <c r="B46" s="14" t="s">
        <v>109</v>
      </c>
      <c r="C46" s="36" t="n">
        <v>0</v>
      </c>
    </row>
    <row r="47" customFormat="false" ht="21" hidden="false" customHeight="true" outlineLevel="0" collapsed="false">
      <c r="A47" s="13"/>
      <c r="B47" s="8" t="s">
        <v>111</v>
      </c>
      <c r="C47" s="36" t="n">
        <f aca="false">SUM(C45:C46)</f>
        <v>0</v>
      </c>
    </row>
    <row r="48" customFormat="false" ht="21" hidden="false" customHeight="true" outlineLevel="0" collapsed="false">
      <c r="A48" s="35" t="s">
        <v>113</v>
      </c>
      <c r="B48" s="35"/>
      <c r="C48" s="35"/>
    </row>
    <row r="49" customFormat="false" ht="21" hidden="false" customHeight="true" outlineLevel="0" collapsed="false">
      <c r="A49" s="13" t="s">
        <v>115</v>
      </c>
      <c r="B49" s="14" t="s">
        <v>116</v>
      </c>
      <c r="C49" s="36" t="n">
        <v>0</v>
      </c>
    </row>
    <row r="50" customFormat="false" ht="21" hidden="false" customHeight="true" outlineLevel="0" collapsed="false">
      <c r="A50" s="39"/>
      <c r="B50" s="14" t="s">
        <v>118</v>
      </c>
      <c r="C50" s="36" t="n">
        <v>0</v>
      </c>
    </row>
    <row r="51" customFormat="false" ht="21" hidden="false" customHeight="true" outlineLevel="0" collapsed="false">
      <c r="A51" s="39"/>
      <c r="B51" s="14" t="s">
        <v>120</v>
      </c>
      <c r="C51" s="36" t="n">
        <v>0</v>
      </c>
    </row>
    <row r="52" customFormat="false" ht="21" hidden="false" customHeight="true" outlineLevel="0" collapsed="false">
      <c r="A52" s="39"/>
      <c r="B52" s="8" t="s">
        <v>122</v>
      </c>
      <c r="C52" s="36" t="n">
        <f aca="false">SUM(C49:C51)</f>
        <v>0</v>
      </c>
    </row>
    <row r="53" customFormat="false" ht="21" hidden="false" customHeight="true" outlineLevel="0" collapsed="false">
      <c r="A53" s="35" t="s">
        <v>123</v>
      </c>
      <c r="B53" s="35"/>
      <c r="C53" s="35"/>
    </row>
    <row r="54" customFormat="false" ht="21" hidden="false" customHeight="true" outlineLevel="0" collapsed="false">
      <c r="A54" s="13" t="s">
        <v>124</v>
      </c>
      <c r="B54" s="14" t="s">
        <v>125</v>
      </c>
      <c r="C54" s="36" t="n">
        <v>0</v>
      </c>
    </row>
    <row r="55" customFormat="false" ht="21" hidden="false" customHeight="true" outlineLevel="0" collapsed="false">
      <c r="A55" s="39"/>
      <c r="B55" s="8" t="s">
        <v>126</v>
      </c>
      <c r="C55" s="36" t="n">
        <f aca="false">SUM(C54)</f>
        <v>0</v>
      </c>
    </row>
    <row r="56" customFormat="false" ht="21" hidden="false" customHeight="true" outlineLevel="0" collapsed="false">
      <c r="A56" s="35" t="s">
        <v>127</v>
      </c>
      <c r="B56" s="35"/>
      <c r="C56" s="35"/>
    </row>
    <row r="57" customFormat="false" ht="42.75" hidden="false" customHeight="true" outlineLevel="0" collapsed="false">
      <c r="A57" s="39" t="s">
        <v>314</v>
      </c>
      <c r="B57" s="14" t="s">
        <v>129</v>
      </c>
      <c r="C57" s="36" t="n">
        <v>0</v>
      </c>
    </row>
    <row r="58" customFormat="false" ht="21" hidden="false" customHeight="true" outlineLevel="0" collapsed="false">
      <c r="A58" s="13" t="s">
        <v>130</v>
      </c>
      <c r="B58" s="14" t="s">
        <v>131</v>
      </c>
      <c r="C58" s="36" t="n">
        <v>0</v>
      </c>
    </row>
    <row r="59" customFormat="false" ht="42.75" hidden="false" customHeight="true" outlineLevel="0" collapsed="false">
      <c r="A59" s="13" t="s">
        <v>132</v>
      </c>
      <c r="B59" s="14" t="s">
        <v>133</v>
      </c>
      <c r="C59" s="36" t="n">
        <v>0</v>
      </c>
    </row>
    <row r="60" customFormat="false" ht="21" hidden="false" customHeight="true" outlineLevel="0" collapsed="false">
      <c r="A60" s="13" t="s">
        <v>134</v>
      </c>
      <c r="B60" s="14" t="s">
        <v>134</v>
      </c>
      <c r="C60" s="36" t="n">
        <v>0</v>
      </c>
    </row>
    <row r="61" customFormat="false" ht="21" hidden="false" customHeight="true" outlineLevel="0" collapsed="false">
      <c r="A61" s="13"/>
      <c r="B61" s="8" t="s">
        <v>24</v>
      </c>
      <c r="C61" s="36" t="n">
        <f aca="false">SUM(C57:C60)</f>
        <v>0</v>
      </c>
    </row>
    <row r="62" customFormat="false" ht="21" hidden="false" customHeight="true" outlineLevel="0" collapsed="false">
      <c r="A62" s="35" t="s">
        <v>136</v>
      </c>
      <c r="B62" s="35"/>
      <c r="C62" s="35"/>
    </row>
    <row r="63" customFormat="false" ht="21" hidden="false" customHeight="true" outlineLevel="0" collapsed="false">
      <c r="A63" s="13" t="s">
        <v>137</v>
      </c>
      <c r="B63" s="15"/>
      <c r="C63" s="36" t="n">
        <v>0</v>
      </c>
    </row>
    <row r="64" customFormat="false" ht="21" hidden="false" customHeight="true" outlineLevel="0" collapsed="false">
      <c r="A64" s="39" t="s">
        <v>138</v>
      </c>
      <c r="B64" s="15" t="s">
        <v>139</v>
      </c>
      <c r="C64" s="36" t="n">
        <v>0</v>
      </c>
    </row>
    <row r="65" customFormat="false" ht="21" hidden="false" customHeight="true" outlineLevel="0" collapsed="false">
      <c r="A65" s="13" t="s">
        <v>64</v>
      </c>
      <c r="B65" s="14" t="s">
        <v>140</v>
      </c>
      <c r="C65" s="36" t="n">
        <v>0</v>
      </c>
    </row>
    <row r="66" customFormat="false" ht="21" hidden="false" customHeight="true" outlineLevel="0" collapsed="false">
      <c r="A66" s="13"/>
      <c r="B66" s="8" t="s">
        <v>141</v>
      </c>
      <c r="C66" s="36" t="n">
        <f aca="false">SUM(C63:C65)</f>
        <v>0</v>
      </c>
    </row>
    <row r="67" customFormat="false" ht="21" hidden="false" customHeight="true" outlineLevel="0" collapsed="false">
      <c r="A67" s="35" t="s">
        <v>142</v>
      </c>
      <c r="B67" s="35"/>
      <c r="C67" s="35"/>
    </row>
    <row r="68" customFormat="false" ht="21" hidden="false" customHeight="true" outlineLevel="0" collapsed="false">
      <c r="A68" s="13" t="s">
        <v>143</v>
      </c>
      <c r="B68" s="15" t="s">
        <v>144</v>
      </c>
      <c r="C68" s="36" t="n">
        <v>0</v>
      </c>
    </row>
    <row r="69" customFormat="false" ht="21" hidden="false" customHeight="true" outlineLevel="0" collapsed="false">
      <c r="A69" s="5" t="s">
        <v>145</v>
      </c>
      <c r="B69" s="55" t="s">
        <v>146</v>
      </c>
      <c r="C69" s="36" t="n">
        <v>68</v>
      </c>
    </row>
    <row r="70" customFormat="false" ht="39.75" hidden="false" customHeight="true" outlineLevel="0" collapsed="false">
      <c r="A70" s="13" t="s">
        <v>147</v>
      </c>
      <c r="B70" s="14" t="s">
        <v>347</v>
      </c>
      <c r="C70" s="36" t="n">
        <v>52</v>
      </c>
    </row>
    <row r="71" customFormat="false" ht="21" hidden="false" customHeight="true" outlineLevel="0" collapsed="false">
      <c r="A71" s="13" t="s">
        <v>348</v>
      </c>
      <c r="B71" s="66" t="s">
        <v>349</v>
      </c>
      <c r="C71" s="36" t="n">
        <v>0</v>
      </c>
      <c r="J71" s="48"/>
    </row>
    <row r="72" customFormat="false" ht="21" hidden="false" customHeight="true" outlineLevel="0" collapsed="false">
      <c r="A72" s="39"/>
      <c r="B72" s="41" t="s">
        <v>151</v>
      </c>
      <c r="C72" s="36" t="n">
        <f aca="false">SUM(C68:C71)</f>
        <v>120</v>
      </c>
    </row>
    <row r="73" customFormat="false" ht="21" hidden="false" customHeight="true" outlineLevel="0" collapsed="false">
      <c r="A73" s="39"/>
      <c r="B73" s="41" t="s">
        <v>24</v>
      </c>
      <c r="C73" s="36" t="n">
        <f aca="false">C35+C43+C47+C52+C55+C61+C66+C72</f>
        <v>347</v>
      </c>
    </row>
    <row r="74" customFormat="false" ht="21" hidden="false" customHeight="true" outlineLevel="0" collapsed="false">
      <c r="A74" s="35" t="s">
        <v>153</v>
      </c>
      <c r="B74" s="35"/>
      <c r="C74" s="35"/>
    </row>
    <row r="75" customFormat="false" ht="21" hidden="false" customHeight="true" outlineLevel="0" collapsed="false">
      <c r="A75" s="39" t="s">
        <v>154</v>
      </c>
      <c r="B75" s="15"/>
      <c r="C75" s="6" t="str">
        <f aca="false">IF(('October 2026 - December 2026'!C74)+SUM(E87+E96+E106) &lt; 0,(('October 2026 - December 2026'!C74))+SUM(E87+E96+E106), TEXT((('October 2026 - December 2026'!C74))+SUM(E87+E96+E106),"+$0.00"))</f>
        <v>+$0.00</v>
      </c>
    </row>
    <row r="76" customFormat="false" ht="21" hidden="false" customHeight="true" outlineLevel="0" collapsed="false">
      <c r="A76" s="39" t="s">
        <v>155</v>
      </c>
      <c r="B76" s="15"/>
      <c r="C76" s="6" t="n">
        <v>0</v>
      </c>
    </row>
    <row r="77" customFormat="false" ht="21" hidden="false" customHeight="true" outlineLevel="0" collapsed="false">
      <c r="A77" s="39" t="s">
        <v>156</v>
      </c>
      <c r="B77" s="15"/>
      <c r="C77" s="6" t="str">
        <f aca="false">IF(('October 2026 - December 2026'!C76)+SUM(0) &lt; 0,(('October 2026 - December 2026'!C76))+SUM(0), TEXT((('October 2026 - December 2026'!C76))+SUM(0),"+$0.00"))</f>
        <v>+$0.00</v>
      </c>
    </row>
    <row r="78" customFormat="false" ht="42.75" hidden="false" customHeight="true" outlineLevel="0" collapsed="false">
      <c r="A78" s="13" t="s">
        <v>157</v>
      </c>
      <c r="B78" s="15"/>
      <c r="C78" s="6" t="n">
        <v>0</v>
      </c>
    </row>
    <row r="79" customFormat="false" ht="42.75" hidden="false" customHeight="true" outlineLevel="0" collapsed="false">
      <c r="A79" s="13" t="s">
        <v>158</v>
      </c>
      <c r="B79" s="15"/>
      <c r="C79" s="6" t="n">
        <v>0</v>
      </c>
    </row>
    <row r="80" customFormat="false" ht="21" hidden="false" customHeight="true" outlineLevel="0" collapsed="false">
      <c r="A80" s="39"/>
      <c r="B80" s="41" t="s">
        <v>159</v>
      </c>
      <c r="C80" s="6" t="n">
        <f aca="false">C75+C76+C77+C78+C79</f>
        <v>0</v>
      </c>
    </row>
    <row r="81" customFormat="false" ht="21" hidden="false" customHeight="true" outlineLevel="0" collapsed="false">
      <c r="A81" s="13"/>
      <c r="B81" s="8" t="s">
        <v>160</v>
      </c>
      <c r="C81" s="36" t="n">
        <f aca="false">C73</f>
        <v>347</v>
      </c>
      <c r="H81" s="67"/>
    </row>
    <row r="82" customFormat="false" ht="21" hidden="false" customHeight="true" outlineLevel="0" collapsed="false">
      <c r="A82" s="17"/>
      <c r="B82" s="17"/>
    </row>
    <row r="83" customFormat="false" ht="21" hidden="false" customHeight="true" outlineLevel="0" collapsed="false">
      <c r="A83" s="17"/>
      <c r="B83" s="17"/>
    </row>
    <row r="84" customFormat="false" ht="21" hidden="false" customHeight="true" outlineLevel="0" collapsed="false">
      <c r="A84" s="81" t="s">
        <v>497</v>
      </c>
      <c r="B84" s="81"/>
      <c r="C84" s="81"/>
      <c r="D84" s="81"/>
      <c r="E84" s="81"/>
    </row>
    <row r="85" customFormat="false" ht="21" hidden="false" customHeight="true" outlineLevel="0" collapsed="false">
      <c r="A85" s="42" t="s">
        <v>162</v>
      </c>
      <c r="B85" s="42"/>
      <c r="C85" s="42" t="s">
        <v>32</v>
      </c>
      <c r="D85" s="42"/>
      <c r="E85" s="42" t="s">
        <v>33</v>
      </c>
    </row>
    <row r="86" customFormat="false" ht="21" hidden="false" customHeight="true" outlineLevel="0" collapsed="false">
      <c r="A86" s="39" t="s">
        <v>142</v>
      </c>
      <c r="B86" s="39"/>
      <c r="C86" s="14" t="s">
        <v>356</v>
      </c>
      <c r="D86" s="14"/>
      <c r="E86" s="36" t="n">
        <v>0</v>
      </c>
    </row>
    <row r="87" customFormat="false" ht="21" hidden="false" customHeight="true" outlineLevel="0" collapsed="false">
      <c r="A87" s="39"/>
      <c r="B87" s="39"/>
      <c r="C87" s="15" t="s">
        <v>464</v>
      </c>
      <c r="D87" s="15"/>
      <c r="E87" s="36" t="n">
        <v>0</v>
      </c>
    </row>
    <row r="88" customFormat="false" ht="39.75" hidden="false" customHeight="true" outlineLevel="0" collapsed="false">
      <c r="A88" s="39"/>
      <c r="B88" s="39"/>
      <c r="C88" s="14" t="s">
        <v>396</v>
      </c>
      <c r="D88" s="14"/>
      <c r="E88" s="36" t="n">
        <v>0</v>
      </c>
    </row>
    <row r="89" customFormat="false" ht="21" hidden="false" customHeight="true" outlineLevel="0" collapsed="false">
      <c r="A89" s="39" t="s">
        <v>163</v>
      </c>
      <c r="B89" s="39"/>
      <c r="C89" s="15"/>
      <c r="D89" s="15"/>
      <c r="E89" s="36" t="n">
        <f aca="false">C81</f>
        <v>347</v>
      </c>
    </row>
    <row r="90" customFormat="false" ht="21" hidden="false" customHeight="true" outlineLevel="0" collapsed="false">
      <c r="A90" s="39"/>
      <c r="B90" s="39"/>
      <c r="C90" s="44" t="s">
        <v>164</v>
      </c>
      <c r="D90" s="44"/>
      <c r="E90" s="6" t="n">
        <f aca="false">('October 2026 - December 2026'!E109+E12)-SUM(E86:E89)</f>
        <v>39953</v>
      </c>
    </row>
    <row r="91" customFormat="false" ht="21" hidden="false" customHeight="true" outlineLevel="0" collapsed="false"/>
    <row r="92" customFormat="false" ht="21" hidden="false" customHeight="true" outlineLevel="0" collapsed="false">
      <c r="A92" s="81" t="s">
        <v>498</v>
      </c>
      <c r="B92" s="81"/>
      <c r="C92" s="81"/>
      <c r="D92" s="81"/>
      <c r="E92" s="81"/>
    </row>
    <row r="93" customFormat="false" ht="21" hidden="false" customHeight="true" outlineLevel="0" collapsed="false">
      <c r="A93" s="42" t="s">
        <v>162</v>
      </c>
      <c r="B93" s="42"/>
      <c r="C93" s="42" t="s">
        <v>32</v>
      </c>
      <c r="D93" s="42"/>
      <c r="E93" s="42" t="s">
        <v>33</v>
      </c>
    </row>
    <row r="94" customFormat="false" ht="21" hidden="false" customHeight="true" outlineLevel="0" collapsed="false">
      <c r="A94" s="39" t="s">
        <v>499</v>
      </c>
      <c r="B94" s="39"/>
      <c r="C94" s="15"/>
      <c r="D94" s="15"/>
      <c r="E94" s="6" t="n">
        <f aca="false">E90</f>
        <v>39953</v>
      </c>
    </row>
    <row r="95" customFormat="false" ht="42.75" hidden="false" customHeight="true" outlineLevel="0" collapsed="false">
      <c r="A95" s="39" t="s">
        <v>142</v>
      </c>
      <c r="B95" s="39"/>
      <c r="C95" s="14" t="s">
        <v>356</v>
      </c>
      <c r="D95" s="14"/>
      <c r="E95" s="36" t="n">
        <v>0</v>
      </c>
    </row>
    <row r="96" customFormat="false" ht="21" hidden="false" customHeight="true" outlineLevel="0" collapsed="false">
      <c r="A96" s="39"/>
      <c r="B96" s="39"/>
      <c r="C96" s="15" t="s">
        <v>464</v>
      </c>
      <c r="D96" s="15"/>
      <c r="E96" s="36" t="n">
        <v>0</v>
      </c>
    </row>
    <row r="97" customFormat="false" ht="39.75" hidden="false" customHeight="true" outlineLevel="0" collapsed="false">
      <c r="A97" s="39"/>
      <c r="B97" s="39"/>
      <c r="C97" s="14" t="s">
        <v>396</v>
      </c>
      <c r="D97" s="14"/>
      <c r="E97" s="36" t="n">
        <v>0</v>
      </c>
    </row>
    <row r="98" customFormat="false" ht="21" hidden="false" customHeight="true" outlineLevel="0" collapsed="false">
      <c r="A98" s="39" t="s">
        <v>163</v>
      </c>
      <c r="B98" s="39"/>
      <c r="C98" s="15"/>
      <c r="D98" s="15"/>
      <c r="E98" s="36" t="n">
        <f aca="false">C81</f>
        <v>347</v>
      </c>
    </row>
    <row r="99" customFormat="false" ht="21" hidden="false" customHeight="true" outlineLevel="0" collapsed="false">
      <c r="A99" s="39"/>
      <c r="B99" s="39"/>
      <c r="C99" s="41" t="s">
        <v>174</v>
      </c>
      <c r="D99" s="41"/>
      <c r="E99" s="6" t="n">
        <f aca="false">(E18+E94)-SUM(E95:E98)</f>
        <v>42011</v>
      </c>
    </row>
    <row r="100" customFormat="false" ht="21" hidden="false" customHeight="true" outlineLevel="0" collapsed="false">
      <c r="A100" s="46"/>
      <c r="B100" s="46"/>
      <c r="C100" s="46"/>
      <c r="D100" s="46"/>
      <c r="E100" s="46"/>
    </row>
    <row r="101" customFormat="false" ht="21" hidden="false" customHeight="true" outlineLevel="0" collapsed="false">
      <c r="A101" s="46"/>
      <c r="B101" s="46"/>
      <c r="C101" s="46"/>
      <c r="D101" s="46"/>
      <c r="E101" s="46"/>
    </row>
    <row r="102" customFormat="false" ht="21" hidden="false" customHeight="true" outlineLevel="0" collapsed="false">
      <c r="A102" s="42" t="s">
        <v>500</v>
      </c>
      <c r="B102" s="42"/>
      <c r="C102" s="42"/>
      <c r="D102" s="42"/>
      <c r="E102" s="42"/>
    </row>
    <row r="103" customFormat="false" ht="21" hidden="false" customHeight="true" outlineLevel="0" collapsed="false">
      <c r="A103" s="42" t="s">
        <v>162</v>
      </c>
      <c r="B103" s="42"/>
      <c r="C103" s="42" t="s">
        <v>32</v>
      </c>
      <c r="D103" s="42"/>
      <c r="E103" s="42" t="s">
        <v>33</v>
      </c>
    </row>
    <row r="104" customFormat="false" ht="21" hidden="false" customHeight="true" outlineLevel="0" collapsed="false">
      <c r="A104" s="39" t="s">
        <v>501</v>
      </c>
      <c r="B104" s="39"/>
      <c r="C104" s="15"/>
      <c r="D104" s="15"/>
      <c r="E104" s="6" t="n">
        <f aca="false">E99</f>
        <v>42011</v>
      </c>
    </row>
    <row r="105" customFormat="false" ht="21" hidden="false" customHeight="true" outlineLevel="0" collapsed="false">
      <c r="A105" s="39" t="s">
        <v>142</v>
      </c>
      <c r="B105" s="39"/>
      <c r="C105" s="14" t="s">
        <v>356</v>
      </c>
      <c r="D105" s="14"/>
      <c r="E105" s="36" t="n">
        <v>0</v>
      </c>
    </row>
    <row r="106" customFormat="false" ht="21" hidden="false" customHeight="true" outlineLevel="0" collapsed="false">
      <c r="A106" s="39"/>
      <c r="B106" s="39"/>
      <c r="C106" s="15" t="s">
        <v>464</v>
      </c>
      <c r="D106" s="15"/>
      <c r="E106" s="36" t="n">
        <v>0</v>
      </c>
    </row>
    <row r="107" customFormat="false" ht="39.75" hidden="false" customHeight="true" outlineLevel="0" collapsed="false">
      <c r="A107" s="39"/>
      <c r="B107" s="39"/>
      <c r="C107" s="14" t="s">
        <v>396</v>
      </c>
      <c r="D107" s="14"/>
      <c r="E107" s="36" t="n">
        <v>0</v>
      </c>
    </row>
    <row r="108" customFormat="false" ht="21" hidden="false" customHeight="true" outlineLevel="0" collapsed="false">
      <c r="A108" s="39" t="s">
        <v>163</v>
      </c>
      <c r="B108" s="39"/>
      <c r="C108" s="15"/>
      <c r="D108" s="15"/>
      <c r="E108" s="36" t="n">
        <f aca="false">C81</f>
        <v>347</v>
      </c>
    </row>
    <row r="109" customFormat="false" ht="21" hidden="false" customHeight="true" outlineLevel="0" collapsed="false">
      <c r="A109" s="39"/>
      <c r="B109" s="39"/>
      <c r="C109" s="41" t="s">
        <v>174</v>
      </c>
      <c r="D109" s="41"/>
      <c r="E109" s="6" t="n">
        <f aca="false">(E24+E104)-SUM(E105:E108)</f>
        <v>44069</v>
      </c>
    </row>
    <row r="110" customFormat="false" ht="13.5" hidden="false" customHeight="true" outlineLevel="0" collapsed="false">
      <c r="A110" s="17"/>
      <c r="B110" s="17"/>
    </row>
    <row r="111" customFormat="false" ht="13.5" hidden="false" customHeight="true" outlineLevel="0" collapsed="false">
      <c r="A111" s="17"/>
      <c r="B111" s="17"/>
    </row>
    <row r="112" customFormat="false" ht="13.5" hidden="false" customHeight="true" outlineLevel="0" collapsed="false">
      <c r="A112" s="17"/>
      <c r="B112" s="17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</sheetData>
  <mergeCells count="68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A18:B18"/>
    <mergeCell ref="C18:D18"/>
    <mergeCell ref="A20:E20"/>
    <mergeCell ref="C21:D21"/>
    <mergeCell ref="C22:D22"/>
    <mergeCell ref="C23:D23"/>
    <mergeCell ref="A24:B24"/>
    <mergeCell ref="C24:D24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86:B88"/>
    <mergeCell ref="C86:D86"/>
    <mergeCell ref="C87:D87"/>
    <mergeCell ref="C88:D88"/>
    <mergeCell ref="A89:B89"/>
    <mergeCell ref="C89:D89"/>
    <mergeCell ref="A90:B90"/>
    <mergeCell ref="C90:D90"/>
    <mergeCell ref="A92:E92"/>
    <mergeCell ref="A93:B93"/>
    <mergeCell ref="C93:D93"/>
    <mergeCell ref="A94:B94"/>
    <mergeCell ref="C94:D94"/>
    <mergeCell ref="A95:B97"/>
    <mergeCell ref="C95:D95"/>
    <mergeCell ref="C96:D96"/>
    <mergeCell ref="C97:D97"/>
    <mergeCell ref="A98:B98"/>
    <mergeCell ref="C98:D98"/>
    <mergeCell ref="A99:B99"/>
    <mergeCell ref="C99:D99"/>
    <mergeCell ref="A102:E102"/>
    <mergeCell ref="A103:B103"/>
    <mergeCell ref="C103:D103"/>
    <mergeCell ref="A104:B104"/>
    <mergeCell ref="C104:D104"/>
    <mergeCell ref="A105:B107"/>
    <mergeCell ref="C105:D105"/>
    <mergeCell ref="C106:D106"/>
    <mergeCell ref="C107:D107"/>
    <mergeCell ref="A108:B108"/>
    <mergeCell ref="C108:D108"/>
    <mergeCell ref="A109:B109"/>
    <mergeCell ref="C109:D109"/>
  </mergeCells>
  <conditionalFormatting sqref="C31:C35">
    <cfRule type="cellIs" priority="2" operator="equal" aboveAverage="0" equalAverage="0" bottom="0" percent="0" rank="0" text="" dxfId="105">
      <formula>0</formula>
    </cfRule>
  </conditionalFormatting>
  <conditionalFormatting sqref="C37:C47">
    <cfRule type="cellIs" priority="3" operator="equal" aboveAverage="0" equalAverage="0" bottom="0" percent="0" rank="0" text="" dxfId="106">
      <formula>0</formula>
    </cfRule>
  </conditionalFormatting>
  <conditionalFormatting sqref="C49:C52 C54:C55 C57:C61 C63:C66 C81">
    <cfRule type="cellIs" priority="4" operator="equal" aboveAverage="0" equalAverage="0" bottom="0" percent="0" rank="0" text="" dxfId="107">
      <formula>0</formula>
    </cfRule>
  </conditionalFormatting>
  <conditionalFormatting sqref="C71">
    <cfRule type="cellIs" priority="5" operator="equal" aboveAverage="0" equalAverage="0" bottom="0" percent="0" rank="0" text="" dxfId="108">
      <formula>0</formula>
    </cfRule>
    <cfRule type="cellIs" priority="6" operator="equal" aboveAverage="0" equalAverage="0" bottom="0" percent="0" rank="0" text="" dxfId="109">
      <formula>0</formula>
    </cfRule>
  </conditionalFormatting>
  <conditionalFormatting sqref="D32:J32">
    <cfRule type="cellIs" priority="7" operator="equal" aboveAverage="0" equalAverage="0" bottom="0" percent="0" rank="0" text="" dxfId="110">
      <formula>0</formula>
    </cfRule>
  </conditionalFormatting>
  <conditionalFormatting sqref="E86:E89">
    <cfRule type="cellIs" priority="8" operator="equal" aboveAverage="0" equalAverage="0" bottom="0" percent="0" rank="0" text="" dxfId="111">
      <formula>0</formula>
    </cfRule>
  </conditionalFormatting>
  <conditionalFormatting sqref="E88">
    <cfRule type="cellIs" priority="9" operator="equal" aboveAverage="0" equalAverage="0" bottom="0" percent="0" rank="0" text="" dxfId="112">
      <formula>0</formula>
    </cfRule>
  </conditionalFormatting>
  <conditionalFormatting sqref="E95:E98">
    <cfRule type="cellIs" priority="10" operator="equal" aboveAverage="0" equalAverage="0" bottom="0" percent="0" rank="0" text="" dxfId="113">
      <formula>0</formula>
    </cfRule>
  </conditionalFormatting>
  <conditionalFormatting sqref="E97">
    <cfRule type="cellIs" priority="11" operator="equal" aboveAverage="0" equalAverage="0" bottom="0" percent="0" rank="0" text="" dxfId="114">
      <formula>0</formula>
    </cfRule>
  </conditionalFormatting>
  <conditionalFormatting sqref="E105:E108">
    <cfRule type="cellIs" priority="12" operator="equal" aboveAverage="0" equalAverage="0" bottom="0" percent="0" rank="0" text="" dxfId="115">
      <formula>0</formula>
    </cfRule>
  </conditionalFormatting>
  <conditionalFormatting sqref="E107">
    <cfRule type="cellIs" priority="13" operator="equal" aboveAverage="0" equalAverage="0" bottom="0" percent="0" rank="0" text="" dxfId="116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1022"/>
  <sheetViews>
    <sheetView showFormulas="false" showGridLines="true" showRowColHeaders="true" showZeros="true" rightToLeft="false" tabSelected="false" showOutlineSymbols="true" defaultGridColor="true" view="normal" topLeftCell="A4" colorId="64" zoomScale="90" zoomScaleNormal="90" zoomScalePageLayoutView="100" workbookViewId="0">
      <selection pane="topLeft" activeCell="A11" activeCellId="0" sqref="A11"/>
    </sheetView>
  </sheetViews>
  <sheetFormatPr defaultColWidth="11.5820312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10.43"/>
    <col collapsed="false" customWidth="true" hidden="false" outlineLevel="0" max="7" min="7" style="0" width="38.85"/>
    <col collapsed="false" customWidth="true" hidden="false" outlineLevel="0" max="8" min="8" style="48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502</v>
      </c>
      <c r="B1" s="1"/>
      <c r="C1" s="1"/>
      <c r="D1" s="1"/>
      <c r="E1" s="1"/>
      <c r="F1" s="17"/>
      <c r="G1" s="17"/>
      <c r="H1" s="31"/>
      <c r="I1" s="17"/>
    </row>
    <row r="2" customFormat="false" ht="21" hidden="false" customHeight="true" outlineLevel="0" collapsed="false">
      <c r="A2" s="16"/>
      <c r="B2" s="16"/>
      <c r="C2" s="16"/>
      <c r="D2" s="16"/>
      <c r="E2" s="16"/>
    </row>
    <row r="3" customFormat="false" ht="64.5" hidden="false" customHeight="true" outlineLevel="0" collapsed="false">
      <c r="A3" s="5" t="s">
        <v>6</v>
      </c>
      <c r="B3" s="5" t="s">
        <v>191</v>
      </c>
      <c r="C3" s="6" t="n">
        <f aca="false">E109</f>
        <v>50243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50243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</row>
    <row r="5" customFormat="false" ht="21" hidden="false" customHeight="true" outlineLevel="0" collapsed="false">
      <c r="A5" s="41" t="s">
        <v>26</v>
      </c>
      <c r="B5" s="41"/>
      <c r="C5" s="6" t="n">
        <f aca="false">C80</f>
        <v>0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</row>
    <row r="6" customFormat="false" ht="21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</row>
    <row r="7" customFormat="false" ht="21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</row>
    <row r="8" customFormat="false" ht="21" hidden="false" customHeight="true" outlineLevel="0" collapsed="false">
      <c r="A8" s="11" t="s">
        <v>503</v>
      </c>
      <c r="B8" s="11"/>
      <c r="C8" s="11"/>
      <c r="D8" s="11"/>
      <c r="E8" s="11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</row>
    <row r="10" customFormat="false" ht="21" hidden="false" customHeight="true" outlineLevel="0" collapsed="false">
      <c r="A10" s="13" t="s">
        <v>504</v>
      </c>
      <c r="B10" s="14" t="s">
        <v>36</v>
      </c>
      <c r="C10" s="15" t="s">
        <v>37</v>
      </c>
      <c r="D10" s="15"/>
      <c r="E10" s="6" t="n">
        <v>2405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</row>
    <row r="11" customFormat="false" ht="21" hidden="false" customHeight="true" outlineLevel="0" collapsed="false">
      <c r="A11" s="13" t="s">
        <v>505</v>
      </c>
      <c r="B11" s="14" t="s">
        <v>64</v>
      </c>
      <c r="C11" s="15" t="s">
        <v>212</v>
      </c>
      <c r="D11" s="15"/>
      <c r="E11" s="6" t="n">
        <v>0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</row>
    <row r="12" customFormat="false" ht="21" hidden="false" customHeight="true" outlineLevel="0" collapsed="false">
      <c r="A12" s="16"/>
      <c r="B12" s="16"/>
      <c r="C12" s="41" t="s">
        <v>39</v>
      </c>
      <c r="D12" s="41"/>
      <c r="E12" s="6" t="n">
        <f aca="false">SUM(E10:E11)</f>
        <v>2405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</row>
    <row r="13" customFormat="false" ht="21" hidden="false" customHeight="true" outlineLevel="0" collapsed="false">
      <c r="A13" s="17"/>
      <c r="B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</row>
    <row r="14" customFormat="false" ht="21" hidden="false" customHeight="true" outlineLevel="0" collapsed="false">
      <c r="A14" s="11" t="s">
        <v>506</v>
      </c>
      <c r="B14" s="11"/>
      <c r="C14" s="11"/>
      <c r="D14" s="11"/>
      <c r="E14" s="11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</row>
    <row r="15" customFormat="false" ht="21" hidden="false" customHeight="true" outlineLevel="0" collapsed="false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</row>
    <row r="16" customFormat="false" ht="21" hidden="false" customHeight="true" outlineLevel="0" collapsed="false">
      <c r="A16" s="13" t="s">
        <v>507</v>
      </c>
      <c r="B16" s="14" t="s">
        <v>36</v>
      </c>
      <c r="C16" s="15" t="s">
        <v>37</v>
      </c>
      <c r="D16" s="15"/>
      <c r="E16" s="6" t="n">
        <v>2405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</row>
    <row r="17" customFormat="false" ht="21" hidden="false" customHeight="true" outlineLevel="0" collapsed="false">
      <c r="A17" s="13" t="s">
        <v>508</v>
      </c>
      <c r="B17" s="14" t="s">
        <v>64</v>
      </c>
      <c r="C17" s="15" t="s">
        <v>212</v>
      </c>
      <c r="D17" s="15"/>
      <c r="E17" s="6" t="n">
        <v>0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</row>
    <row r="18" customFormat="false" ht="21" hidden="false" customHeight="true" outlineLevel="0" collapsed="false">
      <c r="A18" s="16"/>
      <c r="B18" s="16"/>
      <c r="C18" s="41" t="s">
        <v>39</v>
      </c>
      <c r="D18" s="41"/>
      <c r="E18" s="6" t="n">
        <f aca="false">SUM(E16:E17)</f>
        <v>2405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</row>
    <row r="19" customFormat="false" ht="21" hidden="false" customHeight="true" outlineLevel="0" collapsed="false">
      <c r="A19" s="17"/>
      <c r="B19" s="17"/>
      <c r="C19" s="17"/>
      <c r="D19" s="51"/>
      <c r="E19" s="52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</row>
    <row r="20" customFormat="false" ht="21" hidden="false" customHeight="true" outlineLevel="0" collapsed="false">
      <c r="A20" s="11" t="s">
        <v>509</v>
      </c>
      <c r="B20" s="11"/>
      <c r="C20" s="11"/>
      <c r="D20" s="11"/>
      <c r="E20" s="11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</row>
    <row r="21" customFormat="false" ht="21" hidden="false" customHeight="true" outlineLevel="0" collapsed="false">
      <c r="A21" s="11" t="s">
        <v>4</v>
      </c>
      <c r="B21" s="11" t="s">
        <v>31</v>
      </c>
      <c r="C21" s="12" t="s">
        <v>32</v>
      </c>
      <c r="D21" s="12"/>
      <c r="E21" s="12" t="s">
        <v>33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</row>
    <row r="22" customFormat="false" ht="21" hidden="false" customHeight="true" outlineLevel="0" collapsed="false">
      <c r="A22" s="13" t="s">
        <v>510</v>
      </c>
      <c r="B22" s="14" t="s">
        <v>36</v>
      </c>
      <c r="C22" s="15" t="s">
        <v>37</v>
      </c>
      <c r="D22" s="15"/>
      <c r="E22" s="6" t="n">
        <v>2405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</row>
    <row r="23" customFormat="false" ht="21" hidden="false" customHeight="true" outlineLevel="0" collapsed="false">
      <c r="A23" s="13" t="s">
        <v>511</v>
      </c>
      <c r="B23" s="14" t="s">
        <v>64</v>
      </c>
      <c r="C23" s="15" t="s">
        <v>212</v>
      </c>
      <c r="D23" s="15"/>
      <c r="E23" s="6" t="n">
        <v>0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</row>
    <row r="24" customFormat="false" ht="21" hidden="false" customHeight="true" outlineLevel="0" collapsed="false">
      <c r="A24" s="16"/>
      <c r="B24" s="16"/>
      <c r="C24" s="41" t="s">
        <v>39</v>
      </c>
      <c r="D24" s="41"/>
      <c r="E24" s="6" t="n">
        <f aca="false">SUM(E22:E23)</f>
        <v>2405</v>
      </c>
    </row>
    <row r="25" customFormat="false" ht="21" hidden="false" customHeight="true" outlineLevel="0" collapsed="false">
      <c r="A25" s="17"/>
      <c r="B25" s="17"/>
      <c r="C25" s="17"/>
      <c r="D25" s="51"/>
      <c r="E25" s="52"/>
    </row>
    <row r="26" customFormat="false" ht="21" hidden="false" customHeight="true" outlineLevel="0" collapsed="false">
      <c r="A26" s="17"/>
      <c r="B26" s="17"/>
      <c r="C26" s="17"/>
      <c r="D26" s="51"/>
      <c r="E26" s="52"/>
    </row>
    <row r="27" customFormat="false" ht="21" hidden="false" customHeight="true" outlineLevel="0" collapsed="false">
      <c r="A27" s="17"/>
      <c r="B27" s="17"/>
      <c r="C27" s="17"/>
      <c r="D27" s="51"/>
      <c r="E27" s="52"/>
    </row>
    <row r="28" customFormat="false" ht="21" hidden="false" customHeight="true" outlineLevel="0" collapsed="false">
      <c r="A28" s="17"/>
      <c r="B28" s="17"/>
    </row>
    <row r="29" customFormat="false" ht="21" hidden="false" customHeight="true" outlineLevel="0" collapsed="false">
      <c r="A29" s="34" t="s">
        <v>512</v>
      </c>
      <c r="B29" s="34"/>
      <c r="C29" s="34"/>
    </row>
    <row r="30" customFormat="false" ht="21" hidden="false" customHeight="true" outlineLevel="0" collapsed="false">
      <c r="A30" s="34" t="s">
        <v>31</v>
      </c>
      <c r="B30" s="34" t="s">
        <v>32</v>
      </c>
      <c r="C30" s="4" t="s">
        <v>33</v>
      </c>
      <c r="D30" s="31"/>
    </row>
    <row r="31" customFormat="false" ht="21" hidden="false" customHeight="true" outlineLevel="0" collapsed="false">
      <c r="A31" s="35" t="s">
        <v>81</v>
      </c>
      <c r="B31" s="35"/>
      <c r="C31" s="35"/>
    </row>
    <row r="32" customFormat="false" ht="21" hidden="false" customHeight="true" outlineLevel="0" collapsed="false">
      <c r="A32" s="13" t="s">
        <v>272</v>
      </c>
      <c r="B32" s="14"/>
      <c r="C32" s="36" t="n">
        <v>78</v>
      </c>
      <c r="K32" s="69"/>
    </row>
    <row r="33" customFormat="false" ht="21" hidden="false" customHeight="true" outlineLevel="0" collapsed="false">
      <c r="A33" s="13" t="s">
        <v>51</v>
      </c>
      <c r="B33" s="15"/>
      <c r="C33" s="36" t="n">
        <v>0</v>
      </c>
    </row>
    <row r="34" customFormat="false" ht="21" hidden="false" customHeight="true" outlineLevel="0" collapsed="false">
      <c r="A34" s="13" t="s">
        <v>85</v>
      </c>
      <c r="B34" s="14" t="s">
        <v>86</v>
      </c>
      <c r="C34" s="36" t="n">
        <v>149</v>
      </c>
    </row>
    <row r="35" customFormat="false" ht="21" hidden="false" customHeight="true" outlineLevel="0" collapsed="false">
      <c r="A35" s="39"/>
      <c r="B35" s="8" t="s">
        <v>88</v>
      </c>
      <c r="C35" s="36" t="n">
        <f aca="false">SUM(C32:C34)</f>
        <v>227</v>
      </c>
    </row>
    <row r="36" customFormat="false" ht="21" hidden="false" customHeight="true" outlineLevel="0" collapsed="false">
      <c r="A36" s="35" t="s">
        <v>313</v>
      </c>
      <c r="B36" s="35"/>
      <c r="C36" s="35"/>
    </row>
    <row r="37" customFormat="false" ht="21" hidden="false" customHeight="true" outlineLevel="0" collapsed="false">
      <c r="A37" s="35"/>
      <c r="B37" s="35"/>
      <c r="C37" s="35"/>
    </row>
    <row r="38" customFormat="false" ht="21" hidden="false" customHeight="true" outlineLevel="0" collapsed="false">
      <c r="A38" s="13" t="s">
        <v>93</v>
      </c>
      <c r="B38" s="14"/>
      <c r="C38" s="80" t="n">
        <v>0</v>
      </c>
    </row>
    <row r="39" customFormat="false" ht="21" hidden="false" customHeight="true" outlineLevel="0" collapsed="false">
      <c r="A39" s="13" t="s">
        <v>95</v>
      </c>
      <c r="B39" s="14"/>
      <c r="C39" s="36" t="n">
        <v>0</v>
      </c>
    </row>
    <row r="40" customFormat="false" ht="21" hidden="false" customHeight="true" outlineLevel="0" collapsed="false">
      <c r="A40" s="13" t="s">
        <v>97</v>
      </c>
      <c r="B40" s="14"/>
      <c r="C40" s="36" t="n">
        <v>0</v>
      </c>
    </row>
    <row r="41" customFormat="false" ht="21" hidden="false" customHeight="true" outlineLevel="0" collapsed="false">
      <c r="A41" s="13" t="s">
        <v>99</v>
      </c>
      <c r="B41" s="14"/>
      <c r="C41" s="36" t="n">
        <v>0</v>
      </c>
    </row>
    <row r="42" customFormat="false" ht="42.75" hidden="false" customHeight="true" outlineLevel="0" collapsed="false">
      <c r="A42" s="13" t="s">
        <v>157</v>
      </c>
      <c r="B42" s="14"/>
      <c r="C42" s="36" t="n">
        <v>0</v>
      </c>
    </row>
    <row r="43" customFormat="false" ht="21" hidden="false" customHeight="true" outlineLevel="0" collapsed="false">
      <c r="A43" s="13"/>
      <c r="B43" s="8" t="s">
        <v>101</v>
      </c>
      <c r="C43" s="36" t="n">
        <f aca="false">SUM(C38:C42)</f>
        <v>0</v>
      </c>
    </row>
    <row r="44" customFormat="false" ht="21" hidden="false" customHeight="true" outlineLevel="0" collapsed="false">
      <c r="A44" s="35" t="s">
        <v>103</v>
      </c>
      <c r="B44" s="35"/>
      <c r="C44" s="35"/>
    </row>
    <row r="45" customFormat="false" ht="21" hidden="false" customHeight="true" outlineLevel="0" collapsed="false">
      <c r="A45" s="13" t="s">
        <v>105</v>
      </c>
      <c r="B45" s="14" t="s">
        <v>106</v>
      </c>
      <c r="C45" s="36" t="n">
        <v>0</v>
      </c>
    </row>
    <row r="46" customFormat="false" ht="21" hidden="false" customHeight="true" outlineLevel="0" collapsed="false">
      <c r="A46" s="13" t="s">
        <v>108</v>
      </c>
      <c r="B46" s="14" t="s">
        <v>109</v>
      </c>
      <c r="C46" s="36" t="n">
        <v>0</v>
      </c>
    </row>
    <row r="47" customFormat="false" ht="21" hidden="false" customHeight="true" outlineLevel="0" collapsed="false">
      <c r="A47" s="13"/>
      <c r="B47" s="8" t="s">
        <v>111</v>
      </c>
      <c r="C47" s="36" t="n">
        <f aca="false">SUM(C45:C46)</f>
        <v>0</v>
      </c>
    </row>
    <row r="48" customFormat="false" ht="21" hidden="false" customHeight="true" outlineLevel="0" collapsed="false">
      <c r="A48" s="35" t="s">
        <v>113</v>
      </c>
      <c r="B48" s="35"/>
      <c r="C48" s="35"/>
    </row>
    <row r="49" customFormat="false" ht="21" hidden="false" customHeight="true" outlineLevel="0" collapsed="false">
      <c r="A49" s="13" t="s">
        <v>115</v>
      </c>
      <c r="B49" s="14" t="s">
        <v>116</v>
      </c>
      <c r="C49" s="36" t="n">
        <v>0</v>
      </c>
    </row>
    <row r="50" customFormat="false" ht="21" hidden="false" customHeight="true" outlineLevel="0" collapsed="false">
      <c r="A50" s="39"/>
      <c r="B50" s="14" t="s">
        <v>118</v>
      </c>
      <c r="C50" s="36" t="n">
        <v>0</v>
      </c>
    </row>
    <row r="51" customFormat="false" ht="21" hidden="false" customHeight="true" outlineLevel="0" collapsed="false">
      <c r="A51" s="39"/>
      <c r="B51" s="14" t="s">
        <v>120</v>
      </c>
      <c r="C51" s="36" t="n">
        <v>0</v>
      </c>
    </row>
    <row r="52" customFormat="false" ht="21" hidden="false" customHeight="true" outlineLevel="0" collapsed="false">
      <c r="A52" s="39"/>
      <c r="B52" s="8" t="s">
        <v>122</v>
      </c>
      <c r="C52" s="36" t="n">
        <f aca="false">SUM(C49:C51)</f>
        <v>0</v>
      </c>
    </row>
    <row r="53" customFormat="false" ht="21" hidden="false" customHeight="true" outlineLevel="0" collapsed="false">
      <c r="A53" s="35" t="s">
        <v>123</v>
      </c>
      <c r="B53" s="35"/>
      <c r="C53" s="35"/>
    </row>
    <row r="54" customFormat="false" ht="21" hidden="false" customHeight="true" outlineLevel="0" collapsed="false">
      <c r="A54" s="13" t="s">
        <v>124</v>
      </c>
      <c r="B54" s="14" t="s">
        <v>125</v>
      </c>
      <c r="C54" s="36" t="n">
        <v>0</v>
      </c>
    </row>
    <row r="55" customFormat="false" ht="21" hidden="false" customHeight="true" outlineLevel="0" collapsed="false">
      <c r="A55" s="39"/>
      <c r="B55" s="8" t="s">
        <v>126</v>
      </c>
      <c r="C55" s="36" t="n">
        <f aca="false">SUM(C54)</f>
        <v>0</v>
      </c>
    </row>
    <row r="56" customFormat="false" ht="21" hidden="false" customHeight="true" outlineLevel="0" collapsed="false">
      <c r="A56" s="35" t="s">
        <v>127</v>
      </c>
      <c r="B56" s="35"/>
      <c r="C56" s="35"/>
    </row>
    <row r="57" customFormat="false" ht="42.75" hidden="false" customHeight="true" outlineLevel="0" collapsed="false">
      <c r="A57" s="13" t="s">
        <v>314</v>
      </c>
      <c r="B57" s="14" t="s">
        <v>129</v>
      </c>
      <c r="C57" s="36" t="n">
        <v>0</v>
      </c>
    </row>
    <row r="58" customFormat="false" ht="21" hidden="false" customHeight="true" outlineLevel="0" collapsed="false">
      <c r="A58" s="13" t="s">
        <v>130</v>
      </c>
      <c r="B58" s="14" t="s">
        <v>131</v>
      </c>
      <c r="C58" s="36" t="n">
        <v>0</v>
      </c>
    </row>
    <row r="59" customFormat="false" ht="42.75" hidden="false" customHeight="true" outlineLevel="0" collapsed="false">
      <c r="A59" s="13" t="s">
        <v>132</v>
      </c>
      <c r="B59" s="14" t="s">
        <v>133</v>
      </c>
      <c r="C59" s="36" t="n">
        <v>0</v>
      </c>
    </row>
    <row r="60" customFormat="false" ht="21" hidden="false" customHeight="true" outlineLevel="0" collapsed="false">
      <c r="A60" s="13" t="s">
        <v>134</v>
      </c>
      <c r="B60" s="14" t="s">
        <v>134</v>
      </c>
      <c r="C60" s="36" t="n">
        <v>0</v>
      </c>
    </row>
    <row r="61" customFormat="false" ht="21" hidden="false" customHeight="true" outlineLevel="0" collapsed="false">
      <c r="A61" s="13"/>
      <c r="B61" s="8" t="s">
        <v>24</v>
      </c>
      <c r="C61" s="36" t="n">
        <f aca="false">SUM(C57:C60)</f>
        <v>0</v>
      </c>
    </row>
    <row r="62" customFormat="false" ht="21" hidden="false" customHeight="true" outlineLevel="0" collapsed="false">
      <c r="A62" s="35" t="s">
        <v>136</v>
      </c>
      <c r="B62" s="35"/>
      <c r="C62" s="35"/>
    </row>
    <row r="63" customFormat="false" ht="21" hidden="false" customHeight="true" outlineLevel="0" collapsed="false">
      <c r="A63" s="13" t="s">
        <v>137</v>
      </c>
      <c r="B63" s="15"/>
      <c r="C63" s="36" t="n">
        <v>0</v>
      </c>
    </row>
    <row r="64" customFormat="false" ht="21" hidden="false" customHeight="true" outlineLevel="0" collapsed="false">
      <c r="A64" s="39" t="s">
        <v>138</v>
      </c>
      <c r="B64" s="15" t="s">
        <v>139</v>
      </c>
      <c r="C64" s="36" t="n">
        <v>0</v>
      </c>
    </row>
    <row r="65" customFormat="false" ht="21" hidden="false" customHeight="true" outlineLevel="0" collapsed="false">
      <c r="A65" s="13" t="s">
        <v>64</v>
      </c>
      <c r="B65" s="14" t="s">
        <v>140</v>
      </c>
      <c r="C65" s="36" t="n">
        <v>0</v>
      </c>
    </row>
    <row r="66" customFormat="false" ht="21" hidden="false" customHeight="true" outlineLevel="0" collapsed="false">
      <c r="A66" s="13"/>
      <c r="B66" s="8" t="s">
        <v>141</v>
      </c>
      <c r="C66" s="36" t="n">
        <f aca="false">SUM(C63:C65)</f>
        <v>0</v>
      </c>
    </row>
    <row r="67" customFormat="false" ht="21" hidden="false" customHeight="true" outlineLevel="0" collapsed="false">
      <c r="A67" s="35" t="s">
        <v>142</v>
      </c>
      <c r="B67" s="35"/>
      <c r="C67" s="35"/>
    </row>
    <row r="68" customFormat="false" ht="21" hidden="false" customHeight="true" outlineLevel="0" collapsed="false">
      <c r="A68" s="13" t="s">
        <v>143</v>
      </c>
      <c r="B68" s="15" t="s">
        <v>144</v>
      </c>
      <c r="C68" s="36" t="n">
        <v>0</v>
      </c>
    </row>
    <row r="69" customFormat="false" ht="21" hidden="false" customHeight="true" outlineLevel="0" collapsed="false">
      <c r="A69" s="5" t="s">
        <v>145</v>
      </c>
      <c r="B69" s="55" t="s">
        <v>146</v>
      </c>
      <c r="C69" s="36" t="n">
        <v>68</v>
      </c>
    </row>
    <row r="70" customFormat="false" ht="39.75" hidden="false" customHeight="true" outlineLevel="0" collapsed="false">
      <c r="A70" s="13" t="s">
        <v>147</v>
      </c>
      <c r="B70" s="14" t="s">
        <v>347</v>
      </c>
      <c r="C70" s="36" t="n">
        <v>52</v>
      </c>
    </row>
    <row r="71" customFormat="false" ht="21" hidden="false" customHeight="true" outlineLevel="0" collapsed="false">
      <c r="A71" s="13" t="s">
        <v>348</v>
      </c>
      <c r="B71" s="66" t="s">
        <v>349</v>
      </c>
      <c r="C71" s="36" t="n">
        <v>0</v>
      </c>
      <c r="J71" s="48"/>
    </row>
    <row r="72" customFormat="false" ht="21" hidden="false" customHeight="true" outlineLevel="0" collapsed="false">
      <c r="A72" s="39"/>
      <c r="B72" s="41" t="s">
        <v>151</v>
      </c>
      <c r="C72" s="36" t="n">
        <f aca="false">SUM(C68:C71)</f>
        <v>120</v>
      </c>
    </row>
    <row r="73" customFormat="false" ht="21" hidden="false" customHeight="true" outlineLevel="0" collapsed="false">
      <c r="A73" s="39"/>
      <c r="B73" s="41" t="s">
        <v>24</v>
      </c>
      <c r="C73" s="36" t="n">
        <f aca="false">C35+C43+C47+C52+C55+C61+C66+C72</f>
        <v>347</v>
      </c>
    </row>
    <row r="74" customFormat="false" ht="21" hidden="false" customHeight="true" outlineLevel="0" collapsed="false">
      <c r="A74" s="35" t="s">
        <v>153</v>
      </c>
      <c r="B74" s="35"/>
      <c r="C74" s="35"/>
    </row>
    <row r="75" customFormat="false" ht="21" hidden="false" customHeight="true" outlineLevel="0" collapsed="false">
      <c r="A75" s="39" t="s">
        <v>154</v>
      </c>
      <c r="B75" s="15"/>
      <c r="C75" s="6" t="str">
        <f aca="false">IF(('January 2027 - March 2027'!C75)+SUM(E87+E96+E106) &lt; 0,(('January 2027 - March 2027'!C75))+SUM(E87+E96+E106), TEXT((('January 2027 - March 2027'!C75))+SUM(E87+E96+E106),"+$0.00"))</f>
        <v>+$0.00</v>
      </c>
    </row>
    <row r="76" customFormat="false" ht="21" hidden="false" customHeight="true" outlineLevel="0" collapsed="false">
      <c r="A76" s="39" t="s">
        <v>155</v>
      </c>
      <c r="B76" s="15"/>
      <c r="C76" s="6" t="n">
        <v>0</v>
      </c>
    </row>
    <row r="77" customFormat="false" ht="21" hidden="false" customHeight="true" outlineLevel="0" collapsed="false">
      <c r="A77" s="39" t="s">
        <v>156</v>
      </c>
      <c r="B77" s="15"/>
      <c r="C77" s="6" t="str">
        <f aca="false">IF(('January 2027 - March 2027'!C77)+SUM(0) &lt; 0,(('January 2027 - March 2027'!C77))+SUM(0), TEXT((('January 2027 - March 2027'!C77))+SUM(0),"+$0.00"))</f>
        <v>+$0.00</v>
      </c>
    </row>
    <row r="78" customFormat="false" ht="42.75" hidden="false" customHeight="true" outlineLevel="0" collapsed="false">
      <c r="A78" s="13" t="s">
        <v>157</v>
      </c>
      <c r="B78" s="15"/>
      <c r="C78" s="6" t="n">
        <v>0</v>
      </c>
    </row>
    <row r="79" customFormat="false" ht="42.75" hidden="false" customHeight="true" outlineLevel="0" collapsed="false">
      <c r="A79" s="13" t="s">
        <v>158</v>
      </c>
      <c r="B79" s="15"/>
      <c r="C79" s="6" t="n">
        <v>0</v>
      </c>
    </row>
    <row r="80" customFormat="false" ht="21" hidden="false" customHeight="true" outlineLevel="0" collapsed="false">
      <c r="A80" s="39"/>
      <c r="B80" s="41" t="s">
        <v>159</v>
      </c>
      <c r="C80" s="6" t="n">
        <f aca="false">C75+C76+C77+C78+C79</f>
        <v>0</v>
      </c>
    </row>
    <row r="81" customFormat="false" ht="21" hidden="false" customHeight="true" outlineLevel="0" collapsed="false">
      <c r="A81" s="13"/>
      <c r="B81" s="8" t="s">
        <v>160</v>
      </c>
      <c r="C81" s="36" t="n">
        <f aca="false">C73</f>
        <v>347</v>
      </c>
      <c r="H81" s="67"/>
    </row>
    <row r="82" customFormat="false" ht="21" hidden="false" customHeight="true" outlineLevel="0" collapsed="false">
      <c r="A82" s="17"/>
      <c r="B82" s="17"/>
    </row>
    <row r="83" customFormat="false" ht="21" hidden="false" customHeight="true" outlineLevel="0" collapsed="false">
      <c r="A83" s="17"/>
      <c r="B83" s="17"/>
    </row>
    <row r="84" customFormat="false" ht="21" hidden="false" customHeight="true" outlineLevel="0" collapsed="false">
      <c r="A84" s="81" t="s">
        <v>513</v>
      </c>
      <c r="B84" s="81"/>
      <c r="C84" s="81"/>
      <c r="D84" s="81"/>
      <c r="E84" s="81"/>
    </row>
    <row r="85" customFormat="false" ht="21" hidden="false" customHeight="true" outlineLevel="0" collapsed="false">
      <c r="A85" s="42" t="s">
        <v>162</v>
      </c>
      <c r="B85" s="42"/>
      <c r="C85" s="42" t="s">
        <v>32</v>
      </c>
      <c r="D85" s="42"/>
      <c r="E85" s="42" t="s">
        <v>33</v>
      </c>
    </row>
    <row r="86" customFormat="false" ht="42.75" hidden="false" customHeight="true" outlineLevel="0" collapsed="false">
      <c r="A86" s="39" t="s">
        <v>142</v>
      </c>
      <c r="B86" s="39"/>
      <c r="C86" s="14" t="s">
        <v>356</v>
      </c>
      <c r="D86" s="14"/>
      <c r="E86" s="36" t="n">
        <v>0</v>
      </c>
    </row>
    <row r="87" customFormat="false" ht="21" hidden="false" customHeight="true" outlineLevel="0" collapsed="false">
      <c r="A87" s="39"/>
      <c r="B87" s="39"/>
      <c r="C87" s="15" t="s">
        <v>464</v>
      </c>
      <c r="D87" s="15"/>
      <c r="E87" s="36" t="n">
        <v>0</v>
      </c>
    </row>
    <row r="88" customFormat="false" ht="39.75" hidden="false" customHeight="true" outlineLevel="0" collapsed="false">
      <c r="A88" s="39"/>
      <c r="B88" s="39"/>
      <c r="C88" s="14" t="s">
        <v>396</v>
      </c>
      <c r="D88" s="14"/>
      <c r="E88" s="36" t="n">
        <v>0</v>
      </c>
    </row>
    <row r="89" customFormat="false" ht="21" hidden="false" customHeight="true" outlineLevel="0" collapsed="false">
      <c r="A89" s="39" t="s">
        <v>163</v>
      </c>
      <c r="B89" s="39"/>
      <c r="C89" s="15"/>
      <c r="D89" s="15"/>
      <c r="E89" s="36" t="n">
        <f aca="false">C81</f>
        <v>347</v>
      </c>
    </row>
    <row r="90" customFormat="false" ht="21" hidden="false" customHeight="true" outlineLevel="0" collapsed="false">
      <c r="A90" s="39"/>
      <c r="B90" s="39"/>
      <c r="C90" s="44" t="s">
        <v>164</v>
      </c>
      <c r="D90" s="44"/>
      <c r="E90" s="6" t="n">
        <f aca="false">('January 2027 - March 2027'!E109+E12)-SUM(E86:E89)</f>
        <v>46127</v>
      </c>
    </row>
    <row r="91" customFormat="false" ht="21" hidden="false" customHeight="true" outlineLevel="0" collapsed="false"/>
    <row r="92" customFormat="false" ht="21" hidden="false" customHeight="true" outlineLevel="0" collapsed="false">
      <c r="A92" s="81" t="s">
        <v>514</v>
      </c>
      <c r="B92" s="81"/>
      <c r="C92" s="81"/>
      <c r="D92" s="81"/>
      <c r="E92" s="81"/>
    </row>
    <row r="93" customFormat="false" ht="21" hidden="false" customHeight="true" outlineLevel="0" collapsed="false">
      <c r="A93" s="42" t="s">
        <v>162</v>
      </c>
      <c r="B93" s="42"/>
      <c r="C93" s="42" t="s">
        <v>32</v>
      </c>
      <c r="D93" s="42"/>
      <c r="E93" s="42" t="s">
        <v>33</v>
      </c>
    </row>
    <row r="94" customFormat="false" ht="21" hidden="false" customHeight="true" outlineLevel="0" collapsed="false">
      <c r="A94" s="39" t="s">
        <v>515</v>
      </c>
      <c r="B94" s="39"/>
      <c r="C94" s="15"/>
      <c r="D94" s="15"/>
      <c r="E94" s="6" t="n">
        <f aca="false">E90</f>
        <v>46127</v>
      </c>
    </row>
    <row r="95" customFormat="false" ht="21" hidden="false" customHeight="true" outlineLevel="0" collapsed="false">
      <c r="A95" s="39" t="s">
        <v>142</v>
      </c>
      <c r="B95" s="39"/>
      <c r="C95" s="14" t="s">
        <v>356</v>
      </c>
      <c r="D95" s="14"/>
      <c r="E95" s="36" t="n">
        <v>0</v>
      </c>
    </row>
    <row r="96" customFormat="false" ht="21" hidden="false" customHeight="true" outlineLevel="0" collapsed="false">
      <c r="A96" s="39"/>
      <c r="B96" s="39"/>
      <c r="C96" s="15" t="s">
        <v>464</v>
      </c>
      <c r="D96" s="15"/>
      <c r="E96" s="36" t="n">
        <v>0</v>
      </c>
    </row>
    <row r="97" customFormat="false" ht="39.75" hidden="false" customHeight="true" outlineLevel="0" collapsed="false">
      <c r="A97" s="39"/>
      <c r="B97" s="39"/>
      <c r="C97" s="14" t="s">
        <v>396</v>
      </c>
      <c r="D97" s="14"/>
      <c r="E97" s="36" t="n">
        <v>0</v>
      </c>
    </row>
    <row r="98" customFormat="false" ht="21" hidden="false" customHeight="true" outlineLevel="0" collapsed="false">
      <c r="A98" s="39" t="s">
        <v>163</v>
      </c>
      <c r="B98" s="39"/>
      <c r="C98" s="15"/>
      <c r="D98" s="15"/>
      <c r="E98" s="36" t="n">
        <f aca="false">C81</f>
        <v>347</v>
      </c>
    </row>
    <row r="99" customFormat="false" ht="21" hidden="false" customHeight="true" outlineLevel="0" collapsed="false">
      <c r="A99" s="39"/>
      <c r="B99" s="39"/>
      <c r="C99" s="41" t="s">
        <v>174</v>
      </c>
      <c r="D99" s="41"/>
      <c r="E99" s="6" t="n">
        <f aca="false">(E18+E94)-SUM(E95:E98)</f>
        <v>48185</v>
      </c>
    </row>
    <row r="100" customFormat="false" ht="21" hidden="false" customHeight="true" outlineLevel="0" collapsed="false">
      <c r="A100" s="46"/>
      <c r="B100" s="46"/>
      <c r="C100" s="46"/>
      <c r="D100" s="46"/>
      <c r="E100" s="46"/>
    </row>
    <row r="101" customFormat="false" ht="21" hidden="false" customHeight="true" outlineLevel="0" collapsed="false">
      <c r="A101" s="46"/>
      <c r="B101" s="46"/>
      <c r="C101" s="46"/>
      <c r="D101" s="46"/>
      <c r="E101" s="46"/>
    </row>
    <row r="102" customFormat="false" ht="21" hidden="false" customHeight="true" outlineLevel="0" collapsed="false">
      <c r="A102" s="42" t="s">
        <v>516</v>
      </c>
      <c r="B102" s="42"/>
      <c r="C102" s="42"/>
      <c r="D102" s="42"/>
      <c r="E102" s="42"/>
    </row>
    <row r="103" customFormat="false" ht="21" hidden="false" customHeight="true" outlineLevel="0" collapsed="false">
      <c r="A103" s="42" t="s">
        <v>162</v>
      </c>
      <c r="B103" s="42"/>
      <c r="C103" s="42" t="s">
        <v>32</v>
      </c>
      <c r="D103" s="42"/>
      <c r="E103" s="42" t="s">
        <v>33</v>
      </c>
    </row>
    <row r="104" customFormat="false" ht="21" hidden="false" customHeight="true" outlineLevel="0" collapsed="false">
      <c r="A104" s="39" t="s">
        <v>517</v>
      </c>
      <c r="B104" s="39"/>
      <c r="C104" s="15"/>
      <c r="D104" s="15"/>
      <c r="E104" s="6" t="n">
        <f aca="false">E99</f>
        <v>48185</v>
      </c>
    </row>
    <row r="105" customFormat="false" ht="42.75" hidden="false" customHeight="true" outlineLevel="0" collapsed="false">
      <c r="A105" s="39" t="s">
        <v>142</v>
      </c>
      <c r="B105" s="39"/>
      <c r="C105" s="14" t="s">
        <v>356</v>
      </c>
      <c r="D105" s="14"/>
      <c r="E105" s="36" t="n">
        <v>0</v>
      </c>
    </row>
    <row r="106" customFormat="false" ht="21" hidden="false" customHeight="true" outlineLevel="0" collapsed="false">
      <c r="A106" s="39"/>
      <c r="B106" s="39"/>
      <c r="C106" s="15" t="s">
        <v>464</v>
      </c>
      <c r="D106" s="15"/>
      <c r="E106" s="36" t="n">
        <v>0</v>
      </c>
    </row>
    <row r="107" customFormat="false" ht="39.75" hidden="false" customHeight="true" outlineLevel="0" collapsed="false">
      <c r="A107" s="39"/>
      <c r="B107" s="39"/>
      <c r="C107" s="14" t="s">
        <v>396</v>
      </c>
      <c r="D107" s="14"/>
      <c r="E107" s="36" t="n">
        <v>0</v>
      </c>
    </row>
    <row r="108" customFormat="false" ht="21" hidden="false" customHeight="true" outlineLevel="0" collapsed="false">
      <c r="A108" s="39" t="s">
        <v>163</v>
      </c>
      <c r="B108" s="39"/>
      <c r="C108" s="15"/>
      <c r="D108" s="15"/>
      <c r="E108" s="36" t="n">
        <f aca="false">C81</f>
        <v>347</v>
      </c>
    </row>
    <row r="109" customFormat="false" ht="21" hidden="false" customHeight="true" outlineLevel="0" collapsed="false">
      <c r="A109" s="39"/>
      <c r="B109" s="39"/>
      <c r="C109" s="41" t="s">
        <v>174</v>
      </c>
      <c r="D109" s="41"/>
      <c r="E109" s="6" t="n">
        <f aca="false">(E24+E104)-SUM(E105:E108)</f>
        <v>50243</v>
      </c>
    </row>
    <row r="110" customFormat="false" ht="13.5" hidden="false" customHeight="true" outlineLevel="0" collapsed="false">
      <c r="A110" s="17"/>
      <c r="B110" s="17"/>
    </row>
    <row r="111" customFormat="false" ht="13.5" hidden="false" customHeight="true" outlineLevel="0" collapsed="false">
      <c r="A111" s="17"/>
      <c r="B111" s="17"/>
    </row>
    <row r="112" customFormat="false" ht="13.5" hidden="false" customHeight="true" outlineLevel="0" collapsed="false">
      <c r="A112" s="17"/>
      <c r="B112" s="17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</sheetData>
  <mergeCells count="68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A18:B18"/>
    <mergeCell ref="C18:D18"/>
    <mergeCell ref="A20:E20"/>
    <mergeCell ref="C21:D21"/>
    <mergeCell ref="C22:D22"/>
    <mergeCell ref="C23:D23"/>
    <mergeCell ref="A24:B24"/>
    <mergeCell ref="C24:D24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86:B88"/>
    <mergeCell ref="C86:D86"/>
    <mergeCell ref="C87:D87"/>
    <mergeCell ref="C88:D88"/>
    <mergeCell ref="A89:B89"/>
    <mergeCell ref="C89:D89"/>
    <mergeCell ref="A90:B90"/>
    <mergeCell ref="C90:D90"/>
    <mergeCell ref="A92:E92"/>
    <mergeCell ref="A93:B93"/>
    <mergeCell ref="C93:D93"/>
    <mergeCell ref="A94:B94"/>
    <mergeCell ref="C94:D94"/>
    <mergeCell ref="A95:B97"/>
    <mergeCell ref="C95:D95"/>
    <mergeCell ref="C96:D96"/>
    <mergeCell ref="C97:D97"/>
    <mergeCell ref="A98:B98"/>
    <mergeCell ref="C98:D98"/>
    <mergeCell ref="A99:B99"/>
    <mergeCell ref="C99:D99"/>
    <mergeCell ref="A102:E102"/>
    <mergeCell ref="A103:B103"/>
    <mergeCell ref="C103:D103"/>
    <mergeCell ref="A104:B104"/>
    <mergeCell ref="C104:D104"/>
    <mergeCell ref="A105:B107"/>
    <mergeCell ref="C105:D105"/>
    <mergeCell ref="C106:D106"/>
    <mergeCell ref="C107:D107"/>
    <mergeCell ref="A108:B108"/>
    <mergeCell ref="C108:D108"/>
    <mergeCell ref="A109:B109"/>
    <mergeCell ref="C109:D109"/>
  </mergeCells>
  <conditionalFormatting sqref="C31:C35">
    <cfRule type="cellIs" priority="2" operator="equal" aboveAverage="0" equalAverage="0" bottom="0" percent="0" rank="0" text="" dxfId="117">
      <formula>0</formula>
    </cfRule>
  </conditionalFormatting>
  <conditionalFormatting sqref="C37">
    <cfRule type="cellIs" priority="3" operator="equal" aboveAverage="0" equalAverage="0" bottom="0" percent="0" rank="0" text="" dxfId="118">
      <formula>0</formula>
    </cfRule>
  </conditionalFormatting>
  <conditionalFormatting sqref="C39:C47">
    <cfRule type="cellIs" priority="4" operator="equal" aboveAverage="0" equalAverage="0" bottom="0" percent="0" rank="0" text="" dxfId="119">
      <formula>0</formula>
    </cfRule>
  </conditionalFormatting>
  <conditionalFormatting sqref="C49:C52 C54:C55 C57:C61 C63:C66 C81">
    <cfRule type="cellIs" priority="5" operator="equal" aboveAverage="0" equalAverage="0" bottom="0" percent="0" rank="0" text="" dxfId="120">
      <formula>0</formula>
    </cfRule>
  </conditionalFormatting>
  <conditionalFormatting sqref="C68:C73">
    <cfRule type="cellIs" priority="6" operator="equal" aboveAverage="0" equalAverage="0" bottom="0" percent="0" rank="0" text="" dxfId="121">
      <formula>0</formula>
    </cfRule>
  </conditionalFormatting>
  <conditionalFormatting sqref="C71">
    <cfRule type="cellIs" priority="7" operator="equal" aboveAverage="0" equalAverage="0" bottom="0" percent="0" rank="0" text="" dxfId="122">
      <formula>0</formula>
    </cfRule>
  </conditionalFormatting>
  <conditionalFormatting sqref="D32:K32">
    <cfRule type="cellIs" priority="8" operator="equal" aboveAverage="0" equalAverage="0" bottom="0" percent="0" rank="0" text="" dxfId="123">
      <formula>0</formula>
    </cfRule>
  </conditionalFormatting>
  <conditionalFormatting sqref="E86:E89">
    <cfRule type="cellIs" priority="9" operator="equal" aboveAverage="0" equalAverage="0" bottom="0" percent="0" rank="0" text="" dxfId="124">
      <formula>0</formula>
    </cfRule>
  </conditionalFormatting>
  <conditionalFormatting sqref="E88">
    <cfRule type="cellIs" priority="10" operator="equal" aboveAverage="0" equalAverage="0" bottom="0" percent="0" rank="0" text="" dxfId="125">
      <formula>0</formula>
    </cfRule>
  </conditionalFormatting>
  <conditionalFormatting sqref="E95:E98">
    <cfRule type="cellIs" priority="11" operator="equal" aboveAverage="0" equalAverage="0" bottom="0" percent="0" rank="0" text="" dxfId="126">
      <formula>0</formula>
    </cfRule>
  </conditionalFormatting>
  <conditionalFormatting sqref="E97">
    <cfRule type="cellIs" priority="12" operator="equal" aboveAverage="0" equalAverage="0" bottom="0" percent="0" rank="0" text="" dxfId="127">
      <formula>0</formula>
    </cfRule>
  </conditionalFormatting>
  <conditionalFormatting sqref="E105:E108">
    <cfRule type="cellIs" priority="13" operator="equal" aboveAverage="0" equalAverage="0" bottom="0" percent="0" rank="0" text="" dxfId="128">
      <formula>0</formula>
    </cfRule>
  </conditionalFormatting>
  <conditionalFormatting sqref="E107">
    <cfRule type="cellIs" priority="14" operator="equal" aboveAverage="0" equalAverage="0" bottom="0" percent="0" rank="0" text="" dxfId="129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055"/>
  <sheetViews>
    <sheetView showFormulas="false" showGridLines="true" showRowColHeaders="true" showZeros="true" rightToLeft="false" tabSelected="false" showOutlineSymbols="true" defaultGridColor="true" view="normal" topLeftCell="A127" colorId="64" zoomScale="90" zoomScaleNormal="90" zoomScalePageLayoutView="100" workbookViewId="0">
      <selection pane="topLeft" activeCell="B3" activeCellId="0" sqref="B3"/>
    </sheetView>
  </sheetViews>
  <sheetFormatPr defaultColWidth="14.437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9"/>
    <col collapsed="false" customWidth="true" hidden="false" outlineLevel="0" max="7" min="7" style="0" width="38.85"/>
    <col collapsed="false" customWidth="true" hidden="false" outlineLevel="0" max="8" min="8" style="48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190</v>
      </c>
      <c r="B1" s="1"/>
      <c r="C1" s="1"/>
      <c r="D1" s="1"/>
      <c r="E1" s="1"/>
      <c r="F1" s="17"/>
      <c r="G1" s="17"/>
      <c r="H1" s="31"/>
      <c r="I1" s="17"/>
    </row>
    <row r="2" customFormat="false" ht="21" hidden="false" customHeight="true" outlineLevel="0" collapsed="false">
      <c r="A2" s="16"/>
      <c r="B2" s="16"/>
      <c r="C2" s="16"/>
      <c r="D2" s="16"/>
      <c r="E2" s="16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</row>
    <row r="3" customFormat="false" ht="64.5" hidden="false" customHeight="true" outlineLevel="0" collapsed="false">
      <c r="A3" s="5" t="s">
        <v>6</v>
      </c>
      <c r="B3" s="5" t="s">
        <v>191</v>
      </c>
      <c r="C3" s="6" t="n">
        <f aca="false">E142</f>
        <v>556.71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556.71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</row>
    <row r="5" customFormat="false" ht="21" hidden="false" customHeight="true" outlineLevel="0" collapsed="false">
      <c r="A5" s="41" t="s">
        <v>26</v>
      </c>
      <c r="B5" s="41"/>
      <c r="C5" s="6" t="n">
        <f aca="false">C96</f>
        <v>-8433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 customFormat="false" ht="13.5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</row>
    <row r="7" customFormat="false" ht="13.5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</row>
    <row r="8" customFormat="false" ht="21" hidden="false" customHeight="true" outlineLevel="0" collapsed="false">
      <c r="A8" s="11" t="s">
        <v>192</v>
      </c>
      <c r="B8" s="11"/>
      <c r="C8" s="11"/>
      <c r="D8" s="11"/>
      <c r="E8" s="11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</row>
    <row r="10" customFormat="false" ht="21" hidden="false" customHeight="true" outlineLevel="0" collapsed="false">
      <c r="A10" s="13" t="s">
        <v>193</v>
      </c>
      <c r="B10" s="14" t="s">
        <v>36</v>
      </c>
      <c r="C10" s="15" t="s">
        <v>37</v>
      </c>
      <c r="D10" s="15"/>
      <c r="E10" s="6" t="n">
        <v>2405</v>
      </c>
    </row>
    <row r="11" customFormat="false" ht="42.75" hidden="false" customHeight="true" outlineLevel="0" collapsed="false">
      <c r="A11" s="13"/>
      <c r="B11" s="14" t="s">
        <v>194</v>
      </c>
      <c r="C11" s="15"/>
      <c r="D11" s="15"/>
      <c r="E11" s="6" t="n">
        <v>27</v>
      </c>
    </row>
    <row r="12" customFormat="false" ht="42.75" hidden="false" customHeight="true" outlineLevel="0" collapsed="false">
      <c r="A12" s="13"/>
      <c r="B12" s="14" t="s">
        <v>195</v>
      </c>
      <c r="C12" s="15"/>
      <c r="D12" s="15"/>
      <c r="E12" s="6" t="n">
        <v>17</v>
      </c>
    </row>
    <row r="13" customFormat="false" ht="21" hidden="false" customHeight="true" outlineLevel="0" collapsed="false">
      <c r="A13" s="13" t="s">
        <v>196</v>
      </c>
      <c r="B13" s="14" t="s">
        <v>197</v>
      </c>
      <c r="C13" s="15"/>
      <c r="D13" s="15"/>
      <c r="E13" s="6" t="n">
        <v>1500</v>
      </c>
    </row>
    <row r="14" customFormat="false" ht="21" hidden="false" customHeight="true" outlineLevel="0" collapsed="false">
      <c r="A14" s="16"/>
      <c r="B14" s="16"/>
      <c r="C14" s="41" t="s">
        <v>39</v>
      </c>
      <c r="D14" s="41"/>
      <c r="E14" s="6" t="n">
        <f aca="false">SUM(E10:E13)</f>
        <v>3949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</row>
    <row r="15" customFormat="false" ht="13.5" hidden="false" customHeight="true" outlineLevel="0" collapsed="false">
      <c r="A15" s="17"/>
      <c r="B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</row>
    <row r="16" customFormat="false" ht="21" hidden="false" customHeight="true" outlineLevel="0" collapsed="false">
      <c r="A16" s="11" t="s">
        <v>198</v>
      </c>
      <c r="B16" s="11"/>
      <c r="C16" s="11"/>
      <c r="D16" s="11"/>
      <c r="E16" s="11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</row>
    <row r="17" customFormat="false" ht="21" hidden="false" customHeight="true" outlineLevel="0" collapsed="false">
      <c r="A17" s="11" t="s">
        <v>4</v>
      </c>
      <c r="B17" s="11" t="s">
        <v>31</v>
      </c>
      <c r="C17" s="12" t="s">
        <v>32</v>
      </c>
      <c r="D17" s="12"/>
      <c r="E17" s="12" t="s">
        <v>33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</row>
    <row r="18" customFormat="false" ht="21" hidden="false" customHeight="true" outlineLevel="0" collapsed="false">
      <c r="A18" s="13" t="s">
        <v>199</v>
      </c>
      <c r="B18" s="14" t="s">
        <v>200</v>
      </c>
      <c r="C18" s="49" t="s">
        <v>201</v>
      </c>
      <c r="D18" s="49"/>
      <c r="E18" s="6" t="n">
        <v>204</v>
      </c>
    </row>
    <row r="19" customFormat="false" ht="21" hidden="false" customHeight="true" outlineLevel="0" collapsed="false">
      <c r="A19" s="13" t="s">
        <v>199</v>
      </c>
      <c r="B19" s="14" t="s">
        <v>202</v>
      </c>
      <c r="C19" s="50" t="s">
        <v>203</v>
      </c>
      <c r="D19" s="50"/>
      <c r="E19" s="6" t="n">
        <v>207.5</v>
      </c>
    </row>
    <row r="20" customFormat="false" ht="21" hidden="false" customHeight="true" outlineLevel="0" collapsed="false">
      <c r="A20" s="13" t="s">
        <v>204</v>
      </c>
      <c r="B20" s="14" t="s">
        <v>205</v>
      </c>
      <c r="C20" s="50" t="s">
        <v>206</v>
      </c>
      <c r="D20" s="50"/>
      <c r="E20" s="6" t="n">
        <v>900</v>
      </c>
    </row>
    <row r="21" customFormat="false" ht="21" hidden="false" customHeight="true" outlineLevel="0" collapsed="false">
      <c r="A21" s="13" t="s">
        <v>207</v>
      </c>
      <c r="B21" s="14" t="s">
        <v>36</v>
      </c>
      <c r="C21" s="15" t="s">
        <v>37</v>
      </c>
      <c r="D21" s="15"/>
      <c r="E21" s="6" t="n">
        <v>2405</v>
      </c>
    </row>
    <row r="22" customFormat="false" ht="21" hidden="false" customHeight="true" outlineLevel="0" collapsed="false">
      <c r="A22" s="13" t="s">
        <v>208</v>
      </c>
      <c r="B22" s="14" t="s">
        <v>209</v>
      </c>
      <c r="C22" s="15" t="s">
        <v>210</v>
      </c>
      <c r="D22" s="15"/>
      <c r="E22" s="6" t="n">
        <v>0</v>
      </c>
    </row>
    <row r="23" customFormat="false" ht="42.75" hidden="false" customHeight="true" outlineLevel="0" collapsed="false">
      <c r="A23" s="13"/>
      <c r="B23" s="14" t="s">
        <v>195</v>
      </c>
      <c r="C23" s="15"/>
      <c r="D23" s="15"/>
      <c r="E23" s="6" t="n">
        <v>17</v>
      </c>
    </row>
    <row r="24" customFormat="false" ht="42.75" hidden="false" customHeight="true" outlineLevel="0" collapsed="false">
      <c r="A24" s="13"/>
      <c r="B24" s="14" t="s">
        <v>194</v>
      </c>
      <c r="C24" s="15"/>
      <c r="D24" s="15"/>
      <c r="E24" s="6" t="n">
        <v>27</v>
      </c>
    </row>
    <row r="25" customFormat="false" ht="21" hidden="false" customHeight="true" outlineLevel="0" collapsed="false">
      <c r="A25" s="13" t="s">
        <v>211</v>
      </c>
      <c r="B25" s="14" t="s">
        <v>64</v>
      </c>
      <c r="C25" s="15" t="s">
        <v>212</v>
      </c>
      <c r="D25" s="15"/>
      <c r="E25" s="6" t="n">
        <v>0</v>
      </c>
    </row>
    <row r="26" customFormat="false" ht="13.5" hidden="false" customHeight="true" outlineLevel="0" collapsed="false">
      <c r="A26" s="16"/>
      <c r="B26" s="16"/>
      <c r="C26" s="41" t="s">
        <v>39</v>
      </c>
      <c r="D26" s="41"/>
      <c r="E26" s="6" t="n">
        <f aca="false">SUM(E18:E25)</f>
        <v>3760.5</v>
      </c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customFormat="false" ht="21" hidden="false" customHeight="true" outlineLevel="0" collapsed="false">
      <c r="A27" s="17"/>
      <c r="B27" s="17"/>
      <c r="C27" s="17"/>
      <c r="D27" s="51"/>
      <c r="E27" s="52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customFormat="false" ht="21" hidden="false" customHeight="true" outlineLevel="0" collapsed="false">
      <c r="A28" s="11" t="s">
        <v>213</v>
      </c>
      <c r="B28" s="11"/>
      <c r="C28" s="11"/>
      <c r="D28" s="11"/>
      <c r="E28" s="11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customFormat="false" ht="21" hidden="false" customHeight="true" outlineLevel="0" collapsed="false">
      <c r="A29" s="11" t="s">
        <v>4</v>
      </c>
      <c r="B29" s="11" t="s">
        <v>31</v>
      </c>
      <c r="C29" s="12" t="s">
        <v>32</v>
      </c>
      <c r="D29" s="12"/>
      <c r="E29" s="12" t="s">
        <v>33</v>
      </c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customFormat="false" ht="42.75" hidden="false" customHeight="true" outlineLevel="0" collapsed="false">
      <c r="A30" s="13" t="s">
        <v>214</v>
      </c>
      <c r="B30" s="14" t="s">
        <v>64</v>
      </c>
      <c r="C30" s="15" t="s">
        <v>212</v>
      </c>
      <c r="D30" s="15"/>
      <c r="E30" s="6" t="n">
        <v>0</v>
      </c>
    </row>
    <row r="31" customFormat="false" ht="49.5" hidden="false" customHeight="true" outlineLevel="0" collapsed="false">
      <c r="A31" s="13"/>
      <c r="B31" s="14" t="s">
        <v>215</v>
      </c>
      <c r="C31" s="15"/>
      <c r="D31" s="15"/>
      <c r="E31" s="6" t="n">
        <v>270</v>
      </c>
    </row>
    <row r="32" customFormat="false" ht="21" hidden="false" customHeight="true" outlineLevel="0" collapsed="false">
      <c r="A32" s="13" t="s">
        <v>214</v>
      </c>
      <c r="B32" s="14" t="s">
        <v>36</v>
      </c>
      <c r="C32" s="15" t="s">
        <v>37</v>
      </c>
      <c r="D32" s="15"/>
      <c r="E32" s="6" t="n">
        <v>2405</v>
      </c>
    </row>
    <row r="33" customFormat="false" ht="21" hidden="false" customHeight="true" outlineLevel="0" collapsed="false">
      <c r="A33" s="13"/>
      <c r="B33" s="14" t="s">
        <v>216</v>
      </c>
      <c r="C33" s="15"/>
      <c r="D33" s="15"/>
      <c r="E33" s="6" t="n">
        <v>204</v>
      </c>
    </row>
    <row r="34" customFormat="false" ht="21" hidden="false" customHeight="true" outlineLevel="0" collapsed="false">
      <c r="A34" s="13" t="s">
        <v>214</v>
      </c>
      <c r="B34" s="14" t="s">
        <v>217</v>
      </c>
      <c r="C34" s="15"/>
      <c r="D34" s="15"/>
      <c r="E34" s="6" t="n">
        <v>27</v>
      </c>
    </row>
    <row r="35" customFormat="false" ht="42.75" hidden="false" customHeight="true" outlineLevel="0" collapsed="false">
      <c r="A35" s="13" t="s">
        <v>218</v>
      </c>
      <c r="B35" s="14" t="s">
        <v>219</v>
      </c>
      <c r="C35" s="15"/>
      <c r="D35" s="15"/>
      <c r="E35" s="6" t="n">
        <v>1000</v>
      </c>
    </row>
    <row r="36" customFormat="false" ht="42.75" hidden="false" customHeight="true" outlineLevel="0" collapsed="false">
      <c r="A36" s="13" t="s">
        <v>220</v>
      </c>
      <c r="B36" s="14" t="s">
        <v>221</v>
      </c>
      <c r="C36" s="14" t="s">
        <v>222</v>
      </c>
      <c r="D36" s="14"/>
      <c r="E36" s="6" t="n">
        <v>100</v>
      </c>
    </row>
    <row r="37" customFormat="false" ht="39.75" hidden="false" customHeight="true" outlineLevel="0" collapsed="false">
      <c r="A37" s="13" t="s">
        <v>223</v>
      </c>
      <c r="B37" s="14" t="s">
        <v>224</v>
      </c>
      <c r="C37" s="14" t="s">
        <v>225</v>
      </c>
      <c r="D37" s="14"/>
      <c r="E37" s="6" t="n">
        <v>500</v>
      </c>
    </row>
    <row r="38" customFormat="false" ht="21" hidden="false" customHeight="true" outlineLevel="0" collapsed="false">
      <c r="A38" s="53"/>
      <c r="B38" s="14" t="s">
        <v>226</v>
      </c>
      <c r="C38" s="15" t="s">
        <v>227</v>
      </c>
      <c r="D38" s="15"/>
      <c r="E38" s="6" t="n">
        <v>800</v>
      </c>
    </row>
    <row r="39" customFormat="false" ht="21" hidden="false" customHeight="true" outlineLevel="0" collapsed="false">
      <c r="A39" s="53"/>
      <c r="B39" s="14" t="s">
        <v>228</v>
      </c>
      <c r="C39" s="15" t="s">
        <v>229</v>
      </c>
      <c r="D39" s="15"/>
      <c r="E39" s="6" t="n">
        <v>204</v>
      </c>
    </row>
    <row r="40" customFormat="false" ht="13.5" hidden="false" customHeight="true" outlineLevel="0" collapsed="false">
      <c r="A40" s="16"/>
      <c r="B40" s="16"/>
      <c r="C40" s="41" t="s">
        <v>39</v>
      </c>
      <c r="D40" s="41"/>
      <c r="E40" s="6" t="n">
        <f aca="false">SUM(E30:E39)</f>
        <v>5510</v>
      </c>
    </row>
    <row r="41" customFormat="false" ht="12.75" hidden="false" customHeight="true" outlineLevel="0" collapsed="false">
      <c r="A41" s="17"/>
      <c r="B41" s="17"/>
      <c r="C41" s="17"/>
      <c r="D41" s="51"/>
      <c r="E41" s="52"/>
    </row>
    <row r="42" customFormat="false" ht="13.5" hidden="false" customHeight="true" outlineLevel="0" collapsed="false">
      <c r="A42" s="17"/>
      <c r="B42" s="17"/>
      <c r="C42" s="17"/>
      <c r="D42" s="51"/>
      <c r="E42" s="52"/>
    </row>
    <row r="43" customFormat="false" ht="13.5" hidden="false" customHeight="true" outlineLevel="0" collapsed="false">
      <c r="A43" s="17"/>
      <c r="B43" s="17"/>
      <c r="C43" s="17"/>
      <c r="D43" s="51"/>
      <c r="E43" s="52"/>
    </row>
    <row r="44" customFormat="false" ht="21" hidden="false" customHeight="true" outlineLevel="0" collapsed="false">
      <c r="A44" s="17"/>
      <c r="B44" s="17"/>
    </row>
    <row r="45" customFormat="false" ht="21" hidden="false" customHeight="true" outlineLevel="0" collapsed="false">
      <c r="A45" s="34" t="s">
        <v>230</v>
      </c>
      <c r="B45" s="34"/>
      <c r="C45" s="34"/>
    </row>
    <row r="46" customFormat="false" ht="21" hidden="false" customHeight="true" outlineLevel="0" collapsed="false">
      <c r="A46" s="34" t="s">
        <v>31</v>
      </c>
      <c r="B46" s="34" t="s">
        <v>32</v>
      </c>
      <c r="C46" s="4" t="s">
        <v>33</v>
      </c>
      <c r="D46" s="31"/>
    </row>
    <row r="47" customFormat="false" ht="21" hidden="false" customHeight="true" outlineLevel="0" collapsed="false">
      <c r="A47" s="35" t="s">
        <v>81</v>
      </c>
      <c r="B47" s="35"/>
      <c r="C47" s="35"/>
    </row>
    <row r="48" customFormat="false" ht="21" hidden="false" customHeight="true" outlineLevel="0" collapsed="false">
      <c r="A48" s="13" t="s">
        <v>83</v>
      </c>
      <c r="B48" s="14"/>
      <c r="C48" s="36" t="n">
        <v>204</v>
      </c>
    </row>
    <row r="49" customFormat="false" ht="21" hidden="false" customHeight="true" outlineLevel="0" collapsed="false">
      <c r="A49" s="13" t="s">
        <v>51</v>
      </c>
      <c r="B49" s="15"/>
      <c r="C49" s="36" t="n">
        <v>0</v>
      </c>
    </row>
    <row r="50" customFormat="false" ht="21" hidden="false" customHeight="true" outlineLevel="0" collapsed="false">
      <c r="A50" s="13" t="s">
        <v>85</v>
      </c>
      <c r="B50" s="14" t="s">
        <v>86</v>
      </c>
      <c r="C50" s="36" t="n">
        <v>207.5</v>
      </c>
    </row>
    <row r="51" customFormat="false" ht="21" hidden="false" customHeight="true" outlineLevel="0" collapsed="false">
      <c r="A51" s="39"/>
      <c r="B51" s="8" t="s">
        <v>88</v>
      </c>
      <c r="C51" s="36" t="n">
        <f aca="false">SUM(C48:C50)</f>
        <v>411.5</v>
      </c>
    </row>
    <row r="52" customFormat="false" ht="21" hidden="false" customHeight="true" outlineLevel="0" collapsed="false">
      <c r="A52" s="35" t="s">
        <v>91</v>
      </c>
      <c r="B52" s="35"/>
      <c r="C52" s="35"/>
    </row>
    <row r="53" customFormat="false" ht="21" hidden="false" customHeight="true" outlineLevel="0" collapsed="false">
      <c r="A53" s="35"/>
      <c r="B53" s="35"/>
      <c r="C53" s="35"/>
    </row>
    <row r="54" customFormat="false" ht="21" hidden="false" customHeight="true" outlineLevel="0" collapsed="false">
      <c r="A54" s="13" t="s">
        <v>93</v>
      </c>
      <c r="B54" s="14"/>
      <c r="C54" s="36" t="n">
        <v>0</v>
      </c>
    </row>
    <row r="55" customFormat="false" ht="21" hidden="false" customHeight="true" outlineLevel="0" collapsed="false">
      <c r="A55" s="13" t="s">
        <v>95</v>
      </c>
      <c r="B55" s="14"/>
      <c r="C55" s="36" t="n">
        <v>0</v>
      </c>
    </row>
    <row r="56" customFormat="false" ht="21" hidden="false" customHeight="true" outlineLevel="0" collapsed="false">
      <c r="A56" s="13" t="s">
        <v>97</v>
      </c>
      <c r="B56" s="14"/>
      <c r="C56" s="36" t="n">
        <v>0</v>
      </c>
    </row>
    <row r="57" customFormat="false" ht="21" hidden="false" customHeight="true" outlineLevel="0" collapsed="false">
      <c r="A57" s="13" t="s">
        <v>99</v>
      </c>
      <c r="B57" s="14"/>
      <c r="C57" s="36" t="n">
        <v>0</v>
      </c>
    </row>
    <row r="58" customFormat="false" ht="21" hidden="false" customHeight="true" outlineLevel="0" collapsed="false">
      <c r="A58" s="13" t="s">
        <v>231</v>
      </c>
      <c r="B58" s="14"/>
      <c r="C58" s="36" t="n">
        <v>0</v>
      </c>
    </row>
    <row r="59" customFormat="false" ht="21" hidden="false" customHeight="true" outlineLevel="0" collapsed="false">
      <c r="A59" s="13"/>
      <c r="B59" s="8" t="s">
        <v>101</v>
      </c>
      <c r="C59" s="36" t="n">
        <f aca="false">SUM(C54:C58)</f>
        <v>0</v>
      </c>
    </row>
    <row r="60" customFormat="false" ht="21" hidden="false" customHeight="true" outlineLevel="0" collapsed="false">
      <c r="A60" s="35" t="s">
        <v>103</v>
      </c>
      <c r="B60" s="35"/>
      <c r="C60" s="35"/>
    </row>
    <row r="61" customFormat="false" ht="21" hidden="false" customHeight="true" outlineLevel="0" collapsed="false">
      <c r="A61" s="13" t="s">
        <v>105</v>
      </c>
      <c r="B61" s="14" t="s">
        <v>106</v>
      </c>
      <c r="C61" s="36" t="n">
        <v>0</v>
      </c>
    </row>
    <row r="62" customFormat="false" ht="21" hidden="false" customHeight="true" outlineLevel="0" collapsed="false">
      <c r="A62" s="13" t="s">
        <v>108</v>
      </c>
      <c r="B62" s="14" t="s">
        <v>109</v>
      </c>
      <c r="C62" s="36" t="n">
        <v>0</v>
      </c>
    </row>
    <row r="63" customFormat="false" ht="21" hidden="false" customHeight="true" outlineLevel="0" collapsed="false">
      <c r="A63" s="13"/>
      <c r="B63" s="8" t="s">
        <v>111</v>
      </c>
      <c r="C63" s="36" t="n">
        <f aca="false">SUM(C61:C62)</f>
        <v>0</v>
      </c>
    </row>
    <row r="64" customFormat="false" ht="21" hidden="false" customHeight="true" outlineLevel="0" collapsed="false">
      <c r="A64" s="35" t="s">
        <v>113</v>
      </c>
      <c r="B64" s="35"/>
      <c r="C64" s="35"/>
    </row>
    <row r="65" customFormat="false" ht="21" hidden="false" customHeight="true" outlineLevel="0" collapsed="false">
      <c r="A65" s="13" t="s">
        <v>115</v>
      </c>
      <c r="B65" s="14" t="s">
        <v>116</v>
      </c>
      <c r="C65" s="36" t="n">
        <v>0</v>
      </c>
    </row>
    <row r="66" customFormat="false" ht="21" hidden="false" customHeight="true" outlineLevel="0" collapsed="false">
      <c r="A66" s="39"/>
      <c r="B66" s="14" t="s">
        <v>118</v>
      </c>
      <c r="C66" s="36" t="n">
        <v>0</v>
      </c>
    </row>
    <row r="67" customFormat="false" ht="21" hidden="false" customHeight="true" outlineLevel="0" collapsed="false">
      <c r="A67" s="39"/>
      <c r="B67" s="14" t="s">
        <v>120</v>
      </c>
      <c r="C67" s="36" t="n">
        <v>0</v>
      </c>
    </row>
    <row r="68" customFormat="false" ht="21" hidden="false" customHeight="true" outlineLevel="0" collapsed="false">
      <c r="A68" s="39"/>
      <c r="B68" s="8" t="s">
        <v>122</v>
      </c>
      <c r="C68" s="36" t="n">
        <f aca="false">SUM(C65:C67)</f>
        <v>0</v>
      </c>
    </row>
    <row r="69" customFormat="false" ht="21" hidden="false" customHeight="true" outlineLevel="0" collapsed="false">
      <c r="A69" s="35" t="s">
        <v>123</v>
      </c>
      <c r="B69" s="35"/>
      <c r="C69" s="35"/>
    </row>
    <row r="70" customFormat="false" ht="21" hidden="false" customHeight="true" outlineLevel="0" collapsed="false">
      <c r="A70" s="13" t="s">
        <v>124</v>
      </c>
      <c r="B70" s="14" t="s">
        <v>125</v>
      </c>
      <c r="C70" s="36" t="n">
        <v>0</v>
      </c>
    </row>
    <row r="71" customFormat="false" ht="21" hidden="false" customHeight="true" outlineLevel="0" collapsed="false">
      <c r="A71" s="39"/>
      <c r="B71" s="8" t="s">
        <v>126</v>
      </c>
      <c r="C71" s="36" t="n">
        <f aca="false">SUM(C70)</f>
        <v>0</v>
      </c>
    </row>
    <row r="72" s="54" customFormat="true" ht="42.75" hidden="false" customHeight="true" outlineLevel="0" collapsed="false">
      <c r="A72" s="35" t="s">
        <v>127</v>
      </c>
      <c r="B72" s="35"/>
      <c r="C72" s="35"/>
      <c r="H72" s="48"/>
    </row>
    <row r="73" customFormat="false" ht="21" hidden="false" customHeight="true" outlineLevel="0" collapsed="false">
      <c r="A73" s="13" t="s">
        <v>128</v>
      </c>
      <c r="B73" s="14" t="s">
        <v>129</v>
      </c>
      <c r="C73" s="36" t="n">
        <v>0</v>
      </c>
    </row>
    <row r="74" customFormat="false" ht="42.75" hidden="false" customHeight="true" outlineLevel="0" collapsed="false">
      <c r="A74" s="13" t="s">
        <v>130</v>
      </c>
      <c r="B74" s="14" t="s">
        <v>131</v>
      </c>
      <c r="C74" s="36" t="n">
        <v>0</v>
      </c>
    </row>
    <row r="75" customFormat="false" ht="21" hidden="false" customHeight="true" outlineLevel="0" collapsed="false">
      <c r="A75" s="13" t="s">
        <v>132</v>
      </c>
      <c r="B75" s="14" t="s">
        <v>133</v>
      </c>
      <c r="C75" s="36" t="n">
        <v>0</v>
      </c>
    </row>
    <row r="76" customFormat="false" ht="21" hidden="false" customHeight="true" outlineLevel="0" collapsed="false">
      <c r="A76" s="13" t="s">
        <v>134</v>
      </c>
      <c r="B76" s="14" t="s">
        <v>134</v>
      </c>
      <c r="C76" s="36" t="n">
        <v>0</v>
      </c>
    </row>
    <row r="77" customFormat="false" ht="21" hidden="false" customHeight="true" outlineLevel="0" collapsed="false">
      <c r="A77" s="13"/>
      <c r="B77" s="8" t="s">
        <v>24</v>
      </c>
      <c r="C77" s="36" t="n">
        <f aca="false">SUM(C73:C76)</f>
        <v>0</v>
      </c>
    </row>
    <row r="78" customFormat="false" ht="21" hidden="false" customHeight="true" outlineLevel="0" collapsed="false">
      <c r="A78" s="35" t="s">
        <v>136</v>
      </c>
      <c r="B78" s="35"/>
      <c r="C78" s="35"/>
    </row>
    <row r="79" customFormat="false" ht="21" hidden="false" customHeight="true" outlineLevel="0" collapsed="false">
      <c r="A79" s="13" t="s">
        <v>137</v>
      </c>
      <c r="B79" s="15"/>
      <c r="C79" s="36" t="n">
        <v>0</v>
      </c>
    </row>
    <row r="80" customFormat="false" ht="21" hidden="false" customHeight="true" outlineLevel="0" collapsed="false">
      <c r="A80" s="39" t="s">
        <v>138</v>
      </c>
      <c r="B80" s="15" t="s">
        <v>139</v>
      </c>
      <c r="C80" s="36" t="n">
        <v>0</v>
      </c>
    </row>
    <row r="81" customFormat="false" ht="21" hidden="false" customHeight="true" outlineLevel="0" collapsed="false">
      <c r="A81" s="13" t="s">
        <v>64</v>
      </c>
      <c r="B81" s="14" t="s">
        <v>140</v>
      </c>
      <c r="C81" s="36" t="n">
        <v>0</v>
      </c>
    </row>
    <row r="82" customFormat="false" ht="21" hidden="false" customHeight="true" outlineLevel="0" collapsed="false">
      <c r="A82" s="13"/>
      <c r="B82" s="8" t="s">
        <v>141</v>
      </c>
      <c r="C82" s="36" t="n">
        <f aca="false">C81</f>
        <v>0</v>
      </c>
    </row>
    <row r="83" customFormat="false" ht="21" hidden="false" customHeight="true" outlineLevel="0" collapsed="false">
      <c r="A83" s="35" t="s">
        <v>142</v>
      </c>
      <c r="B83" s="35"/>
      <c r="C83" s="35"/>
    </row>
    <row r="84" customFormat="false" ht="21" hidden="false" customHeight="true" outlineLevel="0" collapsed="false">
      <c r="A84" s="13" t="s">
        <v>143</v>
      </c>
      <c r="B84" s="15" t="s">
        <v>144</v>
      </c>
      <c r="C84" s="36" t="n">
        <v>600</v>
      </c>
    </row>
    <row r="85" customFormat="false" ht="60" hidden="false" customHeight="true" outlineLevel="0" collapsed="false">
      <c r="A85" s="5" t="s">
        <v>145</v>
      </c>
      <c r="B85" s="55" t="s">
        <v>146</v>
      </c>
      <c r="C85" s="36" t="n">
        <v>68</v>
      </c>
    </row>
    <row r="86" customFormat="false" ht="21" hidden="false" customHeight="true" outlineLevel="0" collapsed="false">
      <c r="A86" s="13" t="s">
        <v>147</v>
      </c>
      <c r="B86" s="14" t="s">
        <v>232</v>
      </c>
      <c r="C86" s="36" t="n">
        <v>79</v>
      </c>
    </row>
    <row r="87" customFormat="false" ht="21" hidden="false" customHeight="true" outlineLevel="0" collapsed="false">
      <c r="A87" s="13" t="s">
        <v>149</v>
      </c>
      <c r="B87" s="14" t="s">
        <v>233</v>
      </c>
      <c r="C87" s="36" t="n">
        <v>870</v>
      </c>
    </row>
    <row r="88" customFormat="false" ht="21" hidden="false" customHeight="true" outlineLevel="0" collapsed="false">
      <c r="A88" s="39"/>
      <c r="B88" s="41" t="s">
        <v>151</v>
      </c>
      <c r="C88" s="36" t="n">
        <f aca="false">SUM(C84:C87)</f>
        <v>1617</v>
      </c>
    </row>
    <row r="89" customFormat="false" ht="21" hidden="false" customHeight="true" outlineLevel="0" collapsed="false">
      <c r="A89" s="39"/>
      <c r="B89" s="41" t="s">
        <v>24</v>
      </c>
      <c r="C89" s="36" t="n">
        <f aca="false">C51+C59+C63+C68+C71+C77+C82+C88</f>
        <v>2028.5</v>
      </c>
      <c r="F89" s="17"/>
      <c r="G89" s="17"/>
      <c r="H89" s="17"/>
    </row>
    <row r="90" customFormat="false" ht="21" hidden="false" customHeight="true" outlineLevel="0" collapsed="false">
      <c r="A90" s="35" t="s">
        <v>153</v>
      </c>
      <c r="B90" s="35"/>
      <c r="C90" s="35"/>
      <c r="D90" s="17"/>
      <c r="E90" s="17"/>
      <c r="F90" s="17"/>
      <c r="G90" s="17"/>
      <c r="H90" s="17"/>
    </row>
    <row r="91" customFormat="false" ht="21" hidden="false" customHeight="true" outlineLevel="0" collapsed="false">
      <c r="A91" s="39" t="s">
        <v>154</v>
      </c>
      <c r="B91" s="15"/>
      <c r="C91" s="6" t="n">
        <f aca="false">IF(('April 2024 - June 2024'!C83 + 'April 2024 - June 2024'!E125)+SUM(E102+E121+E134) &lt; 0,('April 2024 - June 2024'!C83 + 'April 2024 - June 2024'!E125)+SUM(E102+E121+E134), TEXT(('April 2024 - June 2024'!C83 + 'April 2024 - June 2024'!E125)-SUM(E102+E121+E134),"+$0.00"))</f>
        <v>-7933</v>
      </c>
      <c r="D91" s="17"/>
      <c r="E91" s="17"/>
      <c r="F91" s="17"/>
      <c r="G91" s="17"/>
      <c r="H91" s="17"/>
    </row>
    <row r="92" customFormat="false" ht="21" hidden="false" customHeight="true" outlineLevel="0" collapsed="false">
      <c r="A92" s="39" t="s">
        <v>155</v>
      </c>
      <c r="B92" s="15"/>
      <c r="C92" s="6" t="n">
        <v>0</v>
      </c>
      <c r="D92" s="17"/>
      <c r="E92" s="17"/>
      <c r="F92" s="17"/>
      <c r="G92" s="17"/>
      <c r="H92" s="17"/>
    </row>
    <row r="93" customFormat="false" ht="42.75" hidden="false" customHeight="true" outlineLevel="0" collapsed="false">
      <c r="A93" s="39" t="s">
        <v>156</v>
      </c>
      <c r="B93" s="15"/>
      <c r="C93" s="6" t="n">
        <f aca="false">IF(('April 2024 - June 2024'!C85)+SUM(E122+E135) &lt; 0,('April 2024 - June 2024'!C85)+SUM(E122+E135), TEXT(('April 2024 - June 2024'!C85)+SUM(E122+E135),"+$0.00"))</f>
        <v>-500</v>
      </c>
      <c r="D93" s="17"/>
      <c r="E93" s="17"/>
      <c r="F93" s="17"/>
      <c r="G93" s="17"/>
      <c r="H93" s="17"/>
    </row>
    <row r="94" customFormat="false" ht="42.75" hidden="false" customHeight="true" outlineLevel="0" collapsed="false">
      <c r="A94" s="13" t="s">
        <v>157</v>
      </c>
      <c r="B94" s="15"/>
      <c r="C94" s="6" t="n">
        <v>0</v>
      </c>
      <c r="D94" s="17"/>
      <c r="E94" s="17"/>
      <c r="F94" s="17"/>
      <c r="G94" s="17"/>
      <c r="H94" s="17"/>
    </row>
    <row r="95" customFormat="false" ht="21" hidden="false" customHeight="true" outlineLevel="0" collapsed="false">
      <c r="A95" s="13" t="s">
        <v>234</v>
      </c>
      <c r="B95" s="15"/>
      <c r="C95" s="6" t="n">
        <v>0</v>
      </c>
      <c r="D95" s="17"/>
      <c r="E95" s="17"/>
      <c r="F95" s="17"/>
      <c r="G95" s="17"/>
      <c r="H95" s="17"/>
    </row>
    <row r="96" customFormat="false" ht="21" hidden="false" customHeight="true" outlineLevel="0" collapsed="false">
      <c r="A96" s="39"/>
      <c r="B96" s="41" t="s">
        <v>159</v>
      </c>
      <c r="C96" s="6" t="n">
        <f aca="false">C91+C92+C93+C94+C95</f>
        <v>-8433</v>
      </c>
      <c r="D96" s="17"/>
      <c r="E96" s="17"/>
      <c r="F96" s="17"/>
      <c r="G96" s="17"/>
      <c r="H96" s="17"/>
    </row>
    <row r="97" customFormat="false" ht="13.5" hidden="false" customHeight="true" outlineLevel="0" collapsed="false">
      <c r="A97" s="13"/>
      <c r="B97" s="8" t="s">
        <v>160</v>
      </c>
      <c r="C97" s="36" t="n">
        <f aca="false">C89</f>
        <v>2028.5</v>
      </c>
      <c r="D97" s="17"/>
      <c r="E97" s="17"/>
      <c r="F97" s="17"/>
      <c r="G97" s="17"/>
      <c r="H97" s="17"/>
    </row>
    <row r="98" customFormat="false" ht="13.5" hidden="false" customHeight="true" outlineLevel="0" collapsed="false">
      <c r="A98" s="17"/>
      <c r="B98" s="17"/>
      <c r="D98" s="17"/>
      <c r="E98" s="17"/>
    </row>
    <row r="99" customFormat="false" ht="21" hidden="false" customHeight="true" outlineLevel="0" collapsed="false">
      <c r="A99" s="17"/>
      <c r="B99" s="17"/>
    </row>
    <row r="100" customFormat="false" ht="21" hidden="false" customHeight="true" outlineLevel="0" collapsed="false">
      <c r="A100" s="42" t="s">
        <v>235</v>
      </c>
      <c r="B100" s="42"/>
      <c r="C100" s="42"/>
      <c r="D100" s="42"/>
      <c r="E100" s="42"/>
    </row>
    <row r="101" customFormat="false" ht="21" hidden="false" customHeight="true" outlineLevel="0" collapsed="false">
      <c r="A101" s="42" t="s">
        <v>162</v>
      </c>
      <c r="B101" s="42"/>
      <c r="C101" s="42" t="s">
        <v>32</v>
      </c>
      <c r="D101" s="42"/>
      <c r="E101" s="42" t="s">
        <v>33</v>
      </c>
      <c r="H101" s="17"/>
    </row>
    <row r="102" customFormat="false" ht="21" hidden="false" customHeight="true" outlineLevel="0" collapsed="false">
      <c r="A102" s="39" t="s">
        <v>142</v>
      </c>
      <c r="B102" s="39"/>
      <c r="C102" s="15" t="s">
        <v>236</v>
      </c>
      <c r="D102" s="15"/>
      <c r="E102" s="36" t="n">
        <v>1000</v>
      </c>
      <c r="H102" s="17"/>
    </row>
    <row r="103" customFormat="false" ht="21" hidden="false" customHeight="true" outlineLevel="0" collapsed="false">
      <c r="A103" s="39"/>
      <c r="B103" s="39"/>
      <c r="C103" s="15" t="s">
        <v>237</v>
      </c>
      <c r="D103" s="15"/>
      <c r="E103" s="36" t="n">
        <v>0</v>
      </c>
      <c r="H103" s="17"/>
    </row>
    <row r="104" customFormat="false" ht="21" hidden="false" customHeight="true" outlineLevel="0" collapsed="false">
      <c r="A104" s="39"/>
      <c r="B104" s="39"/>
      <c r="C104" s="15" t="s">
        <v>238</v>
      </c>
      <c r="D104" s="15"/>
      <c r="E104" s="36" t="n">
        <v>788</v>
      </c>
      <c r="H104" s="17"/>
    </row>
    <row r="105" customFormat="false" ht="21" hidden="false" customHeight="true" outlineLevel="0" collapsed="false">
      <c r="A105" s="39"/>
      <c r="B105" s="39"/>
      <c r="C105" s="15" t="s">
        <v>239</v>
      </c>
      <c r="D105" s="15"/>
      <c r="E105" s="36" t="n">
        <v>318</v>
      </c>
      <c r="H105" s="17"/>
    </row>
    <row r="106" customFormat="false" ht="21" hidden="false" customHeight="true" outlineLevel="0" collapsed="false">
      <c r="A106" s="39"/>
      <c r="B106" s="39"/>
      <c r="C106" s="15" t="s">
        <v>240</v>
      </c>
      <c r="D106" s="15"/>
      <c r="E106" s="36" t="n">
        <v>600</v>
      </c>
      <c r="H106" s="17"/>
    </row>
    <row r="107" customFormat="false" ht="21" hidden="false" customHeight="true" outlineLevel="0" collapsed="false">
      <c r="A107" s="39"/>
      <c r="B107" s="39"/>
      <c r="C107" s="15" t="s">
        <v>241</v>
      </c>
      <c r="D107" s="15"/>
      <c r="E107" s="36" t="n">
        <v>264</v>
      </c>
      <c r="H107" s="17"/>
    </row>
    <row r="108" customFormat="false" ht="21" hidden="false" customHeight="true" outlineLevel="0" collapsed="false">
      <c r="A108" s="39"/>
      <c r="B108" s="39"/>
      <c r="C108" s="15" t="s">
        <v>242</v>
      </c>
      <c r="D108" s="15"/>
      <c r="E108" s="36" t="n">
        <v>60</v>
      </c>
      <c r="H108" s="17"/>
    </row>
    <row r="109" customFormat="false" ht="21" hidden="false" customHeight="true" outlineLevel="0" collapsed="false">
      <c r="A109" s="39"/>
      <c r="B109" s="39"/>
      <c r="C109" s="15" t="s">
        <v>243</v>
      </c>
      <c r="D109" s="15"/>
      <c r="E109" s="36" t="n">
        <v>900</v>
      </c>
      <c r="H109" s="17"/>
    </row>
    <row r="110" customFormat="false" ht="21" hidden="false" customHeight="true" outlineLevel="0" collapsed="false">
      <c r="A110" s="39"/>
      <c r="B110" s="39"/>
      <c r="C110" s="15" t="s">
        <v>244</v>
      </c>
      <c r="D110" s="15"/>
      <c r="E110" s="36" t="n">
        <v>204</v>
      </c>
      <c r="H110" s="17"/>
    </row>
    <row r="111" customFormat="false" ht="21" hidden="false" customHeight="true" outlineLevel="0" collapsed="false">
      <c r="A111" s="39"/>
      <c r="B111" s="39"/>
      <c r="C111" s="15" t="s">
        <v>245</v>
      </c>
      <c r="D111" s="15"/>
      <c r="E111" s="36" t="n">
        <v>207.5</v>
      </c>
      <c r="H111" s="17"/>
    </row>
    <row r="112" customFormat="false" ht="21" hidden="false" customHeight="true" outlineLevel="0" collapsed="false">
      <c r="A112" s="39"/>
      <c r="B112" s="39"/>
      <c r="C112" s="56" t="s">
        <v>246</v>
      </c>
      <c r="D112" s="56"/>
      <c r="E112" s="36" t="n">
        <v>139.28</v>
      </c>
      <c r="H112" s="17"/>
    </row>
    <row r="113" customFormat="false" ht="21" hidden="false" customHeight="true" outlineLevel="0" collapsed="false">
      <c r="A113" s="39" t="s">
        <v>163</v>
      </c>
      <c r="B113" s="39"/>
      <c r="C113" s="45"/>
      <c r="D113" s="45"/>
      <c r="E113" s="36" t="n">
        <f aca="false">C97</f>
        <v>2028.5</v>
      </c>
      <c r="H113" s="17"/>
    </row>
    <row r="114" customFormat="false" ht="13.5" hidden="false" customHeight="true" outlineLevel="0" collapsed="false">
      <c r="A114" s="43"/>
      <c r="B114" s="43"/>
      <c r="C114" s="44" t="s">
        <v>164</v>
      </c>
      <c r="D114" s="44"/>
      <c r="E114" s="6" t="n">
        <f aca="false">('April 2024 - June 2024'!E127+E14)-SUM(E102:E113)</f>
        <v>549.839999999999</v>
      </c>
      <c r="H114" s="17"/>
    </row>
    <row r="115" customFormat="false" ht="21" hidden="false" customHeight="true" outlineLevel="0" collapsed="false">
      <c r="H115" s="17"/>
    </row>
    <row r="116" customFormat="false" ht="21" hidden="false" customHeight="true" outlineLevel="0" collapsed="false">
      <c r="A116" s="42" t="s">
        <v>247</v>
      </c>
      <c r="B116" s="42"/>
      <c r="C116" s="42"/>
      <c r="D116" s="42"/>
      <c r="E116" s="42"/>
      <c r="H116" s="17"/>
    </row>
    <row r="117" customFormat="false" ht="21" hidden="false" customHeight="true" outlineLevel="0" collapsed="false">
      <c r="A117" s="42" t="s">
        <v>162</v>
      </c>
      <c r="B117" s="42"/>
      <c r="C117" s="42" t="s">
        <v>32</v>
      </c>
      <c r="D117" s="42"/>
      <c r="E117" s="42" t="s">
        <v>33</v>
      </c>
    </row>
    <row r="118" customFormat="false" ht="21" hidden="false" customHeight="true" outlineLevel="0" collapsed="false">
      <c r="A118" s="39" t="s">
        <v>248</v>
      </c>
      <c r="B118" s="39"/>
      <c r="C118" s="47"/>
      <c r="D118" s="47"/>
      <c r="E118" s="6" t="n">
        <f aca="false">E114</f>
        <v>549.839999999999</v>
      </c>
    </row>
    <row r="119" customFormat="false" ht="21" hidden="false" customHeight="true" outlineLevel="0" collapsed="false">
      <c r="A119" s="39" t="s">
        <v>142</v>
      </c>
      <c r="B119" s="39"/>
      <c r="C119" s="15" t="s">
        <v>249</v>
      </c>
      <c r="D119" s="15"/>
      <c r="E119" s="36" t="n">
        <v>72</v>
      </c>
    </row>
    <row r="120" customFormat="false" ht="21" hidden="false" customHeight="true" outlineLevel="0" collapsed="false">
      <c r="A120" s="39"/>
      <c r="B120" s="39"/>
      <c r="C120" s="15" t="s">
        <v>250</v>
      </c>
      <c r="D120" s="15"/>
      <c r="E120" s="36" t="n">
        <v>55.3</v>
      </c>
    </row>
    <row r="121" customFormat="false" ht="21" hidden="false" customHeight="true" outlineLevel="0" collapsed="false">
      <c r="A121" s="39"/>
      <c r="B121" s="39"/>
      <c r="C121" s="15" t="s">
        <v>251</v>
      </c>
      <c r="D121" s="15"/>
      <c r="E121" s="36" t="n">
        <v>0</v>
      </c>
    </row>
    <row r="122" customFormat="false" ht="21" hidden="false" customHeight="true" outlineLevel="0" collapsed="false">
      <c r="A122" s="39"/>
      <c r="B122" s="39"/>
      <c r="C122" s="15" t="s">
        <v>252</v>
      </c>
      <c r="D122" s="15"/>
      <c r="E122" s="36" t="n">
        <v>500</v>
      </c>
    </row>
    <row r="123" customFormat="false" ht="21" hidden="false" customHeight="true" outlineLevel="0" collapsed="false">
      <c r="A123" s="39"/>
      <c r="B123" s="39"/>
      <c r="C123" s="15" t="s">
        <v>253</v>
      </c>
      <c r="D123" s="15"/>
      <c r="E123" s="36" t="n">
        <v>85</v>
      </c>
    </row>
    <row r="124" customFormat="false" ht="21" hidden="false" customHeight="true" outlineLevel="0" collapsed="false">
      <c r="A124" s="39"/>
      <c r="B124" s="39"/>
      <c r="C124" s="15" t="s">
        <v>254</v>
      </c>
      <c r="D124" s="15"/>
      <c r="E124" s="36" t="n">
        <v>630</v>
      </c>
    </row>
    <row r="125" customFormat="false" ht="21" hidden="false" customHeight="true" outlineLevel="0" collapsed="false">
      <c r="A125" s="39"/>
      <c r="B125" s="39"/>
      <c r="C125" s="57" t="s">
        <v>255</v>
      </c>
      <c r="D125" s="57"/>
      <c r="E125" s="36" t="n">
        <v>464.47</v>
      </c>
    </row>
    <row r="126" customFormat="false" ht="21" hidden="false" customHeight="true" outlineLevel="0" collapsed="false">
      <c r="A126" s="39" t="s">
        <v>163</v>
      </c>
      <c r="B126" s="39"/>
      <c r="C126" s="45"/>
      <c r="D126" s="45"/>
      <c r="E126" s="36" t="n">
        <f aca="false">C97</f>
        <v>2028.5</v>
      </c>
    </row>
    <row r="127" customFormat="false" ht="13.5" hidden="false" customHeight="true" outlineLevel="0" collapsed="false">
      <c r="A127" s="43"/>
      <c r="B127" s="43"/>
      <c r="C127" s="41" t="s">
        <v>174</v>
      </c>
      <c r="D127" s="41"/>
      <c r="E127" s="6" t="n">
        <f aca="false">(E118+E26)-SUM(E119:E126)</f>
        <v>475.069999999999</v>
      </c>
    </row>
    <row r="128" customFormat="false" ht="17.25" hidden="false" customHeight="true" outlineLevel="0" collapsed="false">
      <c r="A128" s="46"/>
      <c r="B128" s="46"/>
      <c r="C128" s="46"/>
      <c r="D128" s="46"/>
      <c r="E128" s="46"/>
    </row>
    <row r="129" customFormat="false" ht="21" hidden="false" customHeight="true" outlineLevel="0" collapsed="false">
      <c r="A129" s="46"/>
      <c r="B129" s="46"/>
      <c r="C129" s="46"/>
      <c r="D129" s="46"/>
      <c r="E129" s="46"/>
      <c r="G129" s="58" t="s">
        <v>256</v>
      </c>
      <c r="H129" s="36" t="n">
        <v>330.3</v>
      </c>
    </row>
    <row r="130" customFormat="false" ht="21" hidden="false" customHeight="true" outlineLevel="0" collapsed="false">
      <c r="A130" s="42" t="s">
        <v>257</v>
      </c>
      <c r="B130" s="42"/>
      <c r="C130" s="42"/>
      <c r="D130" s="42"/>
      <c r="E130" s="42"/>
      <c r="G130" s="59" t="s">
        <v>258</v>
      </c>
      <c r="H130" s="60" t="n">
        <f aca="false">330-H129</f>
        <v>-0.300000000000011</v>
      </c>
    </row>
    <row r="131" customFormat="false" ht="42.75" hidden="false" customHeight="true" outlineLevel="0" collapsed="false">
      <c r="A131" s="42" t="s">
        <v>162</v>
      </c>
      <c r="B131" s="42"/>
      <c r="C131" s="42" t="s">
        <v>32</v>
      </c>
      <c r="D131" s="42"/>
      <c r="E131" s="42" t="s">
        <v>33</v>
      </c>
      <c r="G131" s="61" t="s">
        <v>259</v>
      </c>
      <c r="H131" s="60"/>
    </row>
    <row r="132" customFormat="false" ht="21" hidden="false" customHeight="true" outlineLevel="0" collapsed="false">
      <c r="A132" s="39" t="s">
        <v>260</v>
      </c>
      <c r="B132" s="39"/>
      <c r="C132" s="45"/>
      <c r="D132" s="45"/>
      <c r="E132" s="6" t="n">
        <f aca="false">E127</f>
        <v>475.069999999999</v>
      </c>
    </row>
    <row r="133" customFormat="false" ht="21" hidden="false" customHeight="true" outlineLevel="0" collapsed="false">
      <c r="A133" s="39" t="s">
        <v>142</v>
      </c>
      <c r="B133" s="39"/>
      <c r="C133" s="15" t="s">
        <v>261</v>
      </c>
      <c r="D133" s="15"/>
      <c r="E133" s="36" t="n">
        <v>130.84</v>
      </c>
    </row>
    <row r="134" customFormat="false" ht="21" hidden="false" customHeight="true" outlineLevel="0" collapsed="false">
      <c r="A134" s="39"/>
      <c r="B134" s="39"/>
      <c r="C134" s="15" t="s">
        <v>262</v>
      </c>
      <c r="D134" s="15"/>
      <c r="E134" s="36" t="n">
        <v>1150</v>
      </c>
    </row>
    <row r="135" customFormat="false" ht="21" hidden="false" customHeight="true" outlineLevel="0" collapsed="false">
      <c r="A135" s="39"/>
      <c r="B135" s="39"/>
      <c r="C135" s="15" t="s">
        <v>263</v>
      </c>
      <c r="D135" s="15"/>
      <c r="E135" s="36" t="n">
        <v>500</v>
      </c>
    </row>
    <row r="136" customFormat="false" ht="21" hidden="false" customHeight="true" outlineLevel="0" collapsed="false">
      <c r="A136" s="39"/>
      <c r="B136" s="39"/>
      <c r="C136" s="15" t="s">
        <v>264</v>
      </c>
      <c r="D136" s="15"/>
      <c r="E136" s="36" t="n">
        <v>30</v>
      </c>
    </row>
    <row r="137" customFormat="false" ht="86.25" hidden="false" customHeight="true" outlineLevel="0" collapsed="false">
      <c r="A137" s="39"/>
      <c r="B137" s="39"/>
      <c r="C137" s="15" t="s">
        <v>265</v>
      </c>
      <c r="D137" s="15"/>
      <c r="E137" s="36" t="n">
        <v>60</v>
      </c>
      <c r="F137" s="54"/>
      <c r="G137" s="54"/>
      <c r="H137" s="62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</row>
    <row r="138" customFormat="false" ht="120" hidden="false" customHeight="true" outlineLevel="0" collapsed="false">
      <c r="A138" s="39"/>
      <c r="B138" s="39"/>
      <c r="C138" s="14" t="s">
        <v>266</v>
      </c>
      <c r="D138" s="14"/>
      <c r="E138" s="36" t="n">
        <v>919.52</v>
      </c>
    </row>
    <row r="139" customFormat="false" ht="21" hidden="false" customHeight="true" outlineLevel="0" collapsed="false">
      <c r="A139" s="39"/>
      <c r="B139" s="39"/>
      <c r="C139" s="14" t="s">
        <v>242</v>
      </c>
      <c r="D139" s="14"/>
      <c r="E139" s="36" t="n">
        <v>600</v>
      </c>
    </row>
    <row r="140" customFormat="false" ht="21" hidden="false" customHeight="true" outlineLevel="0" collapsed="false">
      <c r="A140" s="39"/>
      <c r="B140" s="39"/>
      <c r="C140" s="63" t="s">
        <v>267</v>
      </c>
      <c r="D140" s="63"/>
      <c r="E140" s="36" t="n">
        <v>9.5</v>
      </c>
    </row>
    <row r="141" customFormat="false" ht="21" hidden="false" customHeight="true" outlineLevel="0" collapsed="false">
      <c r="A141" s="39" t="s">
        <v>163</v>
      </c>
      <c r="B141" s="39"/>
      <c r="C141" s="45"/>
      <c r="D141" s="45"/>
      <c r="E141" s="36" t="n">
        <f aca="false">C97</f>
        <v>2028.5</v>
      </c>
    </row>
    <row r="142" customFormat="false" ht="13.5" hidden="false" customHeight="true" outlineLevel="0" collapsed="false">
      <c r="A142" s="43"/>
      <c r="B142" s="43"/>
      <c r="C142" s="41" t="s">
        <v>174</v>
      </c>
      <c r="D142" s="41"/>
      <c r="E142" s="6" t="n">
        <f aca="false">(E40+E132)-SUM(E133:E141)</f>
        <v>556.71</v>
      </c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  <row r="1023" customFormat="false" ht="13.5" hidden="false" customHeight="true" outlineLevel="0" collapsed="false">
      <c r="A1023" s="17"/>
      <c r="B1023" s="17"/>
    </row>
    <row r="1024" customFormat="false" ht="13.5" hidden="false" customHeight="true" outlineLevel="0" collapsed="false">
      <c r="A1024" s="17"/>
      <c r="B1024" s="17"/>
    </row>
    <row r="1025" customFormat="false" ht="13.5" hidden="false" customHeight="true" outlineLevel="0" collapsed="false">
      <c r="A1025" s="17"/>
      <c r="B1025" s="17"/>
    </row>
    <row r="1026" customFormat="false" ht="13.5" hidden="false" customHeight="true" outlineLevel="0" collapsed="false">
      <c r="A1026" s="17"/>
      <c r="B1026" s="17"/>
    </row>
    <row r="1027" customFormat="false" ht="13.5" hidden="false" customHeight="true" outlineLevel="0" collapsed="false">
      <c r="A1027" s="17"/>
      <c r="B1027" s="17"/>
    </row>
    <row r="1028" customFormat="false" ht="13.5" hidden="false" customHeight="true" outlineLevel="0" collapsed="false">
      <c r="A1028" s="17"/>
      <c r="B1028" s="17"/>
    </row>
    <row r="1029" customFormat="false" ht="13.5" hidden="false" customHeight="true" outlineLevel="0" collapsed="false">
      <c r="A1029" s="17"/>
      <c r="B1029" s="17"/>
    </row>
    <row r="1030" customFormat="false" ht="13.5" hidden="false" customHeight="true" outlineLevel="0" collapsed="false">
      <c r="A1030" s="17"/>
      <c r="B1030" s="17"/>
    </row>
    <row r="1031" customFormat="false" ht="13.5" hidden="false" customHeight="true" outlineLevel="0" collapsed="false">
      <c r="A1031" s="17"/>
      <c r="B1031" s="17"/>
    </row>
    <row r="1032" customFormat="false" ht="13.5" hidden="false" customHeight="true" outlineLevel="0" collapsed="false">
      <c r="A1032" s="17"/>
      <c r="B1032" s="17"/>
    </row>
    <row r="1033" customFormat="false" ht="13.5" hidden="false" customHeight="true" outlineLevel="0" collapsed="false">
      <c r="A1033" s="17"/>
      <c r="B1033" s="17"/>
    </row>
    <row r="1034" customFormat="false" ht="13.5" hidden="false" customHeight="true" outlineLevel="0" collapsed="false">
      <c r="A1034" s="17"/>
      <c r="B1034" s="17"/>
    </row>
    <row r="1035" customFormat="false" ht="13.5" hidden="false" customHeight="true" outlineLevel="0" collapsed="false">
      <c r="A1035" s="17"/>
      <c r="B1035" s="17"/>
    </row>
    <row r="1036" customFormat="false" ht="13.5" hidden="false" customHeight="true" outlineLevel="0" collapsed="false">
      <c r="A1036" s="17"/>
      <c r="B1036" s="17"/>
    </row>
    <row r="1037" customFormat="false" ht="13.5" hidden="false" customHeight="true" outlineLevel="0" collapsed="false">
      <c r="A1037" s="17"/>
      <c r="B1037" s="17"/>
    </row>
    <row r="1038" customFormat="false" ht="13.5" hidden="false" customHeight="true" outlineLevel="0" collapsed="false">
      <c r="A1038" s="17"/>
      <c r="B1038" s="17"/>
    </row>
    <row r="1039" customFormat="false" ht="13.5" hidden="false" customHeight="true" outlineLevel="0" collapsed="false">
      <c r="A1039" s="17"/>
      <c r="B1039" s="17"/>
    </row>
    <row r="1040" customFormat="false" ht="13.5" hidden="false" customHeight="true" outlineLevel="0" collapsed="false">
      <c r="A1040" s="17"/>
      <c r="B1040" s="17"/>
    </row>
    <row r="1041" customFormat="false" ht="13.5" hidden="false" customHeight="true" outlineLevel="0" collapsed="false">
      <c r="A1041" s="17"/>
      <c r="B1041" s="17"/>
    </row>
    <row r="1042" customFormat="false" ht="13.5" hidden="false" customHeight="true" outlineLevel="0" collapsed="false">
      <c r="A1042" s="17"/>
      <c r="B1042" s="17"/>
    </row>
    <row r="1043" customFormat="false" ht="13.5" hidden="false" customHeight="true" outlineLevel="0" collapsed="false">
      <c r="A1043" s="17"/>
      <c r="B1043" s="17"/>
    </row>
    <row r="1044" customFormat="false" ht="13.5" hidden="false" customHeight="true" outlineLevel="0" collapsed="false">
      <c r="A1044" s="17"/>
      <c r="B1044" s="17"/>
    </row>
    <row r="1045" customFormat="false" ht="13.5" hidden="false" customHeight="true" outlineLevel="0" collapsed="false">
      <c r="A1045" s="17"/>
      <c r="B1045" s="17"/>
    </row>
    <row r="1046" customFormat="false" ht="13.5" hidden="false" customHeight="true" outlineLevel="0" collapsed="false">
      <c r="A1046" s="17"/>
      <c r="B1046" s="17"/>
    </row>
    <row r="1047" customFormat="false" ht="13.5" hidden="false" customHeight="true" outlineLevel="0" collapsed="false">
      <c r="A1047" s="17"/>
      <c r="B1047" s="17"/>
    </row>
    <row r="1048" customFormat="false" ht="13.5" hidden="false" customHeight="true" outlineLevel="0" collapsed="false">
      <c r="A1048" s="17"/>
      <c r="B1048" s="17"/>
    </row>
    <row r="1049" customFormat="false" ht="13.5" hidden="false" customHeight="true" outlineLevel="0" collapsed="false">
      <c r="A1049" s="17"/>
      <c r="B1049" s="17"/>
    </row>
    <row r="1050" customFormat="false" ht="13.5" hidden="false" customHeight="true" outlineLevel="0" collapsed="false">
      <c r="A1050" s="17"/>
      <c r="B1050" s="17"/>
    </row>
    <row r="1051" customFormat="false" ht="13.5" hidden="false" customHeight="true" outlineLevel="0" collapsed="false">
      <c r="A1051" s="17"/>
      <c r="B1051" s="17"/>
    </row>
    <row r="1052" customFormat="false" ht="13.5" hidden="false" customHeight="true" outlineLevel="0" collapsed="false">
      <c r="A1052" s="17"/>
      <c r="B1052" s="17"/>
    </row>
    <row r="1053" customFormat="false" ht="13.5" hidden="false" customHeight="true" outlineLevel="0" collapsed="false">
      <c r="A1053" s="17"/>
      <c r="B1053" s="17"/>
    </row>
    <row r="1054" customFormat="false" ht="13.5" hidden="false" customHeight="true" outlineLevel="0" collapsed="false">
      <c r="A1054" s="17"/>
      <c r="B1054" s="17"/>
    </row>
    <row r="1055" customFormat="false" ht="15" hidden="false" customHeight="false" outlineLevel="0" collapsed="false">
      <c r="A1055" s="17"/>
      <c r="B1055" s="17"/>
    </row>
  </sheetData>
  <mergeCells count="102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A26:B26"/>
    <mergeCell ref="C26:D26"/>
    <mergeCell ref="A28:E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A40:B40"/>
    <mergeCell ref="C40:D40"/>
    <mergeCell ref="A45:C45"/>
    <mergeCell ref="A47:C47"/>
    <mergeCell ref="A52:C53"/>
    <mergeCell ref="A60:C60"/>
    <mergeCell ref="A64:C64"/>
    <mergeCell ref="A69:C69"/>
    <mergeCell ref="A72:C72"/>
    <mergeCell ref="A78:C78"/>
    <mergeCell ref="A83:C83"/>
    <mergeCell ref="A90:C90"/>
    <mergeCell ref="A100:E100"/>
    <mergeCell ref="A101:B101"/>
    <mergeCell ref="C101:D101"/>
    <mergeCell ref="A102:B112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A113:B113"/>
    <mergeCell ref="C113:D113"/>
    <mergeCell ref="A114:B114"/>
    <mergeCell ref="C114:D114"/>
    <mergeCell ref="A116:E116"/>
    <mergeCell ref="A117:B117"/>
    <mergeCell ref="C117:D117"/>
    <mergeCell ref="A118:B118"/>
    <mergeCell ref="C118:D118"/>
    <mergeCell ref="A119:B125"/>
    <mergeCell ref="C119:D119"/>
    <mergeCell ref="C120:D120"/>
    <mergeCell ref="C121:D121"/>
    <mergeCell ref="C122:D122"/>
    <mergeCell ref="C123:D123"/>
    <mergeCell ref="C124:D124"/>
    <mergeCell ref="C125:D125"/>
    <mergeCell ref="A126:B126"/>
    <mergeCell ref="C126:D126"/>
    <mergeCell ref="A127:B127"/>
    <mergeCell ref="C127:D127"/>
    <mergeCell ref="A130:E130"/>
    <mergeCell ref="H130:H131"/>
    <mergeCell ref="A131:B131"/>
    <mergeCell ref="C131:D131"/>
    <mergeCell ref="A132:B132"/>
    <mergeCell ref="C132:D132"/>
    <mergeCell ref="A133:B140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A141:B141"/>
    <mergeCell ref="C141:D141"/>
    <mergeCell ref="A142:B142"/>
    <mergeCell ref="C142:D142"/>
  </mergeCells>
  <conditionalFormatting sqref="C34:C35 E102:E113 E119:E126">
    <cfRule type="cellIs" priority="2" operator="equal" aboveAverage="0" equalAverage="0" bottom="0" percent="0" rank="0" text="" dxfId="1">
      <formula>0</formula>
    </cfRule>
  </conditionalFormatting>
  <conditionalFormatting sqref="C41">
    <cfRule type="cellIs" priority="3" operator="equal" aboveAverage="0" equalAverage="0" bottom="0" percent="0" rank="0" text="" dxfId="2">
      <formula>0</formula>
    </cfRule>
  </conditionalFormatting>
  <conditionalFormatting sqref="C48:C51 C54:C59 C61:C63 C65:C68 C70:C71 C73:C77 C79:C82 C84:C89 C97 H129 E133:E141">
    <cfRule type="cellIs" priority="4" operator="equal" aboveAverage="0" equalAverage="0" bottom="0" percent="0" rank="0" text="" dxfId="3">
      <formula>0</formula>
    </cfRule>
  </conditionalFormatting>
  <conditionalFormatting sqref="D35">
    <cfRule type="cellIs" priority="5" operator="equal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47"/>
  <sheetViews>
    <sheetView showFormulas="false" showGridLines="true" showRowColHeaders="true" showZeros="true" rightToLeft="false" tabSelected="true" showOutlineSymbols="true" defaultGridColor="true" view="normal" topLeftCell="A25" colorId="64" zoomScale="90" zoomScaleNormal="90" zoomScalePageLayoutView="100" workbookViewId="0">
      <selection pane="topLeft" activeCell="E38" activeCellId="0" sqref="E38"/>
    </sheetView>
  </sheetViews>
  <sheetFormatPr defaultColWidth="14.437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9"/>
    <col collapsed="false" customWidth="true" hidden="false" outlineLevel="0" max="7" min="7" style="0" width="38.85"/>
    <col collapsed="false" customWidth="true" hidden="false" outlineLevel="0" max="8" min="8" style="48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268</v>
      </c>
      <c r="B1" s="1"/>
      <c r="C1" s="1"/>
      <c r="D1" s="1"/>
      <c r="E1" s="1"/>
      <c r="F1" s="17"/>
      <c r="G1" s="17"/>
      <c r="H1" s="31"/>
      <c r="I1" s="17"/>
    </row>
    <row r="2" customFormat="false" ht="21" hidden="false" customHeight="true" outlineLevel="0" collapsed="false">
      <c r="A2" s="16"/>
      <c r="B2" s="16"/>
      <c r="C2" s="16"/>
      <c r="D2" s="16"/>
      <c r="E2" s="16"/>
    </row>
    <row r="3" customFormat="false" ht="64.5" hidden="false" customHeight="true" outlineLevel="0" collapsed="false">
      <c r="A3" s="5" t="s">
        <v>6</v>
      </c>
      <c r="B3" s="5" t="s">
        <v>191</v>
      </c>
      <c r="C3" s="6" t="n">
        <f aca="false">E134</f>
        <v>356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356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</row>
    <row r="5" customFormat="false" ht="21" hidden="false" customHeight="true" outlineLevel="0" collapsed="false">
      <c r="A5" s="41" t="s">
        <v>26</v>
      </c>
      <c r="B5" s="41"/>
      <c r="C5" s="6" t="n">
        <f aca="false">C96</f>
        <v>-8433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</row>
    <row r="6" customFormat="false" ht="13.5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</row>
    <row r="7" customFormat="false" ht="13.5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</row>
    <row r="8" customFormat="false" ht="21" hidden="false" customHeight="true" outlineLevel="0" collapsed="false">
      <c r="A8" s="11" t="s">
        <v>269</v>
      </c>
      <c r="B8" s="11"/>
      <c r="C8" s="11"/>
      <c r="D8" s="11"/>
      <c r="E8" s="11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</row>
    <row r="10" customFormat="false" ht="21" hidden="false" customHeight="true" outlineLevel="0" collapsed="false">
      <c r="A10" s="13" t="s">
        <v>270</v>
      </c>
      <c r="B10" s="14" t="s">
        <v>64</v>
      </c>
      <c r="C10" s="15" t="s">
        <v>212</v>
      </c>
      <c r="D10" s="15"/>
      <c r="E10" s="6" t="n">
        <v>0</v>
      </c>
    </row>
    <row r="11" customFormat="false" ht="21" hidden="false" customHeight="true" outlineLevel="0" collapsed="false">
      <c r="A11" s="13" t="s">
        <v>271</v>
      </c>
      <c r="B11" s="14" t="s">
        <v>272</v>
      </c>
      <c r="C11" s="15" t="s">
        <v>273</v>
      </c>
      <c r="D11" s="15"/>
      <c r="E11" s="6" t="n">
        <v>78</v>
      </c>
    </row>
    <row r="12" customFormat="false" ht="21" hidden="false" customHeight="true" outlineLevel="0" collapsed="false">
      <c r="A12" s="13" t="s">
        <v>274</v>
      </c>
      <c r="B12" s="14" t="s">
        <v>85</v>
      </c>
      <c r="C12" s="15" t="s">
        <v>275</v>
      </c>
      <c r="D12" s="15"/>
      <c r="E12" s="6" t="n">
        <v>174</v>
      </c>
    </row>
    <row r="13" customFormat="false" ht="21" hidden="false" customHeight="true" outlineLevel="0" collapsed="false">
      <c r="A13" s="13" t="s">
        <v>276</v>
      </c>
      <c r="B13" s="14" t="s">
        <v>36</v>
      </c>
      <c r="C13" s="15" t="s">
        <v>37</v>
      </c>
      <c r="D13" s="15"/>
      <c r="E13" s="6" t="n">
        <v>2405</v>
      </c>
      <c r="G13" s="17"/>
      <c r="H13" s="17"/>
      <c r="I13" s="17"/>
    </row>
    <row r="14" customFormat="false" ht="21" hidden="false" customHeight="true" outlineLevel="0" collapsed="false">
      <c r="A14" s="16"/>
      <c r="B14" s="16"/>
      <c r="C14" s="41" t="s">
        <v>39</v>
      </c>
      <c r="D14" s="41"/>
      <c r="E14" s="6" t="n">
        <f aca="false">SUM(E10:E13)</f>
        <v>2657</v>
      </c>
      <c r="G14" s="17"/>
      <c r="H14" s="17"/>
      <c r="I14" s="17"/>
    </row>
    <row r="15" customFormat="false" ht="13.5" hidden="false" customHeight="true" outlineLevel="0" collapsed="false">
      <c r="A15" s="17"/>
      <c r="B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customFormat="false" ht="21" hidden="false" customHeight="true" outlineLevel="0" collapsed="false">
      <c r="A16" s="11" t="s">
        <v>277</v>
      </c>
      <c r="B16" s="11"/>
      <c r="C16" s="11"/>
      <c r="D16" s="11"/>
      <c r="E16" s="11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customFormat="false" ht="21" hidden="false" customHeight="true" outlineLevel="0" collapsed="false">
      <c r="A17" s="64" t="s">
        <v>4</v>
      </c>
      <c r="B17" s="11" t="s">
        <v>31</v>
      </c>
      <c r="C17" s="12" t="s">
        <v>32</v>
      </c>
      <c r="D17" s="12"/>
      <c r="E17" s="12" t="s">
        <v>33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customFormat="false" ht="21" hidden="false" customHeight="true" outlineLevel="0" collapsed="false">
      <c r="A18" s="13" t="s">
        <v>278</v>
      </c>
      <c r="B18" s="14" t="s">
        <v>64</v>
      </c>
      <c r="C18" s="15" t="s">
        <v>212</v>
      </c>
      <c r="D18" s="15"/>
      <c r="E18" s="6" t="n">
        <v>0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customFormat="false" ht="21" hidden="false" customHeight="true" outlineLevel="0" collapsed="false">
      <c r="A19" s="13" t="s">
        <v>279</v>
      </c>
      <c r="B19" s="14" t="s">
        <v>36</v>
      </c>
      <c r="C19" s="15" t="s">
        <v>37</v>
      </c>
      <c r="D19" s="15"/>
      <c r="E19" s="6" t="n">
        <v>2405</v>
      </c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customFormat="false" ht="21" hidden="false" customHeight="true" outlineLevel="0" collapsed="false">
      <c r="A20" s="13" t="s">
        <v>280</v>
      </c>
      <c r="B20" s="14" t="s">
        <v>281</v>
      </c>
      <c r="C20" s="15" t="s">
        <v>282</v>
      </c>
      <c r="D20" s="15"/>
      <c r="E20" s="6" t="n">
        <v>300</v>
      </c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customFormat="false" ht="49.5" hidden="false" customHeight="true" outlineLevel="0" collapsed="false">
      <c r="A21" s="13" t="s">
        <v>283</v>
      </c>
      <c r="B21" s="14" t="s">
        <v>284</v>
      </c>
      <c r="C21" s="14" t="s">
        <v>285</v>
      </c>
      <c r="D21" s="14"/>
      <c r="E21" s="6" t="n">
        <v>0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customFormat="false" ht="21" hidden="false" customHeight="true" outlineLevel="0" collapsed="false">
      <c r="A22" s="13" t="s">
        <v>286</v>
      </c>
      <c r="B22" s="14" t="s">
        <v>154</v>
      </c>
      <c r="C22" s="14" t="s">
        <v>287</v>
      </c>
      <c r="D22" s="14"/>
      <c r="E22" s="6" t="n">
        <v>500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customFormat="false" ht="39.75" hidden="false" customHeight="true" outlineLevel="0" collapsed="false">
      <c r="A23" s="13" t="s">
        <v>288</v>
      </c>
      <c r="B23" s="65" t="s">
        <v>289</v>
      </c>
      <c r="C23" s="14" t="s">
        <v>290</v>
      </c>
      <c r="D23" s="14"/>
      <c r="E23" s="6" t="n">
        <v>12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customFormat="false" ht="139.5" hidden="false" customHeight="true" outlineLevel="0" collapsed="false">
      <c r="A24" s="13" t="s">
        <v>288</v>
      </c>
      <c r="B24" s="65" t="s">
        <v>291</v>
      </c>
      <c r="C24" s="65" t="s">
        <v>292</v>
      </c>
      <c r="D24" s="65"/>
      <c r="E24" s="6" t="n">
        <v>49.1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customFormat="false" ht="21" hidden="false" customHeight="true" outlineLevel="0" collapsed="false">
      <c r="A25" s="13" t="s">
        <v>293</v>
      </c>
      <c r="B25" s="65" t="s">
        <v>156</v>
      </c>
      <c r="C25" s="65" t="s">
        <v>294</v>
      </c>
      <c r="D25" s="65"/>
      <c r="E25" s="6" t="n">
        <v>500</v>
      </c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customFormat="false" ht="21" hidden="false" customHeight="true" outlineLevel="0" collapsed="false">
      <c r="A26" s="13" t="s">
        <v>293</v>
      </c>
      <c r="B26" s="65" t="s">
        <v>15</v>
      </c>
      <c r="C26" s="65" t="s">
        <v>295</v>
      </c>
      <c r="D26" s="65"/>
      <c r="E26" s="6" t="n">
        <v>5.04</v>
      </c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customFormat="false" ht="21" hidden="false" customHeight="true" outlineLevel="0" collapsed="false">
      <c r="A27" s="13" t="s">
        <v>296</v>
      </c>
      <c r="B27" s="65" t="s">
        <v>156</v>
      </c>
      <c r="C27" s="65" t="s">
        <v>297</v>
      </c>
      <c r="D27" s="65"/>
      <c r="E27" s="6" t="n">
        <v>1000</v>
      </c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customFormat="false" ht="21" hidden="false" customHeight="true" outlineLevel="0" collapsed="false">
      <c r="A28" s="13" t="s">
        <v>298</v>
      </c>
      <c r="B28" s="65" t="s">
        <v>156</v>
      </c>
      <c r="C28" s="65" t="s">
        <v>299</v>
      </c>
      <c r="D28" s="65"/>
      <c r="E28" s="6" t="n">
        <v>600</v>
      </c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customFormat="false" ht="21" hidden="false" customHeight="true" outlineLevel="0" collapsed="false">
      <c r="A29" s="16"/>
      <c r="B29" s="16"/>
      <c r="C29" s="41" t="s">
        <v>39</v>
      </c>
      <c r="D29" s="41"/>
      <c r="E29" s="6" t="n">
        <f aca="false">SUM(E18:E28)</f>
        <v>5371.14</v>
      </c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customFormat="false" ht="13.5" hidden="false" customHeight="true" outlineLevel="0" collapsed="false">
      <c r="A30" s="17"/>
      <c r="B30" s="17"/>
      <c r="C30" s="17"/>
      <c r="D30" s="51"/>
      <c r="E30" s="52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customFormat="false" ht="21" hidden="false" customHeight="true" outlineLevel="0" collapsed="false">
      <c r="A31" s="11" t="s">
        <v>300</v>
      </c>
      <c r="B31" s="11"/>
      <c r="C31" s="11"/>
      <c r="D31" s="11"/>
      <c r="E31" s="11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customFormat="false" ht="21" hidden="false" customHeight="true" outlineLevel="0" collapsed="false">
      <c r="A32" s="11" t="s">
        <v>4</v>
      </c>
      <c r="B32" s="11" t="s">
        <v>31</v>
      </c>
      <c r="C32" s="12" t="s">
        <v>32</v>
      </c>
      <c r="D32" s="12"/>
      <c r="E32" s="12" t="s">
        <v>33</v>
      </c>
    </row>
    <row r="33" customFormat="false" ht="21" hidden="false" customHeight="true" outlineLevel="0" collapsed="false">
      <c r="A33" s="13" t="s">
        <v>301</v>
      </c>
      <c r="B33" s="14" t="s">
        <v>64</v>
      </c>
      <c r="C33" s="15" t="s">
        <v>212</v>
      </c>
      <c r="D33" s="15"/>
      <c r="E33" s="6" t="n">
        <v>0</v>
      </c>
    </row>
    <row r="34" customFormat="false" ht="21" hidden="false" customHeight="true" outlineLevel="0" collapsed="false">
      <c r="A34" s="13"/>
      <c r="B34" s="14" t="s">
        <v>302</v>
      </c>
      <c r="C34" s="15" t="s">
        <v>303</v>
      </c>
      <c r="D34" s="15"/>
      <c r="E34" s="6" t="n">
        <v>900</v>
      </c>
    </row>
    <row r="35" customFormat="false" ht="21" hidden="false" customHeight="true" outlineLevel="0" collapsed="false">
      <c r="A35" s="13" t="s">
        <v>304</v>
      </c>
      <c r="B35" s="14" t="s">
        <v>36</v>
      </c>
      <c r="C35" s="15" t="s">
        <v>37</v>
      </c>
      <c r="D35" s="15"/>
      <c r="E35" s="6" t="n">
        <v>2405</v>
      </c>
    </row>
    <row r="36" customFormat="false" ht="150" hidden="false" customHeight="true" outlineLevel="0" collapsed="false">
      <c r="A36" s="13"/>
      <c r="B36" s="65" t="s">
        <v>154</v>
      </c>
      <c r="C36" s="65" t="s">
        <v>305</v>
      </c>
      <c r="D36" s="65"/>
      <c r="E36" s="6" t="n">
        <v>66.4</v>
      </c>
    </row>
    <row r="37" customFormat="false" ht="21" hidden="false" customHeight="true" outlineLevel="0" collapsed="false">
      <c r="A37" s="13" t="s">
        <v>304</v>
      </c>
      <c r="B37" s="65" t="s">
        <v>306</v>
      </c>
      <c r="C37" s="65" t="s">
        <v>307</v>
      </c>
      <c r="D37" s="65"/>
      <c r="E37" s="6" t="n">
        <v>200</v>
      </c>
    </row>
    <row r="38" customFormat="false" ht="21" hidden="false" customHeight="true" outlineLevel="0" collapsed="false">
      <c r="A38" s="13" t="s">
        <v>308</v>
      </c>
      <c r="B38" s="65" t="s">
        <v>156</v>
      </c>
      <c r="C38" s="65" t="s">
        <v>309</v>
      </c>
      <c r="D38" s="65"/>
      <c r="E38" s="6" t="n">
        <v>100</v>
      </c>
    </row>
    <row r="39" customFormat="false" ht="21" hidden="false" customHeight="true" outlineLevel="0" collapsed="false">
      <c r="A39" s="13"/>
      <c r="B39" s="65" t="s">
        <v>310</v>
      </c>
      <c r="C39" s="65" t="s">
        <v>311</v>
      </c>
      <c r="D39" s="65"/>
      <c r="E39" s="6" t="n">
        <v>93.7</v>
      </c>
    </row>
    <row r="40" customFormat="false" ht="21" hidden="false" customHeight="true" outlineLevel="0" collapsed="false">
      <c r="A40" s="16"/>
      <c r="B40" s="16"/>
      <c r="C40" s="41" t="s">
        <v>39</v>
      </c>
      <c r="D40" s="41"/>
      <c r="E40" s="6" t="n">
        <f aca="false">SUM(E33:E39)</f>
        <v>3765.1</v>
      </c>
    </row>
    <row r="41" customFormat="false" ht="13.5" hidden="false" customHeight="true" outlineLevel="0" collapsed="false">
      <c r="A41" s="17"/>
      <c r="B41" s="17"/>
      <c r="C41" s="17"/>
      <c r="D41" s="51"/>
      <c r="E41" s="52"/>
    </row>
    <row r="42" customFormat="false" ht="12.75" hidden="false" customHeight="true" outlineLevel="0" collapsed="false">
      <c r="A42" s="17"/>
      <c r="B42" s="17"/>
      <c r="C42" s="17"/>
      <c r="D42" s="51"/>
      <c r="E42" s="52"/>
    </row>
    <row r="43" customFormat="false" ht="13.5" hidden="false" customHeight="true" outlineLevel="0" collapsed="false">
      <c r="A43" s="17"/>
      <c r="B43" s="17"/>
      <c r="C43" s="17"/>
      <c r="D43" s="51"/>
      <c r="E43" s="52"/>
    </row>
    <row r="44" customFormat="false" ht="13.5" hidden="false" customHeight="true" outlineLevel="0" collapsed="false">
      <c r="A44" s="17"/>
      <c r="B44" s="17"/>
    </row>
    <row r="45" customFormat="false" ht="21" hidden="false" customHeight="true" outlineLevel="0" collapsed="false">
      <c r="A45" s="34" t="s">
        <v>312</v>
      </c>
      <c r="B45" s="34"/>
      <c r="C45" s="34"/>
    </row>
    <row r="46" customFormat="false" ht="21" hidden="false" customHeight="true" outlineLevel="0" collapsed="false">
      <c r="A46" s="34" t="s">
        <v>31</v>
      </c>
      <c r="B46" s="34" t="s">
        <v>32</v>
      </c>
      <c r="C46" s="4" t="s">
        <v>33</v>
      </c>
      <c r="D46" s="31"/>
    </row>
    <row r="47" customFormat="false" ht="21" hidden="false" customHeight="true" outlineLevel="0" collapsed="false">
      <c r="A47" s="35" t="s">
        <v>81</v>
      </c>
      <c r="B47" s="35"/>
      <c r="C47" s="35"/>
    </row>
    <row r="48" customFormat="false" ht="21" hidden="false" customHeight="true" outlineLevel="0" collapsed="false">
      <c r="A48" s="13" t="s">
        <v>272</v>
      </c>
      <c r="B48" s="66"/>
      <c r="C48" s="36" t="n">
        <v>0</v>
      </c>
    </row>
    <row r="49" customFormat="false" ht="21" hidden="false" customHeight="true" outlineLevel="0" collapsed="false">
      <c r="A49" s="13" t="s">
        <v>51</v>
      </c>
      <c r="B49" s="66"/>
      <c r="C49" s="36" t="n">
        <v>0</v>
      </c>
    </row>
    <row r="50" customFormat="false" ht="21" hidden="false" customHeight="true" outlineLevel="0" collapsed="false">
      <c r="A50" s="13" t="s">
        <v>85</v>
      </c>
      <c r="B50" s="66" t="s">
        <v>86</v>
      </c>
      <c r="C50" s="36" t="n">
        <v>149</v>
      </c>
    </row>
    <row r="51" customFormat="false" ht="21" hidden="false" customHeight="true" outlineLevel="0" collapsed="false">
      <c r="A51" s="39"/>
      <c r="B51" s="41" t="s">
        <v>88</v>
      </c>
      <c r="C51" s="36" t="n">
        <f aca="false">SUM(C48:C50)</f>
        <v>149</v>
      </c>
    </row>
    <row r="52" customFormat="false" ht="21" hidden="false" customHeight="true" outlineLevel="0" collapsed="false">
      <c r="A52" s="35" t="s">
        <v>313</v>
      </c>
      <c r="B52" s="35"/>
      <c r="C52" s="35"/>
    </row>
    <row r="53" customFormat="false" ht="21" hidden="false" customHeight="true" outlineLevel="0" collapsed="false">
      <c r="A53" s="35"/>
      <c r="B53" s="35"/>
      <c r="C53" s="35"/>
    </row>
    <row r="54" customFormat="false" ht="21" hidden="false" customHeight="true" outlineLevel="0" collapsed="false">
      <c r="A54" s="13" t="s">
        <v>93</v>
      </c>
      <c r="B54" s="66"/>
      <c r="C54" s="36" t="n">
        <v>0</v>
      </c>
    </row>
    <row r="55" customFormat="false" ht="21" hidden="false" customHeight="true" outlineLevel="0" collapsed="false">
      <c r="A55" s="13" t="s">
        <v>95</v>
      </c>
      <c r="B55" s="66"/>
      <c r="C55" s="36" t="n">
        <v>0</v>
      </c>
    </row>
    <row r="56" customFormat="false" ht="21" hidden="false" customHeight="true" outlineLevel="0" collapsed="false">
      <c r="A56" s="13" t="s">
        <v>97</v>
      </c>
      <c r="B56" s="66"/>
      <c r="C56" s="36" t="n">
        <v>0</v>
      </c>
    </row>
    <row r="57" customFormat="false" ht="21" hidden="false" customHeight="true" outlineLevel="0" collapsed="false">
      <c r="A57" s="13" t="s">
        <v>99</v>
      </c>
      <c r="B57" s="66"/>
      <c r="C57" s="36" t="n">
        <v>0</v>
      </c>
    </row>
    <row r="58" customFormat="false" ht="21" hidden="false" customHeight="true" outlineLevel="0" collapsed="false">
      <c r="A58" s="13" t="s">
        <v>231</v>
      </c>
      <c r="B58" s="66"/>
      <c r="C58" s="36" t="n">
        <v>0</v>
      </c>
    </row>
    <row r="59" customFormat="false" ht="21" hidden="false" customHeight="true" outlineLevel="0" collapsed="false">
      <c r="A59" s="13"/>
      <c r="B59" s="41" t="s">
        <v>101</v>
      </c>
      <c r="C59" s="36" t="n">
        <f aca="false">SUM(C54:C58)</f>
        <v>0</v>
      </c>
    </row>
    <row r="60" customFormat="false" ht="21" hidden="false" customHeight="true" outlineLevel="0" collapsed="false">
      <c r="A60" s="35" t="s">
        <v>103</v>
      </c>
      <c r="B60" s="35"/>
      <c r="C60" s="35"/>
    </row>
    <row r="61" customFormat="false" ht="21" hidden="false" customHeight="true" outlineLevel="0" collapsed="false">
      <c r="A61" s="13" t="s">
        <v>105</v>
      </c>
      <c r="B61" s="66" t="s">
        <v>106</v>
      </c>
      <c r="C61" s="36" t="n">
        <v>0</v>
      </c>
    </row>
    <row r="62" customFormat="false" ht="21" hidden="false" customHeight="true" outlineLevel="0" collapsed="false">
      <c r="A62" s="13" t="s">
        <v>108</v>
      </c>
      <c r="B62" s="66" t="s">
        <v>109</v>
      </c>
      <c r="C62" s="36" t="n">
        <v>0</v>
      </c>
    </row>
    <row r="63" customFormat="false" ht="21" hidden="false" customHeight="true" outlineLevel="0" collapsed="false">
      <c r="A63" s="13"/>
      <c r="B63" s="41" t="s">
        <v>111</v>
      </c>
      <c r="C63" s="36" t="n">
        <f aca="false">SUM(C61:C62)</f>
        <v>0</v>
      </c>
    </row>
    <row r="64" customFormat="false" ht="21" hidden="false" customHeight="true" outlineLevel="0" collapsed="false">
      <c r="A64" s="35" t="s">
        <v>113</v>
      </c>
      <c r="B64" s="35"/>
      <c r="C64" s="35"/>
    </row>
    <row r="65" customFormat="false" ht="21" hidden="false" customHeight="true" outlineLevel="0" collapsed="false">
      <c r="A65" s="13" t="s">
        <v>115</v>
      </c>
      <c r="B65" s="66" t="s">
        <v>116</v>
      </c>
      <c r="C65" s="36" t="n">
        <v>0</v>
      </c>
    </row>
    <row r="66" customFormat="false" ht="21" hidden="false" customHeight="true" outlineLevel="0" collapsed="false">
      <c r="A66" s="39"/>
      <c r="B66" s="66" t="s">
        <v>118</v>
      </c>
      <c r="C66" s="36" t="n">
        <v>0</v>
      </c>
    </row>
    <row r="67" customFormat="false" ht="21" hidden="false" customHeight="true" outlineLevel="0" collapsed="false">
      <c r="A67" s="39"/>
      <c r="B67" s="66" t="s">
        <v>120</v>
      </c>
      <c r="C67" s="36" t="n">
        <v>0</v>
      </c>
    </row>
    <row r="68" customFormat="false" ht="21" hidden="false" customHeight="true" outlineLevel="0" collapsed="false">
      <c r="A68" s="39"/>
      <c r="B68" s="41" t="s">
        <v>122</v>
      </c>
      <c r="C68" s="36" t="n">
        <f aca="false">SUM(C65:C67)</f>
        <v>0</v>
      </c>
    </row>
    <row r="69" customFormat="false" ht="21" hidden="false" customHeight="true" outlineLevel="0" collapsed="false">
      <c r="A69" s="35" t="s">
        <v>123</v>
      </c>
      <c r="B69" s="35"/>
      <c r="C69" s="35"/>
    </row>
    <row r="70" customFormat="false" ht="21" hidden="false" customHeight="true" outlineLevel="0" collapsed="false">
      <c r="A70" s="13" t="s">
        <v>124</v>
      </c>
      <c r="B70" s="66" t="s">
        <v>125</v>
      </c>
      <c r="C70" s="36" t="n">
        <v>0</v>
      </c>
    </row>
    <row r="71" customFormat="false" ht="21" hidden="false" customHeight="true" outlineLevel="0" collapsed="false">
      <c r="A71" s="39"/>
      <c r="B71" s="41" t="s">
        <v>126</v>
      </c>
      <c r="C71" s="36" t="n">
        <f aca="false">SUM(C70)</f>
        <v>0</v>
      </c>
    </row>
    <row r="72" customFormat="false" ht="21" hidden="false" customHeight="true" outlineLevel="0" collapsed="false">
      <c r="A72" s="35" t="s">
        <v>127</v>
      </c>
      <c r="B72" s="35"/>
      <c r="C72" s="35"/>
    </row>
    <row r="73" customFormat="false" ht="42.75" hidden="false" customHeight="true" outlineLevel="0" collapsed="false">
      <c r="A73" s="13" t="s">
        <v>314</v>
      </c>
      <c r="B73" s="66" t="s">
        <v>129</v>
      </c>
      <c r="C73" s="36" t="n">
        <v>0</v>
      </c>
    </row>
    <row r="74" customFormat="false" ht="21" hidden="false" customHeight="true" outlineLevel="0" collapsed="false">
      <c r="A74" s="13" t="s">
        <v>130</v>
      </c>
      <c r="B74" s="66" t="s">
        <v>131</v>
      </c>
      <c r="C74" s="36" t="n">
        <v>0</v>
      </c>
    </row>
    <row r="75" customFormat="false" ht="42.75" hidden="false" customHeight="true" outlineLevel="0" collapsed="false">
      <c r="A75" s="13" t="s">
        <v>132</v>
      </c>
      <c r="B75" s="66" t="s">
        <v>133</v>
      </c>
      <c r="C75" s="36" t="n">
        <v>0</v>
      </c>
    </row>
    <row r="76" customFormat="false" ht="21" hidden="false" customHeight="true" outlineLevel="0" collapsed="false">
      <c r="A76" s="13" t="s">
        <v>134</v>
      </c>
      <c r="B76" s="66" t="s">
        <v>134</v>
      </c>
      <c r="C76" s="36" t="n">
        <v>0</v>
      </c>
    </row>
    <row r="77" customFormat="false" ht="21" hidden="false" customHeight="true" outlineLevel="0" collapsed="false">
      <c r="A77" s="13"/>
      <c r="B77" s="41" t="s">
        <v>24</v>
      </c>
      <c r="C77" s="36" t="n">
        <f aca="false">SUM(C73:C76)</f>
        <v>0</v>
      </c>
    </row>
    <row r="78" customFormat="false" ht="21" hidden="false" customHeight="true" outlineLevel="0" collapsed="false">
      <c r="A78" s="35" t="s">
        <v>136</v>
      </c>
      <c r="B78" s="35"/>
      <c r="C78" s="35"/>
    </row>
    <row r="79" customFormat="false" ht="21" hidden="false" customHeight="true" outlineLevel="0" collapsed="false">
      <c r="A79" s="13" t="s">
        <v>137</v>
      </c>
      <c r="B79" s="66"/>
      <c r="C79" s="36" t="n">
        <v>0</v>
      </c>
    </row>
    <row r="80" customFormat="false" ht="21" hidden="false" customHeight="true" outlineLevel="0" collapsed="false">
      <c r="A80" s="39" t="s">
        <v>138</v>
      </c>
      <c r="B80" s="66" t="s">
        <v>139</v>
      </c>
      <c r="C80" s="36" t="n">
        <v>0</v>
      </c>
    </row>
    <row r="81" customFormat="false" ht="21" hidden="false" customHeight="true" outlineLevel="0" collapsed="false">
      <c r="A81" s="13" t="s">
        <v>64</v>
      </c>
      <c r="B81" s="66" t="s">
        <v>140</v>
      </c>
      <c r="C81" s="36" t="n">
        <v>0</v>
      </c>
    </row>
    <row r="82" customFormat="false" ht="21" hidden="false" customHeight="true" outlineLevel="0" collapsed="false">
      <c r="A82" s="13"/>
      <c r="B82" s="41" t="s">
        <v>141</v>
      </c>
      <c r="C82" s="36" t="n">
        <f aca="false">SUM(C79:C81)</f>
        <v>0</v>
      </c>
    </row>
    <row r="83" customFormat="false" ht="21" hidden="false" customHeight="true" outlineLevel="0" collapsed="false">
      <c r="A83" s="35" t="s">
        <v>142</v>
      </c>
      <c r="B83" s="35"/>
      <c r="C83" s="35"/>
    </row>
    <row r="84" customFormat="false" ht="21" hidden="false" customHeight="true" outlineLevel="0" collapsed="false">
      <c r="A84" s="13" t="s">
        <v>143</v>
      </c>
      <c r="B84" s="66" t="s">
        <v>144</v>
      </c>
      <c r="C84" s="36" t="n">
        <v>200</v>
      </c>
    </row>
    <row r="85" customFormat="false" ht="21" hidden="false" customHeight="true" outlineLevel="0" collapsed="false">
      <c r="A85" s="5" t="s">
        <v>145</v>
      </c>
      <c r="B85" s="66" t="s">
        <v>146</v>
      </c>
      <c r="C85" s="36" t="n">
        <v>68</v>
      </c>
    </row>
    <row r="86" customFormat="false" ht="39.75" hidden="false" customHeight="true" outlineLevel="0" collapsed="false">
      <c r="A86" s="13" t="s">
        <v>147</v>
      </c>
      <c r="B86" s="14" t="s">
        <v>315</v>
      </c>
      <c r="C86" s="36" t="n">
        <v>52</v>
      </c>
    </row>
    <row r="87" customFormat="false" ht="21" hidden="false" customHeight="true" outlineLevel="0" collapsed="false">
      <c r="A87" s="13" t="s">
        <v>149</v>
      </c>
      <c r="B87" s="66" t="s">
        <v>233</v>
      </c>
      <c r="C87" s="36" t="n">
        <v>900</v>
      </c>
    </row>
    <row r="88" customFormat="false" ht="21" hidden="false" customHeight="true" outlineLevel="0" collapsed="false">
      <c r="A88" s="39"/>
      <c r="B88" s="41" t="s">
        <v>151</v>
      </c>
      <c r="C88" s="36" t="n">
        <f aca="false">SUM(C84:C87)</f>
        <v>1220</v>
      </c>
    </row>
    <row r="89" customFormat="false" ht="21" hidden="false" customHeight="true" outlineLevel="0" collapsed="false">
      <c r="A89" s="39"/>
      <c r="B89" s="41" t="s">
        <v>24</v>
      </c>
      <c r="C89" s="36" t="n">
        <f aca="false">C51+C59+C63+C68+C71+C77+C82+C88</f>
        <v>1369</v>
      </c>
    </row>
    <row r="90" customFormat="false" ht="21" hidden="false" customHeight="true" outlineLevel="0" collapsed="false">
      <c r="A90" s="35" t="s">
        <v>153</v>
      </c>
      <c r="B90" s="35"/>
      <c r="C90" s="35"/>
    </row>
    <row r="91" customFormat="false" ht="21" hidden="false" customHeight="true" outlineLevel="0" collapsed="false">
      <c r="A91" s="39" t="s">
        <v>154</v>
      </c>
      <c r="B91" s="15"/>
      <c r="C91" s="6" t="n">
        <f aca="false">IF(('July 2024 - September 2024'!C91)+SUM(E105+E115+E127)  &lt; 0,(('July 2024 - September 2024'!C91))+SUM(E105+E115+E127), TEXT((('July 2024 - September 2024'!C91))+SUM(E105+E115+E127),"+$0.00"))</f>
        <v>-7933</v>
      </c>
    </row>
    <row r="92" customFormat="false" ht="21" hidden="false" customHeight="true" outlineLevel="0" collapsed="false">
      <c r="A92" s="39" t="s">
        <v>155</v>
      </c>
      <c r="B92" s="15"/>
      <c r="C92" s="6" t="n">
        <v>0</v>
      </c>
    </row>
    <row r="93" customFormat="false" ht="21" hidden="false" customHeight="true" outlineLevel="0" collapsed="false">
      <c r="A93" s="39" t="s">
        <v>156</v>
      </c>
      <c r="B93" s="15"/>
      <c r="C93" s="6" t="n">
        <f aca="false">IF(('July 2024 - September 2024'!C93)+SUM(E104+E116+E129) &lt; 0,(('July 2024 - September 2024'!C93))+SUM(E104+E116+E129), TEXT((('July 2024 - September 2024'!C93))+SUM(E104+E116+E129),"+$0.00")) - 1000</f>
        <v>-500</v>
      </c>
    </row>
    <row r="94" customFormat="false" ht="42.75" hidden="false" customHeight="true" outlineLevel="0" collapsed="false">
      <c r="A94" s="13" t="s">
        <v>157</v>
      </c>
      <c r="B94" s="15"/>
      <c r="C94" s="6" t="n">
        <v>0</v>
      </c>
    </row>
    <row r="95" customFormat="false" ht="42.75" hidden="false" customHeight="true" outlineLevel="0" collapsed="false">
      <c r="A95" s="13" t="s">
        <v>158</v>
      </c>
      <c r="B95" s="15"/>
      <c r="C95" s="6" t="n">
        <v>0</v>
      </c>
    </row>
    <row r="96" customFormat="false" ht="21" hidden="false" customHeight="true" outlineLevel="0" collapsed="false">
      <c r="A96" s="39"/>
      <c r="B96" s="41" t="s">
        <v>159</v>
      </c>
      <c r="C96" s="6" t="n">
        <f aca="false">C91+C92+C93+C94+C95</f>
        <v>-8433</v>
      </c>
    </row>
    <row r="97" customFormat="false" ht="21" hidden="false" customHeight="true" outlineLevel="0" collapsed="false">
      <c r="A97" s="13"/>
      <c r="B97" s="8" t="s">
        <v>160</v>
      </c>
      <c r="C97" s="36" t="n">
        <f aca="false">C89</f>
        <v>1369</v>
      </c>
      <c r="H97" s="67"/>
    </row>
    <row r="98" customFormat="false" ht="13.5" hidden="false" customHeight="true" outlineLevel="0" collapsed="false">
      <c r="A98" s="17"/>
      <c r="B98" s="17"/>
    </row>
    <row r="99" customFormat="false" ht="13.5" hidden="false" customHeight="true" outlineLevel="0" collapsed="false">
      <c r="A99" s="17"/>
      <c r="B99" s="17"/>
    </row>
    <row r="100" customFormat="false" ht="21" hidden="false" customHeight="true" outlineLevel="0" collapsed="false">
      <c r="A100" s="42" t="s">
        <v>316</v>
      </c>
      <c r="B100" s="42"/>
      <c r="C100" s="42"/>
      <c r="D100" s="42"/>
      <c r="E100" s="42"/>
      <c r="G100" s="58" t="s">
        <v>256</v>
      </c>
      <c r="H100" s="36" t="n">
        <v>651.7</v>
      </c>
    </row>
    <row r="101" customFormat="false" ht="21" hidden="false" customHeight="true" outlineLevel="0" collapsed="false">
      <c r="A101" s="42" t="s">
        <v>162</v>
      </c>
      <c r="B101" s="42"/>
      <c r="C101" s="42" t="s">
        <v>32</v>
      </c>
      <c r="D101" s="42"/>
      <c r="E101" s="42" t="s">
        <v>33</v>
      </c>
      <c r="G101" s="59" t="s">
        <v>258</v>
      </c>
      <c r="H101" s="60" t="n">
        <f aca="false">C84-H100</f>
        <v>-451.7</v>
      </c>
    </row>
    <row r="102" customFormat="false" ht="42.75" hidden="false" customHeight="true" outlineLevel="0" collapsed="false">
      <c r="A102" s="39" t="s">
        <v>317</v>
      </c>
      <c r="B102" s="39"/>
      <c r="C102" s="15"/>
      <c r="D102" s="15"/>
      <c r="E102" s="6" t="n">
        <f aca="false">'July 2024 - September 2024'!E142</f>
        <v>556.71</v>
      </c>
      <c r="G102" s="61" t="s">
        <v>259</v>
      </c>
      <c r="H102" s="60"/>
    </row>
    <row r="103" customFormat="false" ht="99.75" hidden="false" customHeight="true" outlineLevel="0" collapsed="false">
      <c r="A103" s="39" t="s">
        <v>142</v>
      </c>
      <c r="B103" s="39"/>
      <c r="C103" s="65" t="s">
        <v>318</v>
      </c>
      <c r="D103" s="65"/>
      <c r="E103" s="36" t="n">
        <v>569.7</v>
      </c>
    </row>
    <row r="104" customFormat="false" ht="21" hidden="false" customHeight="true" outlineLevel="0" collapsed="false">
      <c r="A104" s="39"/>
      <c r="B104" s="39"/>
      <c r="C104" s="15" t="s">
        <v>319</v>
      </c>
      <c r="D104" s="15"/>
      <c r="E104" s="36" t="n">
        <v>200</v>
      </c>
    </row>
    <row r="105" customFormat="false" ht="21" hidden="false" customHeight="true" outlineLevel="0" collapsed="false">
      <c r="A105" s="39"/>
      <c r="B105" s="39"/>
      <c r="C105" s="15" t="s">
        <v>251</v>
      </c>
      <c r="D105" s="15"/>
      <c r="E105" s="36" t="n">
        <v>0</v>
      </c>
    </row>
    <row r="106" customFormat="false" ht="21" hidden="false" customHeight="true" outlineLevel="0" collapsed="false">
      <c r="A106" s="39"/>
      <c r="B106" s="39"/>
      <c r="C106" s="15" t="s">
        <v>320</v>
      </c>
      <c r="D106" s="15"/>
      <c r="E106" s="36" t="n">
        <v>58</v>
      </c>
    </row>
    <row r="107" customFormat="false" ht="21" hidden="false" customHeight="true" outlineLevel="0" collapsed="false">
      <c r="A107" s="39"/>
      <c r="B107" s="39"/>
      <c r="C107" s="15" t="s">
        <v>321</v>
      </c>
      <c r="D107" s="15"/>
      <c r="E107" s="36" t="n">
        <v>600</v>
      </c>
    </row>
    <row r="108" customFormat="false" ht="21" hidden="false" customHeight="true" outlineLevel="0" collapsed="false">
      <c r="A108" s="39"/>
      <c r="B108" s="39"/>
      <c r="C108" s="57" t="s">
        <v>322</v>
      </c>
      <c r="D108" s="57"/>
      <c r="E108" s="36" t="n">
        <v>321.85</v>
      </c>
    </row>
    <row r="109" customFormat="false" ht="21" hidden="false" customHeight="true" outlineLevel="0" collapsed="false">
      <c r="A109" s="39" t="s">
        <v>163</v>
      </c>
      <c r="B109" s="39"/>
      <c r="C109" s="15"/>
      <c r="D109" s="15"/>
      <c r="E109" s="36" t="n">
        <f aca="false">C97</f>
        <v>1369</v>
      </c>
    </row>
    <row r="110" customFormat="false" ht="21" hidden="false" customHeight="true" outlineLevel="0" collapsed="false">
      <c r="A110" s="39"/>
      <c r="B110" s="39"/>
      <c r="C110" s="44" t="s">
        <v>164</v>
      </c>
      <c r="D110" s="44"/>
      <c r="E110" s="6" t="n">
        <f aca="false">('July 2024 - September 2024'!E142+E14)-SUM(E103:E109)</f>
        <v>95.1599999999999</v>
      </c>
    </row>
    <row r="111" customFormat="false" ht="13.5" hidden="false" customHeight="true" outlineLevel="0" collapsed="false"/>
    <row r="112" customFormat="false" ht="21" hidden="false" customHeight="true" outlineLevel="0" collapsed="false">
      <c r="A112" s="42" t="s">
        <v>323</v>
      </c>
      <c r="B112" s="42"/>
      <c r="C112" s="42"/>
      <c r="D112" s="42"/>
      <c r="E112" s="42"/>
    </row>
    <row r="113" customFormat="false" ht="21" hidden="false" customHeight="true" outlineLevel="0" collapsed="false">
      <c r="A113" s="42" t="s">
        <v>162</v>
      </c>
      <c r="B113" s="42"/>
      <c r="C113" s="42" t="s">
        <v>32</v>
      </c>
      <c r="D113" s="42"/>
      <c r="E113" s="42" t="s">
        <v>33</v>
      </c>
    </row>
    <row r="114" customFormat="false" ht="42.75" hidden="false" customHeight="true" outlineLevel="0" collapsed="false">
      <c r="A114" s="39" t="s">
        <v>324</v>
      </c>
      <c r="B114" s="39"/>
      <c r="C114" s="15"/>
      <c r="D114" s="15"/>
      <c r="E114" s="6" t="n">
        <f aca="false">E110</f>
        <v>95.1599999999999</v>
      </c>
    </row>
    <row r="115" customFormat="false" ht="42.75" hidden="false" customHeight="true" outlineLevel="0" collapsed="false">
      <c r="A115" s="39" t="s">
        <v>142</v>
      </c>
      <c r="B115" s="39"/>
      <c r="C115" s="14" t="s">
        <v>325</v>
      </c>
      <c r="D115" s="14"/>
      <c r="E115" s="36" t="n">
        <v>0</v>
      </c>
    </row>
    <row r="116" customFormat="false" ht="21" hidden="false" customHeight="true" outlineLevel="0" collapsed="false">
      <c r="A116" s="39"/>
      <c r="B116" s="39"/>
      <c r="C116" s="15" t="s">
        <v>326</v>
      </c>
      <c r="D116" s="15"/>
      <c r="E116" s="36" t="n">
        <v>300</v>
      </c>
    </row>
    <row r="117" customFormat="false" ht="289.5" hidden="false" customHeight="true" outlineLevel="0" collapsed="false">
      <c r="A117" s="39"/>
      <c r="B117" s="39"/>
      <c r="C117" s="65" t="s">
        <v>327</v>
      </c>
      <c r="D117" s="65"/>
      <c r="E117" s="36" t="n">
        <v>3389</v>
      </c>
      <c r="G117" s="48"/>
    </row>
    <row r="118" customFormat="false" ht="24.75" hidden="false" customHeight="true" outlineLevel="0" collapsed="false">
      <c r="A118" s="39"/>
      <c r="B118" s="39"/>
      <c r="C118" s="65" t="s">
        <v>328</v>
      </c>
      <c r="D118" s="65"/>
      <c r="E118" s="36" t="n">
        <v>200</v>
      </c>
      <c r="G118" s="48"/>
    </row>
    <row r="119" customFormat="false" ht="24.75" hidden="false" customHeight="true" outlineLevel="0" collapsed="false">
      <c r="A119" s="39"/>
      <c r="B119" s="39"/>
      <c r="C119" s="63" t="s">
        <v>329</v>
      </c>
      <c r="D119" s="63"/>
      <c r="E119" s="36" t="n">
        <v>24.9</v>
      </c>
      <c r="G119" s="48"/>
    </row>
    <row r="120" customFormat="false" ht="21" hidden="false" customHeight="true" outlineLevel="0" collapsed="false">
      <c r="A120" s="39" t="s">
        <v>163</v>
      </c>
      <c r="B120" s="39"/>
      <c r="C120" s="15"/>
      <c r="D120" s="15"/>
      <c r="E120" s="36" t="n">
        <f aca="false">C97</f>
        <v>1369</v>
      </c>
    </row>
    <row r="121" customFormat="false" ht="21" hidden="false" customHeight="true" outlineLevel="0" collapsed="false">
      <c r="A121" s="39"/>
      <c r="B121" s="39"/>
      <c r="C121" s="41" t="s">
        <v>174</v>
      </c>
      <c r="D121" s="41"/>
      <c r="E121" s="6" t="n">
        <f aca="false">(E29+E114)-SUM(E115:E120)</f>
        <v>183.4</v>
      </c>
    </row>
    <row r="122" customFormat="false" ht="13.5" hidden="false" customHeight="true" outlineLevel="0" collapsed="false">
      <c r="A122" s="46"/>
      <c r="B122" s="46"/>
      <c r="C122" s="46"/>
      <c r="D122" s="46"/>
      <c r="E122" s="46"/>
    </row>
    <row r="123" customFormat="false" ht="17.25" hidden="false" customHeight="true" outlineLevel="0" collapsed="false">
      <c r="A123" s="46"/>
      <c r="B123" s="46"/>
      <c r="C123" s="46"/>
      <c r="D123" s="46"/>
      <c r="E123" s="46"/>
    </row>
    <row r="124" customFormat="false" ht="21" hidden="false" customHeight="true" outlineLevel="0" collapsed="false">
      <c r="A124" s="42" t="s">
        <v>330</v>
      </c>
      <c r="B124" s="42"/>
      <c r="C124" s="42"/>
      <c r="D124" s="42"/>
      <c r="E124" s="42"/>
    </row>
    <row r="125" customFormat="false" ht="21" hidden="false" customHeight="true" outlineLevel="0" collapsed="false">
      <c r="A125" s="42" t="s">
        <v>162</v>
      </c>
      <c r="B125" s="42"/>
      <c r="C125" s="42" t="s">
        <v>32</v>
      </c>
      <c r="D125" s="42"/>
      <c r="E125" s="42" t="s">
        <v>33</v>
      </c>
    </row>
    <row r="126" customFormat="false" ht="42.75" hidden="false" customHeight="true" outlineLevel="0" collapsed="false">
      <c r="A126" s="39" t="s">
        <v>331</v>
      </c>
      <c r="B126" s="39"/>
      <c r="C126" s="15"/>
      <c r="D126" s="15"/>
      <c r="E126" s="6" t="n">
        <f aca="false">E121</f>
        <v>183.4</v>
      </c>
    </row>
    <row r="127" customFormat="false" ht="21" hidden="false" customHeight="true" outlineLevel="0" collapsed="false">
      <c r="A127" s="39" t="s">
        <v>142</v>
      </c>
      <c r="B127" s="39"/>
      <c r="C127" s="65" t="s">
        <v>167</v>
      </c>
      <c r="D127" s="65"/>
      <c r="E127" s="36" t="n">
        <v>0</v>
      </c>
    </row>
    <row r="128" customFormat="false" ht="39.75" hidden="false" customHeight="true" outlineLevel="0" collapsed="false">
      <c r="A128" s="39"/>
      <c r="B128" s="39"/>
      <c r="C128" s="65" t="s">
        <v>332</v>
      </c>
      <c r="D128" s="65"/>
      <c r="E128" s="36" t="n">
        <v>351</v>
      </c>
    </row>
    <row r="129" customFormat="false" ht="21" hidden="false" customHeight="true" outlineLevel="0" collapsed="false">
      <c r="A129" s="39"/>
      <c r="B129" s="39"/>
      <c r="C129" s="14" t="s">
        <v>263</v>
      </c>
      <c r="D129" s="14"/>
      <c r="E129" s="36" t="n">
        <v>500</v>
      </c>
    </row>
    <row r="130" customFormat="false" ht="49.5" hidden="false" customHeight="true" outlineLevel="0" collapsed="false">
      <c r="A130" s="39"/>
      <c r="B130" s="39"/>
      <c r="C130" s="65" t="s">
        <v>333</v>
      </c>
      <c r="D130" s="65"/>
      <c r="E130" s="36" t="n">
        <v>370</v>
      </c>
    </row>
    <row r="131" customFormat="false" ht="120" hidden="false" customHeight="true" outlineLevel="0" collapsed="false">
      <c r="A131" s="39"/>
      <c r="B131" s="39"/>
      <c r="C131" s="65" t="s">
        <v>334</v>
      </c>
      <c r="D131" s="65"/>
      <c r="E131" s="36" t="n">
        <v>80</v>
      </c>
    </row>
    <row r="132" customFormat="false" ht="249.75" hidden="false" customHeight="true" outlineLevel="0" collapsed="false">
      <c r="A132" s="39"/>
      <c r="B132" s="39"/>
      <c r="C132" s="65" t="s">
        <v>335</v>
      </c>
      <c r="D132" s="65"/>
      <c r="E132" s="36" t="n">
        <v>922.5</v>
      </c>
    </row>
    <row r="133" customFormat="false" ht="21" hidden="false" customHeight="true" outlineLevel="0" collapsed="false">
      <c r="A133" s="39" t="s">
        <v>163</v>
      </c>
      <c r="B133" s="39"/>
      <c r="C133" s="15"/>
      <c r="D133" s="15"/>
      <c r="E133" s="36" t="n">
        <f aca="false">C97</f>
        <v>1369</v>
      </c>
    </row>
    <row r="134" customFormat="false" ht="21" hidden="false" customHeight="true" outlineLevel="0" collapsed="false">
      <c r="A134" s="39"/>
      <c r="B134" s="39"/>
      <c r="C134" s="41" t="s">
        <v>174</v>
      </c>
      <c r="D134" s="41"/>
      <c r="E134" s="6" t="n">
        <f aca="false">(E40+E126)-SUM(E127:E133)</f>
        <v>356</v>
      </c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  <row r="1023" customFormat="false" ht="13.5" hidden="false" customHeight="true" outlineLevel="0" collapsed="false">
      <c r="A1023" s="17"/>
      <c r="B1023" s="17"/>
    </row>
    <row r="1024" customFormat="false" ht="13.5" hidden="false" customHeight="true" outlineLevel="0" collapsed="false">
      <c r="A1024" s="17"/>
      <c r="B1024" s="17"/>
    </row>
    <row r="1025" customFormat="false" ht="13.5" hidden="false" customHeight="true" outlineLevel="0" collapsed="false">
      <c r="A1025" s="17"/>
      <c r="B1025" s="17"/>
    </row>
    <row r="1026" customFormat="false" ht="13.5" hidden="false" customHeight="true" outlineLevel="0" collapsed="false">
      <c r="A1026" s="17"/>
      <c r="B1026" s="17"/>
    </row>
    <row r="1027" customFormat="false" ht="13.5" hidden="false" customHeight="true" outlineLevel="0" collapsed="false">
      <c r="A1027" s="17"/>
      <c r="B1027" s="17"/>
    </row>
    <row r="1028" customFormat="false" ht="13.5" hidden="false" customHeight="true" outlineLevel="0" collapsed="false">
      <c r="A1028" s="17"/>
      <c r="B1028" s="17"/>
    </row>
    <row r="1029" customFormat="false" ht="13.5" hidden="false" customHeight="true" outlineLevel="0" collapsed="false">
      <c r="A1029" s="17"/>
      <c r="B1029" s="17"/>
    </row>
    <row r="1030" customFormat="false" ht="13.5" hidden="false" customHeight="true" outlineLevel="0" collapsed="false">
      <c r="A1030" s="17"/>
      <c r="B1030" s="17"/>
    </row>
    <row r="1031" customFormat="false" ht="13.5" hidden="false" customHeight="true" outlineLevel="0" collapsed="false">
      <c r="A1031" s="17"/>
      <c r="B1031" s="17"/>
    </row>
    <row r="1032" customFormat="false" ht="13.5" hidden="false" customHeight="true" outlineLevel="0" collapsed="false">
      <c r="A1032" s="17"/>
      <c r="B1032" s="17"/>
    </row>
    <row r="1033" customFormat="false" ht="13.5" hidden="false" customHeight="true" outlineLevel="0" collapsed="false">
      <c r="A1033" s="17"/>
      <c r="B1033" s="17"/>
    </row>
    <row r="1034" customFormat="false" ht="13.5" hidden="false" customHeight="true" outlineLevel="0" collapsed="false">
      <c r="A1034" s="17"/>
      <c r="B1034" s="17"/>
    </row>
    <row r="1035" customFormat="false" ht="13.5" hidden="false" customHeight="true" outlineLevel="0" collapsed="false">
      <c r="A1035" s="17"/>
      <c r="B1035" s="17"/>
    </row>
    <row r="1036" customFormat="false" ht="13.5" hidden="false" customHeight="true" outlineLevel="0" collapsed="false">
      <c r="A1036" s="17"/>
      <c r="B1036" s="17"/>
    </row>
    <row r="1037" customFormat="false" ht="13.5" hidden="false" customHeight="true" outlineLevel="0" collapsed="false">
      <c r="A1037" s="17"/>
      <c r="B1037" s="17"/>
    </row>
    <row r="1038" customFormat="false" ht="13.5" hidden="false" customHeight="true" outlineLevel="0" collapsed="false">
      <c r="A1038" s="17"/>
      <c r="B1038" s="17"/>
    </row>
    <row r="1039" customFormat="false" ht="13.5" hidden="false" customHeight="true" outlineLevel="0" collapsed="false">
      <c r="A1039" s="17"/>
      <c r="B1039" s="17"/>
    </row>
    <row r="1040" customFormat="false" ht="13.5" hidden="false" customHeight="true" outlineLevel="0" collapsed="false">
      <c r="A1040" s="17"/>
      <c r="B1040" s="17"/>
    </row>
    <row r="1041" customFormat="false" ht="13.5" hidden="false" customHeight="true" outlineLevel="0" collapsed="false">
      <c r="A1041" s="17"/>
      <c r="B1041" s="17"/>
    </row>
    <row r="1042" customFormat="false" ht="13.5" hidden="false" customHeight="true" outlineLevel="0" collapsed="false">
      <c r="A1042" s="17"/>
      <c r="B1042" s="17"/>
    </row>
    <row r="1043" customFormat="false" ht="13.5" hidden="false" customHeight="true" outlineLevel="0" collapsed="false">
      <c r="A1043" s="17"/>
      <c r="B1043" s="17"/>
    </row>
    <row r="1044" customFormat="false" ht="13.5" hidden="false" customHeight="true" outlineLevel="0" collapsed="false">
      <c r="A1044" s="17"/>
      <c r="B1044" s="17"/>
    </row>
    <row r="1045" customFormat="false" ht="13.5" hidden="false" customHeight="true" outlineLevel="0" collapsed="false">
      <c r="A1045" s="17"/>
      <c r="B1045" s="17"/>
    </row>
    <row r="1046" customFormat="false" ht="13.5" hidden="false" customHeight="true" outlineLevel="0" collapsed="false">
      <c r="A1046" s="17"/>
      <c r="B1046" s="17"/>
    </row>
    <row r="1047" customFormat="false" ht="13.5" hidden="false" customHeight="true" outlineLevel="0" collapsed="false">
      <c r="A1047" s="17"/>
      <c r="B1047" s="17"/>
    </row>
  </sheetData>
  <mergeCells count="95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A29:B29"/>
    <mergeCell ref="C29:D29"/>
    <mergeCell ref="A31:E31"/>
    <mergeCell ref="C32:D32"/>
    <mergeCell ref="C33:D33"/>
    <mergeCell ref="C34:D34"/>
    <mergeCell ref="C35:D35"/>
    <mergeCell ref="C36:D36"/>
    <mergeCell ref="C37:D37"/>
    <mergeCell ref="C38:D38"/>
    <mergeCell ref="C39:D39"/>
    <mergeCell ref="A40:B40"/>
    <mergeCell ref="C40:D40"/>
    <mergeCell ref="A45:C45"/>
    <mergeCell ref="A47:C47"/>
    <mergeCell ref="A52:C53"/>
    <mergeCell ref="A60:C60"/>
    <mergeCell ref="A64:C64"/>
    <mergeCell ref="A69:C69"/>
    <mergeCell ref="A72:C72"/>
    <mergeCell ref="A78:C78"/>
    <mergeCell ref="A83:C83"/>
    <mergeCell ref="A90:C90"/>
    <mergeCell ref="A100:E100"/>
    <mergeCell ref="A101:B101"/>
    <mergeCell ref="C101:D101"/>
    <mergeCell ref="H101:H102"/>
    <mergeCell ref="A102:B102"/>
    <mergeCell ref="C102:D102"/>
    <mergeCell ref="A103:B108"/>
    <mergeCell ref="C103:D103"/>
    <mergeCell ref="C104:D104"/>
    <mergeCell ref="C105:D105"/>
    <mergeCell ref="C106:D106"/>
    <mergeCell ref="C107:D107"/>
    <mergeCell ref="C108:D108"/>
    <mergeCell ref="A109:B109"/>
    <mergeCell ref="C109:D109"/>
    <mergeCell ref="A110:B110"/>
    <mergeCell ref="C110:D110"/>
    <mergeCell ref="A112:E112"/>
    <mergeCell ref="A113:B113"/>
    <mergeCell ref="C113:D113"/>
    <mergeCell ref="A114:B114"/>
    <mergeCell ref="C114:D114"/>
    <mergeCell ref="A115:B119"/>
    <mergeCell ref="C115:D115"/>
    <mergeCell ref="C116:D116"/>
    <mergeCell ref="C117:D117"/>
    <mergeCell ref="C118:D118"/>
    <mergeCell ref="C119:D119"/>
    <mergeCell ref="A120:B120"/>
    <mergeCell ref="C120:D120"/>
    <mergeCell ref="A121:B121"/>
    <mergeCell ref="C121:D121"/>
    <mergeCell ref="A124:E124"/>
    <mergeCell ref="A125:B125"/>
    <mergeCell ref="C125:D125"/>
    <mergeCell ref="A126:B126"/>
    <mergeCell ref="C126:D126"/>
    <mergeCell ref="A127:B132"/>
    <mergeCell ref="C127:D127"/>
    <mergeCell ref="C128:D128"/>
    <mergeCell ref="C129:D129"/>
    <mergeCell ref="C130:D130"/>
    <mergeCell ref="C131:D131"/>
    <mergeCell ref="C132:D132"/>
    <mergeCell ref="A133:B133"/>
    <mergeCell ref="C133:D133"/>
    <mergeCell ref="A134:B134"/>
    <mergeCell ref="C134:D134"/>
  </mergeCells>
  <conditionalFormatting sqref="C42:C43 H100 E103:E109 E115:E120 E127:E133">
    <cfRule type="cellIs" priority="2" operator="equal" aboveAverage="0" equalAverage="0" bottom="0" percent="0" rank="0" text="" dxfId="5">
      <formula>0</formula>
    </cfRule>
  </conditionalFormatting>
  <conditionalFormatting sqref="C48:C51 C54:C59 C61:C63 C65:C68 C70:C71 C73:C77 C79:C82 C84:C89 C97 E103:E109 E115:E120 E127:E133">
    <cfRule type="cellIs" priority="3" operator="equal" aboveAverage="0" equalAverage="0" bottom="0" percent="0" rank="0" text="" dxfId="6">
      <formula>0</formula>
    </cfRule>
  </conditionalFormatting>
  <conditionalFormatting sqref="C48:C51 C54:C59 C61:C63 C65:C68 C70:C71 C73:C77 C79:C82 C84:C89 C97">
    <cfRule type="cellIs" priority="4" operator="equal" aboveAverage="0" equalAverage="0" bottom="0" percent="0" rank="0" text="" dxfId="7">
      <formula>0</formula>
    </cfRule>
  </conditionalFormatting>
  <conditionalFormatting sqref="D43">
    <cfRule type="cellIs" priority="5" operator="equal" aboveAverage="0" equalAverage="0" bottom="0" percent="0" rank="0" text="" dxfId="8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1025"/>
  <sheetViews>
    <sheetView showFormulas="false" showGridLines="true" showRowColHeaders="true" showZeros="true" rightToLeft="false" tabSelected="false" showOutlineSymbols="true" defaultGridColor="true" view="normal" topLeftCell="A97" colorId="64" zoomScale="90" zoomScaleNormal="90" zoomScalePageLayoutView="100" workbookViewId="0">
      <selection pane="topLeft" activeCell="A11" activeCellId="0" sqref="A11"/>
    </sheetView>
  </sheetViews>
  <sheetFormatPr defaultColWidth="14.437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8" min="6" style="0" width="10.43"/>
    <col collapsed="false" customWidth="true" hidden="false" outlineLevel="0" max="9" min="9" style="0" width="38.85"/>
    <col collapsed="false" customWidth="true" hidden="false" outlineLevel="0" max="10" min="10" style="48" width="10.43"/>
    <col collapsed="false" customWidth="true" hidden="false" outlineLevel="0" max="11" min="11" style="0" width="19.43"/>
    <col collapsed="false" customWidth="true" hidden="false" outlineLevel="0" max="27" min="12" style="0" width="9"/>
  </cols>
  <sheetData>
    <row r="1" customFormat="false" ht="21" hidden="false" customHeight="true" outlineLevel="0" collapsed="false">
      <c r="A1" s="1" t="s">
        <v>336</v>
      </c>
      <c r="B1" s="1"/>
      <c r="C1" s="1"/>
      <c r="D1" s="1"/>
      <c r="E1" s="1"/>
      <c r="F1" s="17"/>
      <c r="G1" s="17"/>
      <c r="H1" s="17"/>
      <c r="I1" s="17"/>
      <c r="J1" s="31"/>
      <c r="K1" s="17"/>
    </row>
    <row r="2" customFormat="false" ht="21" hidden="false" customHeight="true" outlineLevel="0" collapsed="false">
      <c r="A2" s="16"/>
      <c r="B2" s="16"/>
      <c r="C2" s="16"/>
      <c r="D2" s="16"/>
      <c r="E2" s="16"/>
    </row>
    <row r="3" customFormat="false" ht="64.5" hidden="false" customHeight="true" outlineLevel="0" collapsed="false">
      <c r="A3" s="5" t="s">
        <v>6</v>
      </c>
      <c r="B3" s="5" t="s">
        <v>191</v>
      </c>
      <c r="C3" s="6" t="n">
        <f aca="false">E112</f>
        <v>1745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1745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</row>
    <row r="5" customFormat="false" ht="21" hidden="false" customHeight="true" outlineLevel="0" collapsed="false">
      <c r="A5" s="41" t="s">
        <v>26</v>
      </c>
      <c r="B5" s="41"/>
      <c r="C5" s="6" t="n">
        <f aca="false">C80</f>
        <v>-5733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</row>
    <row r="6" customFormat="false" ht="13.5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</row>
    <row r="7" customFormat="false" ht="13.5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</row>
    <row r="8" customFormat="false" ht="21" hidden="false" customHeight="true" outlineLevel="0" collapsed="false">
      <c r="A8" s="11" t="s">
        <v>337</v>
      </c>
      <c r="B8" s="11"/>
      <c r="C8" s="11"/>
      <c r="D8" s="11"/>
      <c r="E8" s="11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</row>
    <row r="10" customFormat="false" ht="21" hidden="false" customHeight="true" outlineLevel="0" collapsed="false">
      <c r="A10" s="13" t="s">
        <v>338</v>
      </c>
      <c r="B10" s="14" t="s">
        <v>36</v>
      </c>
      <c r="C10" s="15" t="s">
        <v>37</v>
      </c>
      <c r="D10" s="15"/>
      <c r="E10" s="6" t="n">
        <v>2405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</row>
    <row r="11" customFormat="false" ht="21" hidden="false" customHeight="true" outlineLevel="0" collapsed="false">
      <c r="A11" s="13" t="s">
        <v>339</v>
      </c>
      <c r="B11" s="14" t="s">
        <v>64</v>
      </c>
      <c r="C11" s="15" t="s">
        <v>212</v>
      </c>
      <c r="D11" s="15"/>
      <c r="E11" s="6" t="n">
        <v>0</v>
      </c>
    </row>
    <row r="12" customFormat="false" ht="21" hidden="false" customHeight="true" outlineLevel="0" collapsed="false">
      <c r="A12" s="16"/>
      <c r="B12" s="16"/>
      <c r="C12" s="41" t="s">
        <v>39</v>
      </c>
      <c r="D12" s="41"/>
      <c r="E12" s="6" t="n">
        <f aca="false">SUM(E10:E11)</f>
        <v>2405</v>
      </c>
    </row>
    <row r="13" customFormat="false" ht="13.5" hidden="false" customHeight="true" outlineLevel="0" collapsed="false">
      <c r="A13" s="17"/>
      <c r="B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</row>
    <row r="14" customFormat="false" ht="21" hidden="false" customHeight="true" outlineLevel="0" collapsed="false">
      <c r="A14" s="11" t="s">
        <v>340</v>
      </c>
      <c r="B14" s="11"/>
      <c r="C14" s="11"/>
      <c r="D14" s="11"/>
      <c r="E14" s="11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 customFormat="false" ht="21" hidden="false" customHeight="true" outlineLevel="0" collapsed="false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</row>
    <row r="16" customFormat="false" ht="21" hidden="false" customHeight="true" outlineLevel="0" collapsed="false">
      <c r="A16" s="13" t="s">
        <v>341</v>
      </c>
      <c r="B16" s="14" t="s">
        <v>36</v>
      </c>
      <c r="C16" s="15" t="s">
        <v>37</v>
      </c>
      <c r="D16" s="15"/>
      <c r="E16" s="6" t="n">
        <v>2405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</row>
    <row r="17" customFormat="false" ht="21" hidden="false" customHeight="true" outlineLevel="0" collapsed="false">
      <c r="A17" s="13" t="s">
        <v>342</v>
      </c>
      <c r="B17" s="14" t="s">
        <v>64</v>
      </c>
      <c r="C17" s="15" t="s">
        <v>212</v>
      </c>
      <c r="D17" s="15"/>
      <c r="E17" s="6" t="n">
        <v>0</v>
      </c>
    </row>
    <row r="18" customFormat="false" ht="21" hidden="false" customHeight="true" outlineLevel="0" collapsed="false">
      <c r="A18" s="16"/>
      <c r="B18" s="16"/>
      <c r="C18" s="41" t="s">
        <v>39</v>
      </c>
      <c r="D18" s="41"/>
      <c r="E18" s="6" t="n">
        <f aca="false">SUM(E16:E17)</f>
        <v>2405</v>
      </c>
    </row>
    <row r="19" customFormat="false" ht="13.5" hidden="false" customHeight="true" outlineLevel="0" collapsed="false">
      <c r="A19" s="17"/>
      <c r="B19" s="17"/>
      <c r="C19" s="17"/>
      <c r="D19" s="51"/>
      <c r="E19" s="52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customFormat="false" ht="21" hidden="false" customHeight="true" outlineLevel="0" collapsed="false">
      <c r="A20" s="11" t="s">
        <v>343</v>
      </c>
      <c r="B20" s="11"/>
      <c r="C20" s="11"/>
      <c r="D20" s="11"/>
      <c r="E20" s="11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68"/>
    </row>
    <row r="21" customFormat="false" ht="21" hidden="false" customHeight="true" outlineLevel="0" collapsed="false">
      <c r="A21" s="11" t="s">
        <v>4</v>
      </c>
      <c r="B21" s="11" t="s">
        <v>31</v>
      </c>
      <c r="C21" s="12" t="s">
        <v>32</v>
      </c>
      <c r="D21" s="12"/>
      <c r="E21" s="12" t="s">
        <v>33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customFormat="false" ht="21" hidden="false" customHeight="true" outlineLevel="0" collapsed="false">
      <c r="A22" s="13" t="s">
        <v>344</v>
      </c>
      <c r="B22" s="14" t="s">
        <v>36</v>
      </c>
      <c r="C22" s="15" t="s">
        <v>37</v>
      </c>
      <c r="D22" s="15"/>
      <c r="E22" s="6" t="n">
        <v>2405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customFormat="false" ht="21" hidden="false" customHeight="true" outlineLevel="0" collapsed="false">
      <c r="A23" s="13" t="s">
        <v>345</v>
      </c>
      <c r="B23" s="14" t="s">
        <v>64</v>
      </c>
      <c r="C23" s="15" t="s">
        <v>212</v>
      </c>
      <c r="D23" s="15"/>
      <c r="E23" s="6" t="n">
        <v>0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customFormat="false" ht="21" hidden="false" customHeight="true" outlineLevel="0" collapsed="false">
      <c r="A24" s="16"/>
      <c r="B24" s="16"/>
      <c r="C24" s="41" t="s">
        <v>39</v>
      </c>
      <c r="D24" s="41"/>
      <c r="E24" s="6" t="n">
        <f aca="false">SUM(E22:E23)</f>
        <v>2405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customFormat="false" ht="13.5" hidden="false" customHeight="true" outlineLevel="0" collapsed="false">
      <c r="A25" s="17"/>
      <c r="B25" s="17"/>
      <c r="C25" s="17"/>
      <c r="D25" s="51"/>
      <c r="E25" s="52"/>
    </row>
    <row r="26" customFormat="false" ht="12.75" hidden="false" customHeight="true" outlineLevel="0" collapsed="false">
      <c r="A26" s="17"/>
      <c r="B26" s="17"/>
      <c r="C26" s="17"/>
      <c r="D26" s="51"/>
      <c r="E26" s="52"/>
    </row>
    <row r="27" customFormat="false" ht="13.5" hidden="false" customHeight="true" outlineLevel="0" collapsed="false">
      <c r="A27" s="17"/>
      <c r="B27" s="17"/>
      <c r="C27" s="17"/>
      <c r="D27" s="51"/>
      <c r="E27" s="52"/>
    </row>
    <row r="28" customFormat="false" ht="13.5" hidden="false" customHeight="true" outlineLevel="0" collapsed="false">
      <c r="A28" s="17"/>
      <c r="B28" s="17"/>
    </row>
    <row r="29" customFormat="false" ht="21" hidden="false" customHeight="true" outlineLevel="0" collapsed="false">
      <c r="A29" s="34" t="s">
        <v>346</v>
      </c>
      <c r="B29" s="34"/>
      <c r="C29" s="34"/>
    </row>
    <row r="30" customFormat="false" ht="21" hidden="false" customHeight="true" outlineLevel="0" collapsed="false">
      <c r="A30" s="34" t="s">
        <v>31</v>
      </c>
      <c r="B30" s="34" t="s">
        <v>32</v>
      </c>
      <c r="C30" s="4" t="s">
        <v>33</v>
      </c>
      <c r="D30" s="69"/>
    </row>
    <row r="31" customFormat="false" ht="21" hidden="false" customHeight="true" outlineLevel="0" collapsed="false">
      <c r="A31" s="35" t="s">
        <v>81</v>
      </c>
      <c r="B31" s="35"/>
      <c r="C31" s="35"/>
      <c r="D31" s="69"/>
    </row>
    <row r="32" customFormat="false" ht="21" hidden="false" customHeight="true" outlineLevel="0" collapsed="false">
      <c r="A32" s="13" t="s">
        <v>272</v>
      </c>
      <c r="B32" s="14"/>
      <c r="C32" s="36" t="n">
        <v>78</v>
      </c>
    </row>
    <row r="33" customFormat="false" ht="21" hidden="false" customHeight="true" outlineLevel="0" collapsed="false">
      <c r="A33" s="13" t="s">
        <v>51</v>
      </c>
      <c r="B33" s="15"/>
      <c r="C33" s="36" t="n">
        <v>0</v>
      </c>
    </row>
    <row r="34" customFormat="false" ht="21" hidden="false" customHeight="true" outlineLevel="0" collapsed="false">
      <c r="A34" s="13" t="s">
        <v>85</v>
      </c>
      <c r="B34" s="14" t="s">
        <v>86</v>
      </c>
      <c r="C34" s="36" t="n">
        <v>149</v>
      </c>
    </row>
    <row r="35" customFormat="false" ht="21" hidden="false" customHeight="true" outlineLevel="0" collapsed="false">
      <c r="A35" s="39"/>
      <c r="B35" s="8" t="s">
        <v>88</v>
      </c>
      <c r="C35" s="36" t="n">
        <f aca="false">SUM(C32:C34)</f>
        <v>227</v>
      </c>
    </row>
    <row r="36" customFormat="false" ht="21" hidden="false" customHeight="true" outlineLevel="0" collapsed="false">
      <c r="A36" s="35" t="s">
        <v>313</v>
      </c>
      <c r="B36" s="35"/>
      <c r="C36" s="35"/>
    </row>
    <row r="37" s="17" customFormat="true" ht="21" hidden="false" customHeight="true" outlineLevel="0" collapsed="false">
      <c r="A37" s="35"/>
      <c r="B37" s="35"/>
      <c r="C37" s="35"/>
      <c r="J37" s="48"/>
    </row>
    <row r="38" customFormat="false" ht="21" hidden="false" customHeight="true" outlineLevel="0" collapsed="false">
      <c r="A38" s="13" t="s">
        <v>93</v>
      </c>
      <c r="B38" s="14"/>
      <c r="C38" s="36" t="n">
        <v>0</v>
      </c>
    </row>
    <row r="39" customFormat="false" ht="21" hidden="false" customHeight="true" outlineLevel="0" collapsed="false">
      <c r="A39" s="13" t="s">
        <v>95</v>
      </c>
      <c r="B39" s="14"/>
      <c r="C39" s="36" t="n">
        <v>0</v>
      </c>
    </row>
    <row r="40" customFormat="false" ht="21" hidden="false" customHeight="true" outlineLevel="0" collapsed="false">
      <c r="A40" s="13" t="s">
        <v>97</v>
      </c>
      <c r="B40" s="14"/>
      <c r="C40" s="36" t="n">
        <v>0</v>
      </c>
    </row>
    <row r="41" customFormat="false" ht="21" hidden="false" customHeight="true" outlineLevel="0" collapsed="false">
      <c r="A41" s="13" t="s">
        <v>99</v>
      </c>
      <c r="B41" s="14"/>
      <c r="C41" s="36" t="n">
        <v>0</v>
      </c>
    </row>
    <row r="42" customFormat="false" ht="21" hidden="false" customHeight="true" outlineLevel="0" collapsed="false">
      <c r="A42" s="13" t="s">
        <v>231</v>
      </c>
      <c r="B42" s="14"/>
      <c r="C42" s="36" t="n">
        <v>0</v>
      </c>
    </row>
    <row r="43" customFormat="false" ht="21" hidden="false" customHeight="true" outlineLevel="0" collapsed="false">
      <c r="A43" s="13"/>
      <c r="B43" s="8" t="s">
        <v>101</v>
      </c>
      <c r="C43" s="36" t="n">
        <f aca="false">SUM(C38:C42)</f>
        <v>0</v>
      </c>
    </row>
    <row r="44" customFormat="false" ht="21" hidden="false" customHeight="true" outlineLevel="0" collapsed="false">
      <c r="A44" s="35" t="s">
        <v>103</v>
      </c>
      <c r="B44" s="35"/>
      <c r="C44" s="35"/>
    </row>
    <row r="45" customFormat="false" ht="21" hidden="false" customHeight="true" outlineLevel="0" collapsed="false">
      <c r="A45" s="13" t="s">
        <v>105</v>
      </c>
      <c r="B45" s="14" t="s">
        <v>106</v>
      </c>
      <c r="C45" s="36" t="n">
        <v>0</v>
      </c>
    </row>
    <row r="46" customFormat="false" ht="21" hidden="false" customHeight="true" outlineLevel="0" collapsed="false">
      <c r="A46" s="13" t="s">
        <v>108</v>
      </c>
      <c r="B46" s="14" t="s">
        <v>109</v>
      </c>
      <c r="C46" s="36" t="n">
        <v>0</v>
      </c>
    </row>
    <row r="47" customFormat="false" ht="21" hidden="false" customHeight="true" outlineLevel="0" collapsed="false">
      <c r="A47" s="13"/>
      <c r="B47" s="8" t="s">
        <v>111</v>
      </c>
      <c r="C47" s="36" t="n">
        <f aca="false">SUM(C45:C46)</f>
        <v>0</v>
      </c>
    </row>
    <row r="48" customFormat="false" ht="21" hidden="false" customHeight="true" outlineLevel="0" collapsed="false">
      <c r="A48" s="35" t="s">
        <v>113</v>
      </c>
      <c r="B48" s="35"/>
      <c r="C48" s="35"/>
    </row>
    <row r="49" customFormat="false" ht="21" hidden="false" customHeight="true" outlineLevel="0" collapsed="false">
      <c r="A49" s="13" t="s">
        <v>115</v>
      </c>
      <c r="B49" s="14" t="s">
        <v>116</v>
      </c>
      <c r="C49" s="36" t="n">
        <v>0</v>
      </c>
    </row>
    <row r="50" customFormat="false" ht="21" hidden="false" customHeight="true" outlineLevel="0" collapsed="false">
      <c r="A50" s="39"/>
      <c r="B50" s="14" t="s">
        <v>118</v>
      </c>
      <c r="C50" s="36" t="n">
        <v>0</v>
      </c>
    </row>
    <row r="51" customFormat="false" ht="21" hidden="false" customHeight="true" outlineLevel="0" collapsed="false">
      <c r="A51" s="39"/>
      <c r="B51" s="14" t="s">
        <v>120</v>
      </c>
      <c r="C51" s="36" t="n">
        <v>0</v>
      </c>
    </row>
    <row r="52" customFormat="false" ht="21" hidden="false" customHeight="true" outlineLevel="0" collapsed="false">
      <c r="A52" s="39"/>
      <c r="B52" s="8" t="s">
        <v>122</v>
      </c>
      <c r="C52" s="36" t="n">
        <f aca="false">SUM(C49:C51)</f>
        <v>0</v>
      </c>
    </row>
    <row r="53" customFormat="false" ht="21" hidden="false" customHeight="true" outlineLevel="0" collapsed="false">
      <c r="A53" s="35" t="s">
        <v>123</v>
      </c>
      <c r="B53" s="35"/>
      <c r="C53" s="35"/>
    </row>
    <row r="54" customFormat="false" ht="21" hidden="false" customHeight="true" outlineLevel="0" collapsed="false">
      <c r="A54" s="13" t="s">
        <v>124</v>
      </c>
      <c r="B54" s="14" t="s">
        <v>125</v>
      </c>
      <c r="C54" s="36" t="n">
        <v>0</v>
      </c>
    </row>
    <row r="55" customFormat="false" ht="21" hidden="false" customHeight="true" outlineLevel="0" collapsed="false">
      <c r="A55" s="39"/>
      <c r="B55" s="8" t="s">
        <v>126</v>
      </c>
      <c r="C55" s="36" t="n">
        <f aca="false">SUM(C54)</f>
        <v>0</v>
      </c>
    </row>
    <row r="56" customFormat="false" ht="21" hidden="false" customHeight="true" outlineLevel="0" collapsed="false">
      <c r="A56" s="35" t="s">
        <v>127</v>
      </c>
      <c r="B56" s="35"/>
      <c r="C56" s="35"/>
    </row>
    <row r="57" customFormat="false" ht="42.75" hidden="false" customHeight="true" outlineLevel="0" collapsed="false">
      <c r="A57" s="13" t="s">
        <v>314</v>
      </c>
      <c r="B57" s="14" t="s">
        <v>129</v>
      </c>
      <c r="C57" s="36" t="n">
        <v>0</v>
      </c>
    </row>
    <row r="58" customFormat="false" ht="21" hidden="false" customHeight="true" outlineLevel="0" collapsed="false">
      <c r="A58" s="13" t="s">
        <v>130</v>
      </c>
      <c r="B58" s="14" t="s">
        <v>131</v>
      </c>
      <c r="C58" s="36" t="n">
        <v>0</v>
      </c>
    </row>
    <row r="59" customFormat="false" ht="42.75" hidden="false" customHeight="true" outlineLevel="0" collapsed="false">
      <c r="A59" s="13" t="s">
        <v>132</v>
      </c>
      <c r="B59" s="14" t="s">
        <v>133</v>
      </c>
      <c r="C59" s="36" t="n">
        <v>0</v>
      </c>
    </row>
    <row r="60" customFormat="false" ht="21" hidden="false" customHeight="true" outlineLevel="0" collapsed="false">
      <c r="A60" s="13" t="s">
        <v>134</v>
      </c>
      <c r="B60" s="14" t="s">
        <v>134</v>
      </c>
      <c r="C60" s="36" t="n">
        <v>0</v>
      </c>
    </row>
    <row r="61" customFormat="false" ht="21" hidden="false" customHeight="true" outlineLevel="0" collapsed="false">
      <c r="A61" s="13"/>
      <c r="B61" s="8" t="s">
        <v>24</v>
      </c>
      <c r="C61" s="36" t="n">
        <f aca="false">SUM(C57:C60)</f>
        <v>0</v>
      </c>
    </row>
    <row r="62" customFormat="false" ht="21" hidden="false" customHeight="true" outlineLevel="0" collapsed="false">
      <c r="A62" s="35" t="s">
        <v>136</v>
      </c>
      <c r="B62" s="35"/>
      <c r="C62" s="35"/>
    </row>
    <row r="63" customFormat="false" ht="21" hidden="false" customHeight="true" outlineLevel="0" collapsed="false">
      <c r="A63" s="13" t="s">
        <v>137</v>
      </c>
      <c r="B63" s="15"/>
      <c r="C63" s="36" t="n">
        <v>0</v>
      </c>
    </row>
    <row r="64" customFormat="false" ht="21" hidden="false" customHeight="true" outlineLevel="0" collapsed="false">
      <c r="A64" s="39" t="s">
        <v>138</v>
      </c>
      <c r="B64" s="15" t="s">
        <v>139</v>
      </c>
      <c r="C64" s="36" t="n">
        <v>0</v>
      </c>
    </row>
    <row r="65" customFormat="false" ht="21" hidden="false" customHeight="true" outlineLevel="0" collapsed="false">
      <c r="A65" s="13" t="s">
        <v>64</v>
      </c>
      <c r="B65" s="14" t="s">
        <v>140</v>
      </c>
      <c r="C65" s="36" t="n">
        <v>0</v>
      </c>
    </row>
    <row r="66" customFormat="false" ht="21" hidden="false" customHeight="true" outlineLevel="0" collapsed="false">
      <c r="A66" s="13"/>
      <c r="B66" s="8" t="s">
        <v>141</v>
      </c>
      <c r="C66" s="36" t="n">
        <f aca="false">SUM(C63:C65)</f>
        <v>0</v>
      </c>
    </row>
    <row r="67" customFormat="false" ht="21" hidden="false" customHeight="true" outlineLevel="0" collapsed="false">
      <c r="A67" s="35" t="s">
        <v>142</v>
      </c>
      <c r="B67" s="35"/>
      <c r="C67" s="35"/>
    </row>
    <row r="68" customFormat="false" ht="21" hidden="false" customHeight="true" outlineLevel="0" collapsed="false">
      <c r="A68" s="13" t="s">
        <v>143</v>
      </c>
      <c r="B68" s="15" t="s">
        <v>144</v>
      </c>
      <c r="C68" s="36" t="n">
        <v>0</v>
      </c>
    </row>
    <row r="69" customFormat="false" ht="21" hidden="false" customHeight="true" outlineLevel="0" collapsed="false">
      <c r="A69" s="5" t="s">
        <v>145</v>
      </c>
      <c r="B69" s="55" t="s">
        <v>146</v>
      </c>
      <c r="C69" s="36" t="n">
        <v>68</v>
      </c>
    </row>
    <row r="70" customFormat="false" ht="39.75" hidden="false" customHeight="true" outlineLevel="0" collapsed="false">
      <c r="A70" s="13" t="s">
        <v>147</v>
      </c>
      <c r="B70" s="14" t="s">
        <v>347</v>
      </c>
      <c r="C70" s="36" t="n">
        <v>52</v>
      </c>
    </row>
    <row r="71" customFormat="false" ht="21" hidden="false" customHeight="true" outlineLevel="0" collapsed="false">
      <c r="A71" s="13" t="s">
        <v>348</v>
      </c>
      <c r="B71" s="66" t="s">
        <v>349</v>
      </c>
      <c r="C71" s="36" t="n">
        <v>0</v>
      </c>
    </row>
    <row r="72" customFormat="false" ht="21" hidden="false" customHeight="true" outlineLevel="0" collapsed="false">
      <c r="A72" s="39"/>
      <c r="B72" s="41" t="s">
        <v>151</v>
      </c>
      <c r="C72" s="36" t="n">
        <f aca="false">SUM(C68:C71)</f>
        <v>120</v>
      </c>
    </row>
    <row r="73" customFormat="false" ht="21" hidden="false" customHeight="true" outlineLevel="0" collapsed="false">
      <c r="A73" s="39"/>
      <c r="B73" s="41" t="s">
        <v>24</v>
      </c>
      <c r="C73" s="36" t="n">
        <f aca="false">C35+C43+C47+C52+C55+C61+C66+C72</f>
        <v>347</v>
      </c>
    </row>
    <row r="74" customFormat="false" ht="21" hidden="false" customHeight="true" outlineLevel="0" collapsed="false">
      <c r="A74" s="35" t="s">
        <v>153</v>
      </c>
      <c r="B74" s="35"/>
      <c r="C74" s="35"/>
    </row>
    <row r="75" customFormat="false" ht="21" hidden="false" customHeight="true" outlineLevel="0" collapsed="false">
      <c r="A75" s="39" t="s">
        <v>154</v>
      </c>
      <c r="B75" s="15"/>
      <c r="C75" s="6" t="n">
        <f aca="false">IF(('October 2024 - December 2024'!C91)+SUM(E86+E98+E99+E108)  &lt; 0,(('October 2024 - December 2024'!C91))+SUM(E86+E98+E99+E108), TEXT((('October 2024 - December 2024'!C91))+SUM(E86+E98+E99+E108),"+$0.00"))</f>
        <v>-5733</v>
      </c>
    </row>
    <row r="76" customFormat="false" ht="21" hidden="false" customHeight="true" outlineLevel="0" collapsed="false">
      <c r="A76" s="39" t="s">
        <v>155</v>
      </c>
      <c r="B76" s="15"/>
      <c r="C76" s="6" t="n">
        <v>0</v>
      </c>
    </row>
    <row r="77" customFormat="false" ht="21" hidden="false" customHeight="true" outlineLevel="0" collapsed="false">
      <c r="A77" s="39" t="s">
        <v>156</v>
      </c>
      <c r="B77" s="15"/>
      <c r="C77" s="6" t="str">
        <f aca="false">IF(('October 2024 - December 2024'!C93)+SUM(E89) &lt; 0,(('October 2024 - December 2024'!C93))+SUM(E89), TEXT((('October 2024 - December 2024'!C93))+SUM(E89),"+$0.00"))</f>
        <v>+$0.00</v>
      </c>
    </row>
    <row r="78" customFormat="false" ht="42.75" hidden="false" customHeight="true" outlineLevel="0" collapsed="false">
      <c r="A78" s="13" t="s">
        <v>157</v>
      </c>
      <c r="B78" s="15"/>
      <c r="C78" s="6" t="n">
        <v>0</v>
      </c>
    </row>
    <row r="79" customFormat="false" ht="42.75" hidden="false" customHeight="true" outlineLevel="0" collapsed="false">
      <c r="A79" s="13" t="s">
        <v>158</v>
      </c>
      <c r="B79" s="15"/>
      <c r="C79" s="6" t="n">
        <v>0</v>
      </c>
    </row>
    <row r="80" customFormat="false" ht="21" hidden="false" customHeight="true" outlineLevel="0" collapsed="false">
      <c r="A80" s="39"/>
      <c r="B80" s="41" t="s">
        <v>159</v>
      </c>
      <c r="C80" s="6" t="n">
        <f aca="false">C75+C76+C77+C78+C79</f>
        <v>-5733</v>
      </c>
    </row>
    <row r="81" customFormat="false" ht="21" hidden="false" customHeight="true" outlineLevel="0" collapsed="false">
      <c r="A81" s="13"/>
      <c r="B81" s="8" t="s">
        <v>160</v>
      </c>
      <c r="C81" s="36" t="n">
        <f aca="false">C73</f>
        <v>347</v>
      </c>
      <c r="J81" s="67"/>
    </row>
    <row r="82" customFormat="false" ht="13.5" hidden="false" customHeight="true" outlineLevel="0" collapsed="false">
      <c r="A82" s="17"/>
      <c r="B82" s="17"/>
    </row>
    <row r="83" customFormat="false" ht="13.5" hidden="false" customHeight="true" outlineLevel="0" collapsed="false">
      <c r="A83" s="17"/>
      <c r="B83" s="17"/>
    </row>
    <row r="84" customFormat="false" ht="21" hidden="false" customHeight="true" outlineLevel="0" collapsed="false">
      <c r="A84" s="42" t="s">
        <v>350</v>
      </c>
      <c r="B84" s="42"/>
      <c r="C84" s="42"/>
      <c r="D84" s="42"/>
      <c r="E84" s="42"/>
      <c r="F84" s="42"/>
      <c r="G84" s="42"/>
    </row>
    <row r="85" customFormat="false" ht="21" hidden="false" customHeight="true" outlineLevel="0" collapsed="false">
      <c r="A85" s="42" t="s">
        <v>162</v>
      </c>
      <c r="B85" s="42"/>
      <c r="C85" s="42" t="s">
        <v>32</v>
      </c>
      <c r="D85" s="42"/>
      <c r="E85" s="42" t="s">
        <v>33</v>
      </c>
      <c r="F85" s="42"/>
      <c r="G85" s="42"/>
      <c r="H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</row>
    <row r="86" customFormat="false" ht="42.75" hidden="false" customHeight="true" outlineLevel="0" collapsed="false">
      <c r="A86" s="39" t="s">
        <v>142</v>
      </c>
      <c r="B86" s="39"/>
      <c r="C86" s="15" t="s">
        <v>236</v>
      </c>
      <c r="D86" s="15"/>
      <c r="E86" s="36" t="n">
        <v>0</v>
      </c>
      <c r="F86" s="36"/>
      <c r="G86" s="36"/>
    </row>
    <row r="87" customFormat="false" ht="42.75" hidden="false" customHeight="true" outlineLevel="0" collapsed="false">
      <c r="A87" s="39"/>
      <c r="B87" s="39"/>
      <c r="C87" s="65" t="s">
        <v>351</v>
      </c>
      <c r="D87" s="65"/>
      <c r="E87" s="36" t="n">
        <v>900</v>
      </c>
      <c r="F87" s="36"/>
      <c r="G87" s="36"/>
    </row>
    <row r="88" customFormat="false" ht="21" hidden="false" customHeight="true" outlineLevel="0" collapsed="false">
      <c r="A88" s="39"/>
      <c r="B88" s="39"/>
      <c r="C88" s="14" t="s">
        <v>352</v>
      </c>
      <c r="D88" s="14"/>
      <c r="E88" s="36" t="n">
        <v>0</v>
      </c>
      <c r="F88" s="36"/>
      <c r="G88" s="36"/>
    </row>
    <row r="89" customFormat="false" ht="21" hidden="false" customHeight="true" outlineLevel="0" collapsed="false">
      <c r="A89" s="39"/>
      <c r="B89" s="39"/>
      <c r="C89" s="14" t="s">
        <v>252</v>
      </c>
      <c r="D89" s="14"/>
      <c r="E89" s="36" t="n">
        <v>500</v>
      </c>
      <c r="F89" s="36"/>
      <c r="G89" s="36"/>
    </row>
    <row r="90" customFormat="false" ht="180" hidden="false" customHeight="true" outlineLevel="0" collapsed="false">
      <c r="A90" s="39"/>
      <c r="B90" s="39"/>
      <c r="C90" s="14" t="s">
        <v>353</v>
      </c>
      <c r="D90" s="14"/>
      <c r="E90" s="36" t="n">
        <v>395</v>
      </c>
      <c r="F90" s="36"/>
      <c r="G90" s="36"/>
      <c r="H90" s="48"/>
    </row>
    <row r="91" customFormat="false" ht="21" hidden="false" customHeight="true" outlineLevel="0" collapsed="false">
      <c r="A91" s="39" t="s">
        <v>163</v>
      </c>
      <c r="B91" s="39"/>
      <c r="C91" s="15"/>
      <c r="D91" s="15"/>
      <c r="E91" s="36" t="n">
        <f aca="false">C81</f>
        <v>347</v>
      </c>
      <c r="F91" s="36"/>
      <c r="G91" s="36"/>
    </row>
    <row r="92" customFormat="false" ht="21" hidden="false" customHeight="true" outlineLevel="0" collapsed="false">
      <c r="A92" s="39"/>
      <c r="B92" s="39"/>
      <c r="C92" s="44" t="s">
        <v>164</v>
      </c>
      <c r="D92" s="44"/>
      <c r="E92" s="6" t="n">
        <f aca="false">('October 2024 - December 2024'!E134+E12)-SUM(E86:E91)</f>
        <v>619</v>
      </c>
      <c r="F92" s="6"/>
      <c r="G92" s="6"/>
    </row>
    <row r="93" customFormat="false" ht="13.5" hidden="false" customHeight="true" outlineLevel="0" collapsed="false"/>
    <row r="94" customFormat="false" ht="21" hidden="false" customHeight="true" outlineLevel="0" collapsed="false">
      <c r="A94" s="42" t="s">
        <v>354</v>
      </c>
      <c r="B94" s="42"/>
      <c r="C94" s="42"/>
      <c r="D94" s="42"/>
      <c r="E94" s="42"/>
      <c r="F94" s="42"/>
      <c r="G94" s="42"/>
    </row>
    <row r="95" customFormat="false" ht="21" hidden="false" customHeight="true" outlineLevel="0" collapsed="false">
      <c r="A95" s="42" t="s">
        <v>162</v>
      </c>
      <c r="B95" s="42"/>
      <c r="C95" s="42" t="s">
        <v>32</v>
      </c>
      <c r="D95" s="42"/>
      <c r="E95" s="42" t="s">
        <v>33</v>
      </c>
      <c r="F95" s="42"/>
      <c r="G95" s="42"/>
      <c r="H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</row>
    <row r="96" customFormat="false" ht="42.75" hidden="false" customHeight="true" outlineLevel="0" collapsed="false">
      <c r="A96" s="39" t="s">
        <v>355</v>
      </c>
      <c r="B96" s="39"/>
      <c r="C96" s="15"/>
      <c r="D96" s="15"/>
      <c r="E96" s="6" t="n">
        <f aca="false">E92</f>
        <v>619</v>
      </c>
      <c r="F96" s="6"/>
      <c r="G96" s="6"/>
    </row>
    <row r="97" customFormat="false" ht="42.75" hidden="false" customHeight="true" outlineLevel="0" collapsed="false">
      <c r="A97" s="39" t="s">
        <v>142</v>
      </c>
      <c r="B97" s="39"/>
      <c r="C97" s="14" t="s">
        <v>356</v>
      </c>
      <c r="D97" s="14"/>
      <c r="E97" s="36" t="n">
        <v>0</v>
      </c>
      <c r="F97" s="36"/>
      <c r="G97" s="36"/>
    </row>
    <row r="98" customFormat="false" ht="64.5" hidden="false" customHeight="true" outlineLevel="0" collapsed="false">
      <c r="A98" s="39"/>
      <c r="B98" s="39"/>
      <c r="C98" s="14" t="s">
        <v>357</v>
      </c>
      <c r="D98" s="14"/>
      <c r="E98" s="36" t="n">
        <v>0</v>
      </c>
      <c r="F98" s="36"/>
      <c r="G98" s="36"/>
    </row>
    <row r="99" customFormat="false" ht="21" hidden="false" customHeight="true" outlineLevel="0" collapsed="false">
      <c r="A99" s="39"/>
      <c r="B99" s="39"/>
      <c r="C99" s="65" t="s">
        <v>358</v>
      </c>
      <c r="D99" s="65"/>
      <c r="E99" s="36" t="n">
        <v>1100</v>
      </c>
      <c r="F99" s="36"/>
      <c r="G99" s="36"/>
    </row>
    <row r="100" customFormat="false" ht="180" hidden="false" customHeight="true" outlineLevel="0" collapsed="false">
      <c r="A100" s="39"/>
      <c r="B100" s="39"/>
      <c r="C100" s="14" t="s">
        <v>359</v>
      </c>
      <c r="D100" s="14"/>
      <c r="E100" s="36" t="n">
        <v>395</v>
      </c>
      <c r="F100" s="36"/>
      <c r="G100" s="36"/>
      <c r="H100" s="48"/>
    </row>
    <row r="101" customFormat="false" ht="21" hidden="false" customHeight="true" outlineLevel="0" collapsed="false">
      <c r="A101" s="39" t="s">
        <v>163</v>
      </c>
      <c r="B101" s="39"/>
      <c r="C101" s="66"/>
      <c r="D101" s="66"/>
      <c r="E101" s="36" t="n">
        <f aca="false">C81</f>
        <v>347</v>
      </c>
      <c r="F101" s="36"/>
      <c r="G101" s="36"/>
    </row>
    <row r="102" customFormat="false" ht="21" hidden="false" customHeight="true" outlineLevel="0" collapsed="false">
      <c r="A102" s="39"/>
      <c r="B102" s="39"/>
      <c r="C102" s="41" t="s">
        <v>174</v>
      </c>
      <c r="D102" s="41"/>
      <c r="E102" s="6" t="n">
        <f aca="false">(E18+E96)-SUM(E97:E101)</f>
        <v>1182</v>
      </c>
      <c r="F102" s="6"/>
      <c r="G102" s="6"/>
    </row>
    <row r="103" customFormat="false" ht="13.5" hidden="false" customHeight="true" outlineLevel="0" collapsed="false">
      <c r="A103" s="46"/>
      <c r="B103" s="46"/>
      <c r="C103" s="46"/>
      <c r="D103" s="46"/>
      <c r="E103" s="46"/>
    </row>
    <row r="104" customFormat="false" ht="17.25" hidden="false" customHeight="true" outlineLevel="0" collapsed="false">
      <c r="A104" s="46"/>
      <c r="B104" s="46"/>
      <c r="C104" s="46"/>
      <c r="D104" s="46"/>
      <c r="E104" s="46"/>
    </row>
    <row r="105" customFormat="false" ht="21" hidden="false" customHeight="true" outlineLevel="0" collapsed="false">
      <c r="A105" s="42" t="s">
        <v>360</v>
      </c>
      <c r="B105" s="42"/>
      <c r="C105" s="42"/>
      <c r="D105" s="42"/>
      <c r="E105" s="42"/>
      <c r="F105" s="42"/>
      <c r="G105" s="42"/>
    </row>
    <row r="106" customFormat="false" ht="21" hidden="false" customHeight="true" outlineLevel="0" collapsed="false">
      <c r="A106" s="42" t="s">
        <v>162</v>
      </c>
      <c r="B106" s="42"/>
      <c r="C106" s="42" t="s">
        <v>32</v>
      </c>
      <c r="D106" s="42"/>
      <c r="E106" s="42" t="s">
        <v>33</v>
      </c>
      <c r="F106" s="42"/>
      <c r="G106" s="42"/>
      <c r="H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</row>
    <row r="107" customFormat="false" ht="42.75" hidden="false" customHeight="true" outlineLevel="0" collapsed="false">
      <c r="A107" s="39" t="s">
        <v>361</v>
      </c>
      <c r="B107" s="39"/>
      <c r="C107" s="15"/>
      <c r="D107" s="15"/>
      <c r="E107" s="6" t="n">
        <f aca="false">E102</f>
        <v>1182</v>
      </c>
      <c r="F107" s="6"/>
      <c r="G107" s="6"/>
    </row>
    <row r="108" customFormat="false" ht="21" hidden="false" customHeight="true" outlineLevel="0" collapsed="false">
      <c r="A108" s="39" t="s">
        <v>142</v>
      </c>
      <c r="B108" s="39"/>
      <c r="C108" s="49" t="s">
        <v>362</v>
      </c>
      <c r="D108" s="49"/>
      <c r="E108" s="36" t="n">
        <v>1100</v>
      </c>
      <c r="F108" s="36"/>
      <c r="G108" s="36"/>
    </row>
    <row r="109" customFormat="false" ht="21" hidden="false" customHeight="true" outlineLevel="0" collapsed="false">
      <c r="A109" s="39"/>
      <c r="B109" s="39"/>
      <c r="C109" s="14" t="s">
        <v>363</v>
      </c>
      <c r="D109" s="14"/>
      <c r="E109" s="36" t="n">
        <v>0</v>
      </c>
      <c r="F109" s="36"/>
      <c r="G109" s="36"/>
    </row>
    <row r="110" customFormat="false" ht="180" hidden="false" customHeight="true" outlineLevel="0" collapsed="false">
      <c r="A110" s="39"/>
      <c r="B110" s="39"/>
      <c r="C110" s="14" t="s">
        <v>364</v>
      </c>
      <c r="D110" s="14"/>
      <c r="E110" s="36" t="n">
        <v>395</v>
      </c>
      <c r="F110" s="36"/>
      <c r="G110" s="36"/>
      <c r="H110" s="48"/>
    </row>
    <row r="111" customFormat="false" ht="21" hidden="false" customHeight="true" outlineLevel="0" collapsed="false">
      <c r="A111" s="39" t="s">
        <v>163</v>
      </c>
      <c r="B111" s="39"/>
      <c r="C111" s="15"/>
      <c r="D111" s="15"/>
      <c r="E111" s="36" t="n">
        <f aca="false">C81</f>
        <v>347</v>
      </c>
      <c r="F111" s="36"/>
      <c r="G111" s="36"/>
    </row>
    <row r="112" customFormat="false" ht="21" hidden="false" customHeight="true" outlineLevel="0" collapsed="false">
      <c r="A112" s="39"/>
      <c r="B112" s="39"/>
      <c r="C112" s="41" t="s">
        <v>174</v>
      </c>
      <c r="D112" s="41"/>
      <c r="E112" s="6" t="n">
        <f aca="false">(E24+E107)-SUM(E108:E111)</f>
        <v>1745</v>
      </c>
      <c r="F112" s="6"/>
      <c r="G112" s="6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  <row r="1023" customFormat="false" ht="13.5" hidden="false" customHeight="true" outlineLevel="0" collapsed="false">
      <c r="A1023" s="17"/>
      <c r="B1023" s="17"/>
    </row>
    <row r="1024" customFormat="false" ht="13.5" hidden="false" customHeight="true" outlineLevel="0" collapsed="false">
      <c r="A1024" s="17"/>
      <c r="B1024" s="17"/>
    </row>
    <row r="1025" customFormat="false" ht="13.5" hidden="false" customHeight="true" outlineLevel="0" collapsed="false">
      <c r="A1025" s="17"/>
      <c r="B1025" s="17"/>
    </row>
  </sheetData>
  <mergeCells count="94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A18:B18"/>
    <mergeCell ref="C18:D18"/>
    <mergeCell ref="A20:E20"/>
    <mergeCell ref="C21:D21"/>
    <mergeCell ref="C22:D22"/>
    <mergeCell ref="C23:D23"/>
    <mergeCell ref="A24:B24"/>
    <mergeCell ref="C24:D24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4:G84"/>
    <mergeCell ref="A85:B85"/>
    <mergeCell ref="C85:D85"/>
    <mergeCell ref="E85:G85"/>
    <mergeCell ref="A86:B90"/>
    <mergeCell ref="C86:D86"/>
    <mergeCell ref="E86:G86"/>
    <mergeCell ref="C87:D87"/>
    <mergeCell ref="E87:G87"/>
    <mergeCell ref="C88:D88"/>
    <mergeCell ref="E88:G88"/>
    <mergeCell ref="C89:D89"/>
    <mergeCell ref="E89:G89"/>
    <mergeCell ref="C90:D90"/>
    <mergeCell ref="E90:G90"/>
    <mergeCell ref="A91:B91"/>
    <mergeCell ref="C91:D91"/>
    <mergeCell ref="E91:G91"/>
    <mergeCell ref="A92:B92"/>
    <mergeCell ref="C92:D92"/>
    <mergeCell ref="E92:G92"/>
    <mergeCell ref="A94:G94"/>
    <mergeCell ref="A95:B95"/>
    <mergeCell ref="C95:D95"/>
    <mergeCell ref="E95:G95"/>
    <mergeCell ref="A96:B96"/>
    <mergeCell ref="C96:D96"/>
    <mergeCell ref="E96:G96"/>
    <mergeCell ref="A97:B100"/>
    <mergeCell ref="C97:D97"/>
    <mergeCell ref="E97:G97"/>
    <mergeCell ref="C98:D98"/>
    <mergeCell ref="E98:G98"/>
    <mergeCell ref="C99:D99"/>
    <mergeCell ref="E99:G99"/>
    <mergeCell ref="C100:D100"/>
    <mergeCell ref="E100:G100"/>
    <mergeCell ref="A101:B101"/>
    <mergeCell ref="C101:D101"/>
    <mergeCell ref="E101:G101"/>
    <mergeCell ref="A102:B102"/>
    <mergeCell ref="C102:D102"/>
    <mergeCell ref="E102:G102"/>
    <mergeCell ref="A105:G105"/>
    <mergeCell ref="A106:B106"/>
    <mergeCell ref="C106:D106"/>
    <mergeCell ref="E106:G106"/>
    <mergeCell ref="A107:B107"/>
    <mergeCell ref="C107:D107"/>
    <mergeCell ref="E107:G107"/>
    <mergeCell ref="A108:B110"/>
    <mergeCell ref="C108:D108"/>
    <mergeCell ref="E108:G108"/>
    <mergeCell ref="C109:D109"/>
    <mergeCell ref="E109:G109"/>
    <mergeCell ref="C110:D110"/>
    <mergeCell ref="E110:G110"/>
    <mergeCell ref="A111:B111"/>
    <mergeCell ref="C111:D111"/>
    <mergeCell ref="E111:G111"/>
    <mergeCell ref="A112:B112"/>
    <mergeCell ref="C112:D112"/>
    <mergeCell ref="E112:G112"/>
  </mergeCells>
  <conditionalFormatting sqref="C32:C35 C38:C43 C45:C47 C49:C52 C54:C55 C57:C61 C63:C66 C81">
    <cfRule type="cellIs" priority="2" operator="equal" aboveAverage="0" equalAverage="0" bottom="0" percent="0" rank="0" text="" dxfId="9">
      <formula>0</formula>
    </cfRule>
  </conditionalFormatting>
  <conditionalFormatting sqref="C68:C73">
    <cfRule type="cellIs" priority="3" operator="equal" aboveAverage="0" equalAverage="0" bottom="0" percent="0" rank="0" text="" dxfId="10">
      <formula>0</formula>
    </cfRule>
  </conditionalFormatting>
  <conditionalFormatting sqref="C71">
    <cfRule type="cellIs" priority="4" operator="equal" aboveAverage="0" equalAverage="0" bottom="0" percent="0" rank="0" text="" dxfId="11">
      <formula>0</formula>
    </cfRule>
  </conditionalFormatting>
  <conditionalFormatting sqref="D33">
    <cfRule type="cellIs" priority="5" operator="equal" aboveAverage="0" equalAverage="0" bottom="0" percent="0" rank="0" text="" dxfId="12">
      <formula>0</formula>
    </cfRule>
  </conditionalFormatting>
  <conditionalFormatting sqref="E86:E91">
    <cfRule type="cellIs" priority="6" operator="equal" aboveAverage="0" equalAverage="0" bottom="0" percent="0" rank="0" text="" dxfId="13">
      <formula>0</formula>
    </cfRule>
  </conditionalFormatting>
  <conditionalFormatting sqref="E90">
    <cfRule type="cellIs" priority="7" operator="equal" aboveAverage="0" equalAverage="0" bottom="0" percent="0" rank="0" text="" dxfId="14">
      <formula>0</formula>
    </cfRule>
  </conditionalFormatting>
  <conditionalFormatting sqref="E97:E101">
    <cfRule type="cellIs" priority="8" operator="equal" aboveAverage="0" equalAverage="0" bottom="0" percent="0" rank="0" text="" dxfId="15">
      <formula>0</formula>
    </cfRule>
  </conditionalFormatting>
  <conditionalFormatting sqref="E100">
    <cfRule type="cellIs" priority="9" operator="equal" aboveAverage="0" equalAverage="0" bottom="0" percent="0" rank="0" text="" dxfId="16">
      <formula>0</formula>
    </cfRule>
  </conditionalFormatting>
  <conditionalFormatting sqref="E108:E111">
    <cfRule type="cellIs" priority="10" operator="equal" aboveAverage="0" equalAverage="0" bottom="0" percent="0" rank="0" text="" dxfId="17">
      <formula>0</formula>
    </cfRule>
  </conditionalFormatting>
  <conditionalFormatting sqref="E110">
    <cfRule type="cellIs" priority="11" operator="equal" aboveAverage="0" equalAverage="0" bottom="0" percent="0" rank="0" text="" dxfId="18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22"/>
  <sheetViews>
    <sheetView showFormulas="false" showGridLines="true" showRowColHeaders="true" showZeros="true" rightToLeft="false" tabSelected="false" showOutlineSymbols="true" defaultGridColor="true" view="normal" topLeftCell="A3" colorId="64" zoomScale="90" zoomScaleNormal="90" zoomScalePageLayoutView="100" workbookViewId="0">
      <selection pane="topLeft" activeCell="A11" activeCellId="0" sqref="A11"/>
    </sheetView>
  </sheetViews>
  <sheetFormatPr defaultColWidth="14.437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10.43"/>
    <col collapsed="false" customWidth="true" hidden="false" outlineLevel="0" max="7" min="7" style="0" width="38.85"/>
    <col collapsed="false" customWidth="true" hidden="false" outlineLevel="0" max="8" min="8" style="48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365</v>
      </c>
      <c r="B1" s="1"/>
      <c r="C1" s="1"/>
      <c r="D1" s="1"/>
      <c r="E1" s="1"/>
      <c r="F1" s="17"/>
      <c r="G1" s="17"/>
      <c r="H1" s="31"/>
      <c r="I1" s="17"/>
    </row>
    <row r="2" customFormat="false" ht="21" hidden="false" customHeight="true" outlineLevel="0" collapsed="false">
      <c r="A2" s="16"/>
      <c r="B2" s="16"/>
      <c r="C2" s="16"/>
      <c r="D2" s="16"/>
      <c r="E2" s="16"/>
    </row>
    <row r="3" customFormat="false" ht="64.5" hidden="false" customHeight="true" outlineLevel="0" collapsed="false">
      <c r="A3" s="5" t="s">
        <v>6</v>
      </c>
      <c r="B3" s="5" t="s">
        <v>191</v>
      </c>
      <c r="C3" s="6" t="n">
        <f aca="false">E109</f>
        <v>3434</v>
      </c>
      <c r="D3" s="9"/>
      <c r="E3" s="9"/>
      <c r="F3" s="68"/>
      <c r="G3" s="68"/>
      <c r="H3" s="70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3434</v>
      </c>
      <c r="D4" s="9"/>
      <c r="E4" s="9"/>
      <c r="F4" s="68"/>
      <c r="G4" s="68"/>
      <c r="H4" s="70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</row>
    <row r="5" customFormat="false" ht="21" hidden="false" customHeight="true" outlineLevel="0" collapsed="false">
      <c r="A5" s="41" t="s">
        <v>26</v>
      </c>
      <c r="B5" s="41"/>
      <c r="C5" s="6" t="n">
        <f aca="false">C80</f>
        <v>-2433</v>
      </c>
      <c r="D5" s="9"/>
      <c r="E5" s="9"/>
      <c r="F5" s="68"/>
      <c r="G5" s="68"/>
      <c r="H5" s="70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</row>
    <row r="6" customFormat="false" ht="13.5" hidden="false" customHeight="true" outlineLevel="0" collapsed="false">
      <c r="A6" s="71"/>
      <c r="B6" s="71"/>
      <c r="C6" s="71"/>
      <c r="D6" s="71"/>
      <c r="E6" s="71"/>
      <c r="F6" s="68"/>
      <c r="G6" s="68"/>
      <c r="H6" s="70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</row>
    <row r="7" customFormat="false" ht="13.5" hidden="false" customHeight="true" outlineLevel="0" collapsed="false"/>
    <row r="8" customFormat="false" ht="21" hidden="false" customHeight="true" outlineLevel="0" collapsed="false">
      <c r="A8" s="11" t="s">
        <v>366</v>
      </c>
      <c r="B8" s="11"/>
      <c r="C8" s="11"/>
      <c r="D8" s="11"/>
      <c r="E8" s="11"/>
      <c r="G8" s="68"/>
      <c r="H8" s="70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</row>
    <row r="10" customFormat="false" ht="21" hidden="false" customHeight="true" outlineLevel="0" collapsed="false">
      <c r="A10" s="13" t="s">
        <v>367</v>
      </c>
      <c r="B10" s="14" t="s">
        <v>36</v>
      </c>
      <c r="C10" s="15" t="s">
        <v>37</v>
      </c>
      <c r="D10" s="15"/>
      <c r="E10" s="6" t="n">
        <v>2405</v>
      </c>
    </row>
    <row r="11" customFormat="false" ht="21" hidden="false" customHeight="true" outlineLevel="0" collapsed="false">
      <c r="A11" s="13" t="s">
        <v>368</v>
      </c>
      <c r="B11" s="14" t="s">
        <v>64</v>
      </c>
      <c r="C11" s="15" t="s">
        <v>212</v>
      </c>
      <c r="D11" s="15"/>
      <c r="E11" s="6" t="n">
        <v>0</v>
      </c>
    </row>
    <row r="12" customFormat="false" ht="21" hidden="false" customHeight="true" outlineLevel="0" collapsed="false">
      <c r="A12" s="16"/>
      <c r="B12" s="16"/>
      <c r="C12" s="41" t="s">
        <v>39</v>
      </c>
      <c r="D12" s="41"/>
      <c r="E12" s="6" t="n">
        <f aca="false">SUM(E10:E11)</f>
        <v>2405</v>
      </c>
    </row>
    <row r="13" customFormat="false" ht="13.5" hidden="false" customHeight="true" outlineLevel="0" collapsed="false">
      <c r="A13" s="17"/>
      <c r="B13" s="17"/>
    </row>
    <row r="14" customFormat="false" ht="21" hidden="false" customHeight="true" outlineLevel="0" collapsed="false">
      <c r="A14" s="11" t="s">
        <v>369</v>
      </c>
      <c r="B14" s="11"/>
      <c r="C14" s="11"/>
      <c r="D14" s="11"/>
      <c r="E14" s="11"/>
      <c r="G14" s="68"/>
      <c r="H14" s="70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</row>
    <row r="15" customFormat="false" ht="21" hidden="false" customHeight="true" outlineLevel="0" collapsed="false">
      <c r="A15" s="11" t="s">
        <v>4</v>
      </c>
      <c r="B15" s="11" t="s">
        <v>31</v>
      </c>
      <c r="C15" s="12" t="s">
        <v>32</v>
      </c>
      <c r="D15" s="12"/>
      <c r="E15" s="12" t="s">
        <v>33</v>
      </c>
    </row>
    <row r="16" customFormat="false" ht="21" hidden="false" customHeight="true" outlineLevel="0" collapsed="false">
      <c r="A16" s="13" t="s">
        <v>370</v>
      </c>
      <c r="B16" s="14" t="s">
        <v>36</v>
      </c>
      <c r="C16" s="15" t="s">
        <v>37</v>
      </c>
      <c r="D16" s="15"/>
      <c r="E16" s="6" t="n">
        <v>2405</v>
      </c>
    </row>
    <row r="17" customFormat="false" ht="21" hidden="false" customHeight="true" outlineLevel="0" collapsed="false">
      <c r="A17" s="13" t="s">
        <v>371</v>
      </c>
      <c r="B17" s="14" t="s">
        <v>64</v>
      </c>
      <c r="C17" s="15" t="s">
        <v>212</v>
      </c>
      <c r="D17" s="15"/>
      <c r="E17" s="6" t="n">
        <v>0</v>
      </c>
    </row>
    <row r="18" customFormat="false" ht="21" hidden="false" customHeight="true" outlineLevel="0" collapsed="false">
      <c r="A18" s="16"/>
      <c r="B18" s="16"/>
      <c r="C18" s="41" t="s">
        <v>39</v>
      </c>
      <c r="D18" s="41"/>
      <c r="E18" s="6" t="n">
        <f aca="false">SUM(E16:E17)</f>
        <v>2405</v>
      </c>
    </row>
    <row r="19" customFormat="false" ht="13.5" hidden="false" customHeight="true" outlineLevel="0" collapsed="false">
      <c r="A19" s="17"/>
      <c r="B19" s="17"/>
      <c r="C19" s="17"/>
      <c r="D19" s="51"/>
      <c r="E19" s="52"/>
    </row>
    <row r="20" customFormat="false" ht="21" hidden="false" customHeight="true" outlineLevel="0" collapsed="false">
      <c r="A20" s="11" t="s">
        <v>372</v>
      </c>
      <c r="B20" s="11"/>
      <c r="C20" s="11"/>
      <c r="D20" s="11"/>
      <c r="E20" s="11"/>
      <c r="G20" s="68"/>
      <c r="H20" s="70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</row>
    <row r="21" customFormat="false" ht="21" hidden="false" customHeight="true" outlineLevel="0" collapsed="false">
      <c r="A21" s="11" t="s">
        <v>4</v>
      </c>
      <c r="B21" s="11" t="s">
        <v>31</v>
      </c>
      <c r="C21" s="12" t="s">
        <v>32</v>
      </c>
      <c r="D21" s="12"/>
      <c r="E21" s="12" t="s">
        <v>33</v>
      </c>
    </row>
    <row r="22" customFormat="false" ht="21" hidden="false" customHeight="true" outlineLevel="0" collapsed="false">
      <c r="A22" s="13" t="s">
        <v>373</v>
      </c>
      <c r="B22" s="14" t="s">
        <v>36</v>
      </c>
      <c r="C22" s="15" t="s">
        <v>37</v>
      </c>
      <c r="D22" s="15"/>
      <c r="E22" s="6" t="n">
        <v>2405</v>
      </c>
    </row>
    <row r="23" customFormat="false" ht="21" hidden="false" customHeight="true" outlineLevel="0" collapsed="false">
      <c r="A23" s="13" t="s">
        <v>374</v>
      </c>
      <c r="B23" s="14" t="s">
        <v>64</v>
      </c>
      <c r="C23" s="15" t="s">
        <v>212</v>
      </c>
      <c r="D23" s="15"/>
      <c r="E23" s="6" t="n">
        <v>0</v>
      </c>
    </row>
    <row r="24" customFormat="false" ht="21" hidden="false" customHeight="true" outlineLevel="0" collapsed="false">
      <c r="A24" s="16"/>
      <c r="B24" s="16"/>
      <c r="C24" s="41" t="s">
        <v>39</v>
      </c>
      <c r="D24" s="41"/>
      <c r="E24" s="6" t="n">
        <f aca="false">SUM(E22:E23)</f>
        <v>2405</v>
      </c>
    </row>
    <row r="25" customFormat="false" ht="13.5" hidden="false" customHeight="true" outlineLevel="0" collapsed="false">
      <c r="A25" s="17"/>
      <c r="B25" s="17"/>
      <c r="C25" s="17"/>
      <c r="D25" s="51"/>
      <c r="E25" s="52"/>
    </row>
    <row r="26" customFormat="false" ht="12.75" hidden="false" customHeight="true" outlineLevel="0" collapsed="false">
      <c r="A26" s="17"/>
      <c r="B26" s="17"/>
      <c r="C26" s="17"/>
      <c r="D26" s="51"/>
      <c r="E26" s="52"/>
    </row>
    <row r="27" customFormat="false" ht="13.5" hidden="false" customHeight="true" outlineLevel="0" collapsed="false">
      <c r="A27" s="17"/>
      <c r="B27" s="17"/>
      <c r="C27" s="17"/>
      <c r="D27" s="51"/>
      <c r="E27" s="52"/>
    </row>
    <row r="28" customFormat="false" ht="13.5" hidden="false" customHeight="true" outlineLevel="0" collapsed="false">
      <c r="A28" s="17"/>
      <c r="B28" s="17"/>
    </row>
    <row r="29" customFormat="false" ht="21" hidden="false" customHeight="true" outlineLevel="0" collapsed="false">
      <c r="A29" s="34" t="s">
        <v>375</v>
      </c>
      <c r="B29" s="34"/>
      <c r="C29" s="34"/>
    </row>
    <row r="30" customFormat="false" ht="21" hidden="false" customHeight="true" outlineLevel="0" collapsed="false">
      <c r="A30" s="34" t="s">
        <v>31</v>
      </c>
      <c r="B30" s="34" t="s">
        <v>32</v>
      </c>
      <c r="C30" s="4" t="s">
        <v>33</v>
      </c>
      <c r="D30" s="31"/>
    </row>
    <row r="31" customFormat="false" ht="21" hidden="false" customHeight="true" outlineLevel="0" collapsed="false">
      <c r="A31" s="35" t="s">
        <v>81</v>
      </c>
      <c r="B31" s="35"/>
      <c r="C31" s="35"/>
    </row>
    <row r="32" customFormat="false" ht="21" hidden="false" customHeight="true" outlineLevel="0" collapsed="false">
      <c r="A32" s="13" t="s">
        <v>272</v>
      </c>
      <c r="B32" s="14"/>
      <c r="C32" s="36" t="n">
        <v>78</v>
      </c>
    </row>
    <row r="33" customFormat="false" ht="21" hidden="false" customHeight="true" outlineLevel="0" collapsed="false">
      <c r="A33" s="13" t="s">
        <v>51</v>
      </c>
      <c r="B33" s="15"/>
      <c r="C33" s="36" t="n">
        <v>0</v>
      </c>
    </row>
    <row r="34" customFormat="false" ht="21" hidden="false" customHeight="true" outlineLevel="0" collapsed="false">
      <c r="A34" s="13" t="s">
        <v>85</v>
      </c>
      <c r="B34" s="14" t="s">
        <v>86</v>
      </c>
      <c r="C34" s="36" t="n">
        <v>149</v>
      </c>
    </row>
    <row r="35" customFormat="false" ht="21" hidden="false" customHeight="true" outlineLevel="0" collapsed="false">
      <c r="A35" s="39"/>
      <c r="B35" s="8" t="s">
        <v>88</v>
      </c>
      <c r="C35" s="36" t="n">
        <f aca="false">SUM(C32:C34)</f>
        <v>227</v>
      </c>
    </row>
    <row r="36" customFormat="false" ht="21" hidden="false" customHeight="true" outlineLevel="0" collapsed="false">
      <c r="A36" s="35" t="s">
        <v>313</v>
      </c>
      <c r="B36" s="35"/>
      <c r="C36" s="35"/>
    </row>
    <row r="37" customFormat="false" ht="21" hidden="false" customHeight="true" outlineLevel="0" collapsed="false">
      <c r="A37" s="35"/>
      <c r="B37" s="35"/>
      <c r="C37" s="35"/>
    </row>
    <row r="38" customFormat="false" ht="21" hidden="false" customHeight="true" outlineLevel="0" collapsed="false">
      <c r="A38" s="13" t="s">
        <v>93</v>
      </c>
      <c r="B38" s="14"/>
      <c r="C38" s="36" t="n">
        <v>0</v>
      </c>
    </row>
    <row r="39" customFormat="false" ht="21" hidden="false" customHeight="true" outlineLevel="0" collapsed="false">
      <c r="A39" s="13" t="s">
        <v>95</v>
      </c>
      <c r="B39" s="14"/>
      <c r="C39" s="36" t="n">
        <v>0</v>
      </c>
    </row>
    <row r="40" customFormat="false" ht="21" hidden="false" customHeight="true" outlineLevel="0" collapsed="false">
      <c r="A40" s="13" t="s">
        <v>97</v>
      </c>
      <c r="B40" s="14"/>
      <c r="C40" s="36" t="n">
        <v>0</v>
      </c>
    </row>
    <row r="41" customFormat="false" ht="21" hidden="false" customHeight="true" outlineLevel="0" collapsed="false">
      <c r="A41" s="13" t="s">
        <v>99</v>
      </c>
      <c r="B41" s="14"/>
      <c r="C41" s="36" t="n">
        <v>0</v>
      </c>
    </row>
    <row r="42" customFormat="false" ht="21" hidden="false" customHeight="true" outlineLevel="0" collapsed="false">
      <c r="A42" s="13" t="s">
        <v>231</v>
      </c>
      <c r="B42" s="14"/>
      <c r="C42" s="36" t="n">
        <v>0</v>
      </c>
    </row>
    <row r="43" customFormat="false" ht="21" hidden="false" customHeight="true" outlineLevel="0" collapsed="false">
      <c r="A43" s="13"/>
      <c r="B43" s="8" t="s">
        <v>101</v>
      </c>
      <c r="C43" s="36" t="n">
        <f aca="false">SUM(C38:C42)</f>
        <v>0</v>
      </c>
    </row>
    <row r="44" customFormat="false" ht="21" hidden="false" customHeight="true" outlineLevel="0" collapsed="false">
      <c r="A44" s="35" t="s">
        <v>103</v>
      </c>
      <c r="B44" s="35"/>
      <c r="C44" s="35"/>
    </row>
    <row r="45" customFormat="false" ht="21" hidden="false" customHeight="true" outlineLevel="0" collapsed="false">
      <c r="A45" s="13" t="s">
        <v>105</v>
      </c>
      <c r="B45" s="14" t="s">
        <v>106</v>
      </c>
      <c r="C45" s="36" t="n">
        <v>0</v>
      </c>
    </row>
    <row r="46" customFormat="false" ht="21" hidden="false" customHeight="true" outlineLevel="0" collapsed="false">
      <c r="A46" s="13" t="s">
        <v>108</v>
      </c>
      <c r="B46" s="14" t="s">
        <v>109</v>
      </c>
      <c r="C46" s="36" t="n">
        <v>0</v>
      </c>
    </row>
    <row r="47" customFormat="false" ht="21" hidden="false" customHeight="true" outlineLevel="0" collapsed="false">
      <c r="A47" s="13"/>
      <c r="B47" s="8" t="s">
        <v>111</v>
      </c>
      <c r="C47" s="36" t="n">
        <f aca="false">SUM(C45:C46)</f>
        <v>0</v>
      </c>
    </row>
    <row r="48" customFormat="false" ht="21" hidden="false" customHeight="true" outlineLevel="0" collapsed="false">
      <c r="A48" s="35" t="s">
        <v>113</v>
      </c>
      <c r="B48" s="35"/>
      <c r="C48" s="35"/>
    </row>
    <row r="49" customFormat="false" ht="21" hidden="false" customHeight="true" outlineLevel="0" collapsed="false">
      <c r="A49" s="13" t="s">
        <v>115</v>
      </c>
      <c r="B49" s="14" t="s">
        <v>116</v>
      </c>
      <c r="C49" s="36" t="n">
        <v>0</v>
      </c>
    </row>
    <row r="50" customFormat="false" ht="21" hidden="false" customHeight="true" outlineLevel="0" collapsed="false">
      <c r="A50" s="39"/>
      <c r="B50" s="14" t="s">
        <v>118</v>
      </c>
      <c r="C50" s="36" t="n">
        <v>0</v>
      </c>
    </row>
    <row r="51" customFormat="false" ht="21" hidden="false" customHeight="true" outlineLevel="0" collapsed="false">
      <c r="A51" s="39"/>
      <c r="B51" s="14" t="s">
        <v>120</v>
      </c>
      <c r="C51" s="36" t="n">
        <v>0</v>
      </c>
    </row>
    <row r="52" customFormat="false" ht="21" hidden="false" customHeight="true" outlineLevel="0" collapsed="false">
      <c r="A52" s="39"/>
      <c r="B52" s="8" t="s">
        <v>122</v>
      </c>
      <c r="C52" s="36" t="n">
        <f aca="false">SUM(C49:C51)</f>
        <v>0</v>
      </c>
    </row>
    <row r="53" customFormat="false" ht="21" hidden="false" customHeight="true" outlineLevel="0" collapsed="false">
      <c r="A53" s="35" t="s">
        <v>123</v>
      </c>
      <c r="B53" s="35"/>
      <c r="C53" s="35"/>
    </row>
    <row r="54" customFormat="false" ht="21" hidden="false" customHeight="true" outlineLevel="0" collapsed="false">
      <c r="A54" s="13" t="s">
        <v>124</v>
      </c>
      <c r="B54" s="14" t="s">
        <v>125</v>
      </c>
      <c r="C54" s="36" t="n">
        <v>0</v>
      </c>
    </row>
    <row r="55" customFormat="false" ht="21" hidden="false" customHeight="true" outlineLevel="0" collapsed="false">
      <c r="A55" s="39"/>
      <c r="B55" s="8" t="s">
        <v>126</v>
      </c>
      <c r="C55" s="36" t="n">
        <f aca="false">SUM(C54)</f>
        <v>0</v>
      </c>
    </row>
    <row r="56" customFormat="false" ht="21" hidden="false" customHeight="true" outlineLevel="0" collapsed="false">
      <c r="A56" s="35" t="s">
        <v>127</v>
      </c>
      <c r="B56" s="35"/>
      <c r="C56" s="35"/>
    </row>
    <row r="57" customFormat="false" ht="42.75" hidden="false" customHeight="true" outlineLevel="0" collapsed="false">
      <c r="A57" s="13" t="s">
        <v>314</v>
      </c>
      <c r="B57" s="14" t="s">
        <v>129</v>
      </c>
      <c r="C57" s="36" t="n">
        <v>0</v>
      </c>
      <c r="E57" s="72"/>
    </row>
    <row r="58" customFormat="false" ht="21" hidden="false" customHeight="true" outlineLevel="0" collapsed="false">
      <c r="A58" s="13" t="s">
        <v>130</v>
      </c>
      <c r="B58" s="14" t="s">
        <v>131</v>
      </c>
      <c r="C58" s="36" t="n">
        <v>0</v>
      </c>
    </row>
    <row r="59" customFormat="false" ht="42.75" hidden="false" customHeight="true" outlineLevel="0" collapsed="false">
      <c r="A59" s="13" t="s">
        <v>132</v>
      </c>
      <c r="B59" s="14" t="s">
        <v>133</v>
      </c>
      <c r="C59" s="36" t="n">
        <v>0</v>
      </c>
    </row>
    <row r="60" customFormat="false" ht="21" hidden="false" customHeight="true" outlineLevel="0" collapsed="false">
      <c r="A60" s="13" t="s">
        <v>134</v>
      </c>
      <c r="B60" s="14" t="s">
        <v>134</v>
      </c>
      <c r="C60" s="36" t="n">
        <v>0</v>
      </c>
    </row>
    <row r="61" customFormat="false" ht="21" hidden="false" customHeight="true" outlineLevel="0" collapsed="false">
      <c r="A61" s="13"/>
      <c r="B61" s="8" t="s">
        <v>24</v>
      </c>
      <c r="C61" s="36" t="n">
        <f aca="false">SUM(C57:C60)</f>
        <v>0</v>
      </c>
    </row>
    <row r="62" customFormat="false" ht="21" hidden="false" customHeight="true" outlineLevel="0" collapsed="false">
      <c r="A62" s="35" t="s">
        <v>136</v>
      </c>
      <c r="B62" s="35"/>
      <c r="C62" s="35"/>
    </row>
    <row r="63" customFormat="false" ht="21" hidden="false" customHeight="true" outlineLevel="0" collapsed="false">
      <c r="A63" s="13" t="s">
        <v>137</v>
      </c>
      <c r="B63" s="15"/>
      <c r="C63" s="36" t="n">
        <v>0</v>
      </c>
    </row>
    <row r="64" customFormat="false" ht="21" hidden="false" customHeight="true" outlineLevel="0" collapsed="false">
      <c r="A64" s="39" t="s">
        <v>138</v>
      </c>
      <c r="B64" s="15" t="s">
        <v>139</v>
      </c>
      <c r="C64" s="36" t="n">
        <v>0</v>
      </c>
    </row>
    <row r="65" customFormat="false" ht="21" hidden="false" customHeight="true" outlineLevel="0" collapsed="false">
      <c r="A65" s="13" t="s">
        <v>64</v>
      </c>
      <c r="B65" s="14" t="s">
        <v>140</v>
      </c>
      <c r="C65" s="36" t="n">
        <v>0</v>
      </c>
    </row>
    <row r="66" customFormat="false" ht="21" hidden="false" customHeight="true" outlineLevel="0" collapsed="false">
      <c r="A66" s="13"/>
      <c r="B66" s="8" t="s">
        <v>141</v>
      </c>
      <c r="C66" s="36" t="n">
        <f aca="false">SUM(C63:C65)</f>
        <v>0</v>
      </c>
    </row>
    <row r="67" customFormat="false" ht="21" hidden="false" customHeight="true" outlineLevel="0" collapsed="false">
      <c r="A67" s="35" t="s">
        <v>142</v>
      </c>
      <c r="B67" s="35"/>
      <c r="C67" s="35"/>
    </row>
    <row r="68" customFormat="false" ht="21" hidden="false" customHeight="true" outlineLevel="0" collapsed="false">
      <c r="A68" s="13" t="s">
        <v>143</v>
      </c>
      <c r="B68" s="15" t="s">
        <v>144</v>
      </c>
      <c r="C68" s="36" t="n">
        <v>0</v>
      </c>
    </row>
    <row r="69" customFormat="false" ht="21" hidden="false" customHeight="true" outlineLevel="0" collapsed="false">
      <c r="A69" s="5" t="s">
        <v>145</v>
      </c>
      <c r="B69" s="55" t="s">
        <v>146</v>
      </c>
      <c r="C69" s="36" t="n">
        <v>68</v>
      </c>
    </row>
    <row r="70" customFormat="false" ht="39.75" hidden="false" customHeight="true" outlineLevel="0" collapsed="false">
      <c r="A70" s="13" t="s">
        <v>147</v>
      </c>
      <c r="B70" s="14" t="s">
        <v>347</v>
      </c>
      <c r="C70" s="36" t="n">
        <v>52</v>
      </c>
    </row>
    <row r="71" customFormat="false" ht="21" hidden="false" customHeight="true" outlineLevel="0" collapsed="false">
      <c r="A71" s="13" t="s">
        <v>348</v>
      </c>
      <c r="B71" s="66" t="s">
        <v>349</v>
      </c>
      <c r="C71" s="36" t="n">
        <v>0</v>
      </c>
      <c r="J71" s="48"/>
    </row>
    <row r="72" customFormat="false" ht="21" hidden="false" customHeight="true" outlineLevel="0" collapsed="false">
      <c r="A72" s="39"/>
      <c r="B72" s="41" t="s">
        <v>151</v>
      </c>
      <c r="C72" s="36" t="n">
        <f aca="false">SUM(C68:C71)</f>
        <v>120</v>
      </c>
    </row>
    <row r="73" customFormat="false" ht="21" hidden="false" customHeight="true" outlineLevel="0" collapsed="false">
      <c r="A73" s="39"/>
      <c r="B73" s="41" t="s">
        <v>24</v>
      </c>
      <c r="C73" s="36" t="n">
        <f aca="false">C35+C43+C47+C52+C55+C61+C66+C72</f>
        <v>347</v>
      </c>
    </row>
    <row r="74" customFormat="false" ht="21" hidden="false" customHeight="true" outlineLevel="0" collapsed="false">
      <c r="A74" s="35" t="s">
        <v>153</v>
      </c>
      <c r="B74" s="35"/>
      <c r="C74" s="35"/>
    </row>
    <row r="75" customFormat="false" ht="21" hidden="false" customHeight="true" outlineLevel="0" collapsed="false">
      <c r="A75" s="39" t="s">
        <v>154</v>
      </c>
      <c r="B75" s="15"/>
      <c r="C75" s="6" t="n">
        <f aca="false">IF(('January 2025 - March 2025'!C75)+SUM(E86+E95+E105) &lt; 0,(('January 2025 - March 2025'!C75))+SUM(E86+E95+E105), TEXT((('January 2025 - March 2025'!C75))+SUM(E86+E95+E105),"+$0.00"))</f>
        <v>-2433</v>
      </c>
    </row>
    <row r="76" customFormat="false" ht="21" hidden="false" customHeight="true" outlineLevel="0" collapsed="false">
      <c r="A76" s="39" t="s">
        <v>155</v>
      </c>
      <c r="B76" s="15"/>
      <c r="C76" s="6" t="n">
        <v>0</v>
      </c>
    </row>
    <row r="77" customFormat="false" ht="21" hidden="false" customHeight="true" outlineLevel="0" collapsed="false">
      <c r="A77" s="39" t="s">
        <v>156</v>
      </c>
      <c r="B77" s="15"/>
      <c r="C77" s="6" t="str">
        <f aca="false">IF(('January 2025 - March 2025'!C77)+SUM(0) &lt; 0,(('January 2025 - March 2025'!C77))+SUM(0), TEXT((('January 2025 - March 2025'!C77))+SUM(0),"+$0.00"))</f>
        <v>+$0.00</v>
      </c>
    </row>
    <row r="78" customFormat="false" ht="42.75" hidden="false" customHeight="true" outlineLevel="0" collapsed="false">
      <c r="A78" s="13" t="s">
        <v>157</v>
      </c>
      <c r="B78" s="15"/>
      <c r="C78" s="6" t="n">
        <v>0</v>
      </c>
    </row>
    <row r="79" customFormat="false" ht="42.75" hidden="false" customHeight="true" outlineLevel="0" collapsed="false">
      <c r="A79" s="13" t="s">
        <v>158</v>
      </c>
      <c r="B79" s="15"/>
      <c r="C79" s="6" t="n">
        <v>0</v>
      </c>
    </row>
    <row r="80" customFormat="false" ht="21" hidden="false" customHeight="true" outlineLevel="0" collapsed="false">
      <c r="A80" s="39"/>
      <c r="B80" s="41" t="s">
        <v>159</v>
      </c>
      <c r="C80" s="6" t="n">
        <f aca="false">C75+C76+C77+C78+C79</f>
        <v>-2433</v>
      </c>
    </row>
    <row r="81" customFormat="false" ht="21" hidden="false" customHeight="true" outlineLevel="0" collapsed="false">
      <c r="A81" s="13"/>
      <c r="B81" s="8" t="s">
        <v>160</v>
      </c>
      <c r="C81" s="36" t="n">
        <f aca="false">C73</f>
        <v>347</v>
      </c>
      <c r="H81" s="67"/>
    </row>
    <row r="82" customFormat="false" ht="13.5" hidden="false" customHeight="true" outlineLevel="0" collapsed="false">
      <c r="A82" s="17"/>
      <c r="B82" s="17"/>
    </row>
    <row r="83" customFormat="false" ht="13.5" hidden="false" customHeight="true" outlineLevel="0" collapsed="false">
      <c r="A83" s="17"/>
      <c r="B83" s="17"/>
    </row>
    <row r="84" customFormat="false" ht="21" hidden="false" customHeight="true" outlineLevel="0" collapsed="false">
      <c r="A84" s="42" t="s">
        <v>376</v>
      </c>
      <c r="B84" s="42"/>
      <c r="C84" s="42"/>
      <c r="D84" s="42"/>
      <c r="E84" s="42"/>
    </row>
    <row r="85" customFormat="false" ht="21" hidden="false" customHeight="true" outlineLevel="0" collapsed="false">
      <c r="A85" s="42" t="s">
        <v>162</v>
      </c>
      <c r="B85" s="42"/>
      <c r="C85" s="42" t="s">
        <v>32</v>
      </c>
      <c r="D85" s="42"/>
      <c r="E85" s="42" t="s">
        <v>33</v>
      </c>
    </row>
    <row r="86" customFormat="false" ht="21" hidden="false" customHeight="true" outlineLevel="0" collapsed="false">
      <c r="A86" s="39" t="s">
        <v>142</v>
      </c>
      <c r="B86" s="39"/>
      <c r="C86" s="49" t="s">
        <v>362</v>
      </c>
      <c r="D86" s="49"/>
      <c r="E86" s="36" t="n">
        <v>1100</v>
      </c>
    </row>
    <row r="87" customFormat="false" ht="21" hidden="false" customHeight="true" outlineLevel="0" collapsed="false">
      <c r="A87" s="39"/>
      <c r="B87" s="39"/>
      <c r="C87" s="15" t="s">
        <v>363</v>
      </c>
      <c r="D87" s="15"/>
      <c r="E87" s="36" t="n">
        <v>0</v>
      </c>
    </row>
    <row r="88" customFormat="false" ht="180" hidden="false" customHeight="true" outlineLevel="0" collapsed="false">
      <c r="A88" s="39"/>
      <c r="B88" s="39"/>
      <c r="C88" s="65" t="s">
        <v>364</v>
      </c>
      <c r="D88" s="65"/>
      <c r="E88" s="36" t="n">
        <v>395</v>
      </c>
    </row>
    <row r="89" customFormat="false" ht="21" hidden="false" customHeight="true" outlineLevel="0" collapsed="false">
      <c r="A89" s="39" t="s">
        <v>163</v>
      </c>
      <c r="B89" s="39"/>
      <c r="C89" s="15"/>
      <c r="D89" s="15"/>
      <c r="E89" s="36" t="n">
        <f aca="false">C81</f>
        <v>347</v>
      </c>
    </row>
    <row r="90" customFormat="false" ht="21" hidden="false" customHeight="true" outlineLevel="0" collapsed="false">
      <c r="A90" s="39"/>
      <c r="B90" s="39"/>
      <c r="C90" s="44" t="s">
        <v>164</v>
      </c>
      <c r="D90" s="44"/>
      <c r="E90" s="6" t="n">
        <f aca="false">('January 2025 - March 2025'!E112+E12)-SUM(E86:E89)</f>
        <v>2308</v>
      </c>
    </row>
    <row r="91" customFormat="false" ht="13.5" hidden="false" customHeight="true" outlineLevel="0" collapsed="false"/>
    <row r="92" customFormat="false" ht="21" hidden="false" customHeight="true" outlineLevel="0" collapsed="false">
      <c r="A92" s="42" t="s">
        <v>377</v>
      </c>
      <c r="B92" s="42"/>
      <c r="C92" s="42"/>
      <c r="D92" s="42"/>
      <c r="E92" s="42"/>
    </row>
    <row r="93" customFormat="false" ht="21" hidden="false" customHeight="true" outlineLevel="0" collapsed="false">
      <c r="A93" s="42" t="s">
        <v>162</v>
      </c>
      <c r="B93" s="42"/>
      <c r="C93" s="42" t="s">
        <v>32</v>
      </c>
      <c r="D93" s="42"/>
      <c r="E93" s="42" t="s">
        <v>33</v>
      </c>
    </row>
    <row r="94" customFormat="false" ht="21" hidden="false" customHeight="true" outlineLevel="0" collapsed="false">
      <c r="A94" s="39" t="s">
        <v>378</v>
      </c>
      <c r="B94" s="39"/>
      <c r="C94" s="15"/>
      <c r="D94" s="15"/>
      <c r="E94" s="6" t="n">
        <f aca="false">E90</f>
        <v>2308</v>
      </c>
    </row>
    <row r="95" customFormat="false" ht="21" hidden="false" customHeight="true" outlineLevel="0" collapsed="false">
      <c r="A95" s="39" t="s">
        <v>142</v>
      </c>
      <c r="B95" s="39"/>
      <c r="C95" s="49" t="s">
        <v>362</v>
      </c>
      <c r="D95" s="49"/>
      <c r="E95" s="36" t="n">
        <v>1100</v>
      </c>
    </row>
    <row r="96" customFormat="false" ht="90" hidden="false" customHeight="true" outlineLevel="0" collapsed="false">
      <c r="A96" s="39"/>
      <c r="B96" s="39"/>
      <c r="C96" s="14" t="s">
        <v>379</v>
      </c>
      <c r="D96" s="14"/>
      <c r="E96" s="36" t="n">
        <v>0</v>
      </c>
    </row>
    <row r="97" customFormat="false" ht="180" hidden="false" customHeight="true" outlineLevel="0" collapsed="false">
      <c r="A97" s="39"/>
      <c r="B97" s="39"/>
      <c r="C97" s="65" t="s">
        <v>364</v>
      </c>
      <c r="D97" s="65"/>
      <c r="E97" s="36" t="n">
        <v>395</v>
      </c>
    </row>
    <row r="98" customFormat="false" ht="21" hidden="false" customHeight="true" outlineLevel="0" collapsed="false">
      <c r="A98" s="39" t="s">
        <v>163</v>
      </c>
      <c r="B98" s="39"/>
      <c r="C98" s="15"/>
      <c r="D98" s="15"/>
      <c r="E98" s="36" t="n">
        <f aca="false">C81</f>
        <v>347</v>
      </c>
    </row>
    <row r="99" customFormat="false" ht="21" hidden="false" customHeight="true" outlineLevel="0" collapsed="false">
      <c r="A99" s="39"/>
      <c r="B99" s="39"/>
      <c r="C99" s="41" t="s">
        <v>174</v>
      </c>
      <c r="D99" s="41"/>
      <c r="E99" s="6" t="n">
        <f aca="false">(E18+E94)-SUM(E95:E98)</f>
        <v>2871</v>
      </c>
    </row>
    <row r="100" customFormat="false" ht="13.5" hidden="false" customHeight="true" outlineLevel="0" collapsed="false">
      <c r="A100" s="46"/>
      <c r="B100" s="46"/>
      <c r="C100" s="46"/>
      <c r="D100" s="46"/>
      <c r="E100" s="46"/>
    </row>
    <row r="101" customFormat="false" ht="17.25" hidden="false" customHeight="true" outlineLevel="0" collapsed="false">
      <c r="A101" s="46"/>
      <c r="B101" s="46"/>
      <c r="C101" s="46"/>
      <c r="D101" s="46"/>
      <c r="E101" s="46"/>
    </row>
    <row r="102" customFormat="false" ht="21" hidden="false" customHeight="true" outlineLevel="0" collapsed="false">
      <c r="A102" s="42" t="s">
        <v>380</v>
      </c>
      <c r="B102" s="42"/>
      <c r="C102" s="42"/>
      <c r="D102" s="42"/>
      <c r="E102" s="42"/>
    </row>
    <row r="103" customFormat="false" ht="21" hidden="false" customHeight="true" outlineLevel="0" collapsed="false">
      <c r="A103" s="42" t="s">
        <v>162</v>
      </c>
      <c r="B103" s="42"/>
      <c r="C103" s="42" t="s">
        <v>32</v>
      </c>
      <c r="D103" s="42"/>
      <c r="E103" s="42" t="s">
        <v>33</v>
      </c>
    </row>
    <row r="104" customFormat="false" ht="21" hidden="false" customHeight="true" outlineLevel="0" collapsed="false">
      <c r="A104" s="39" t="s">
        <v>381</v>
      </c>
      <c r="B104" s="39"/>
      <c r="C104" s="15"/>
      <c r="D104" s="15"/>
      <c r="E104" s="6" t="n">
        <f aca="false">E99</f>
        <v>2871</v>
      </c>
    </row>
    <row r="105" customFormat="false" ht="21" hidden="false" customHeight="true" outlineLevel="0" collapsed="false">
      <c r="A105" s="39" t="s">
        <v>142</v>
      </c>
      <c r="B105" s="39"/>
      <c r="C105" s="49" t="s">
        <v>362</v>
      </c>
      <c r="D105" s="49"/>
      <c r="E105" s="36" t="n">
        <v>1100</v>
      </c>
    </row>
    <row r="106" customFormat="false" ht="90" hidden="false" customHeight="true" outlineLevel="0" collapsed="false">
      <c r="A106" s="39"/>
      <c r="B106" s="39"/>
      <c r="C106" s="14" t="s">
        <v>382</v>
      </c>
      <c r="D106" s="14"/>
      <c r="E106" s="36" t="n">
        <v>0</v>
      </c>
    </row>
    <row r="107" customFormat="false" ht="180" hidden="false" customHeight="true" outlineLevel="0" collapsed="false">
      <c r="A107" s="39"/>
      <c r="B107" s="39"/>
      <c r="C107" s="14" t="s">
        <v>364</v>
      </c>
      <c r="D107" s="14"/>
      <c r="E107" s="36" t="n">
        <v>395</v>
      </c>
    </row>
    <row r="108" customFormat="false" ht="21" hidden="false" customHeight="true" outlineLevel="0" collapsed="false">
      <c r="A108" s="39" t="s">
        <v>163</v>
      </c>
      <c r="B108" s="39"/>
      <c r="C108" s="15"/>
      <c r="D108" s="15"/>
      <c r="E108" s="36" t="n">
        <f aca="false">C81</f>
        <v>347</v>
      </c>
    </row>
    <row r="109" customFormat="false" ht="21" hidden="false" customHeight="true" outlineLevel="0" collapsed="false">
      <c r="A109" s="39"/>
      <c r="B109" s="39"/>
      <c r="C109" s="41" t="s">
        <v>174</v>
      </c>
      <c r="D109" s="41"/>
      <c r="E109" s="6" t="n">
        <f aca="false">(E24+E104)-SUM(E105:E108)</f>
        <v>3434</v>
      </c>
    </row>
    <row r="110" customFormat="false" ht="13.5" hidden="false" customHeight="true" outlineLevel="0" collapsed="false">
      <c r="A110" s="17"/>
      <c r="B110" s="17"/>
    </row>
    <row r="111" customFormat="false" ht="13.5" hidden="false" customHeight="true" outlineLevel="0" collapsed="false">
      <c r="A111" s="17"/>
      <c r="B111" s="17"/>
    </row>
    <row r="112" customFormat="false" ht="13.5" hidden="false" customHeight="true" outlineLevel="0" collapsed="false">
      <c r="A112" s="17"/>
      <c r="B112" s="17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</sheetData>
  <mergeCells count="68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A18:B18"/>
    <mergeCell ref="C18:D18"/>
    <mergeCell ref="A20:E20"/>
    <mergeCell ref="C21:D21"/>
    <mergeCell ref="C22:D22"/>
    <mergeCell ref="C23:D23"/>
    <mergeCell ref="A24:B24"/>
    <mergeCell ref="C24:D24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86:B88"/>
    <mergeCell ref="C86:D86"/>
    <mergeCell ref="C87:D87"/>
    <mergeCell ref="C88:D88"/>
    <mergeCell ref="A89:B89"/>
    <mergeCell ref="C89:D89"/>
    <mergeCell ref="A90:B90"/>
    <mergeCell ref="C90:D90"/>
    <mergeCell ref="A92:E92"/>
    <mergeCell ref="A93:B93"/>
    <mergeCell ref="C93:D93"/>
    <mergeCell ref="A94:B94"/>
    <mergeCell ref="C94:D94"/>
    <mergeCell ref="A95:B97"/>
    <mergeCell ref="C95:D95"/>
    <mergeCell ref="C96:D96"/>
    <mergeCell ref="C97:D97"/>
    <mergeCell ref="A98:B98"/>
    <mergeCell ref="C98:D98"/>
    <mergeCell ref="A99:B99"/>
    <mergeCell ref="C99:D99"/>
    <mergeCell ref="A102:E102"/>
    <mergeCell ref="A103:B103"/>
    <mergeCell ref="C103:D103"/>
    <mergeCell ref="A104:B104"/>
    <mergeCell ref="C104:D104"/>
    <mergeCell ref="A105:B107"/>
    <mergeCell ref="C105:D105"/>
    <mergeCell ref="C106:D106"/>
    <mergeCell ref="C107:D107"/>
    <mergeCell ref="A108:B108"/>
    <mergeCell ref="C108:D108"/>
    <mergeCell ref="A109:B109"/>
    <mergeCell ref="C109:D109"/>
  </mergeCells>
  <conditionalFormatting sqref="C31:C35">
    <cfRule type="cellIs" priority="2" operator="equal" aboveAverage="0" equalAverage="0" bottom="0" percent="0" rank="0" text="" dxfId="19">
      <formula>0</formula>
    </cfRule>
  </conditionalFormatting>
  <conditionalFormatting sqref="C37:C47">
    <cfRule type="cellIs" priority="3" operator="equal" aboveAverage="0" equalAverage="0" bottom="0" percent="0" rank="0" text="" dxfId="20">
      <formula>0</formula>
    </cfRule>
  </conditionalFormatting>
  <conditionalFormatting sqref="C49:C52 C54:C55 C57:C61 C63:C66 C81">
    <cfRule type="cellIs" priority="4" operator="equal" aboveAverage="0" equalAverage="0" bottom="0" percent="0" rank="0" text="" dxfId="21">
      <formula>0</formula>
    </cfRule>
  </conditionalFormatting>
  <conditionalFormatting sqref="C68:C73">
    <cfRule type="cellIs" priority="5" operator="equal" aboveAverage="0" equalAverage="0" bottom="0" percent="0" rank="0" text="" dxfId="22">
      <formula>0</formula>
    </cfRule>
  </conditionalFormatting>
  <conditionalFormatting sqref="C71">
    <cfRule type="cellIs" priority="6" operator="equal" aboveAverage="0" equalAverage="0" bottom="0" percent="0" rank="0" text="" dxfId="23">
      <formula>0</formula>
    </cfRule>
  </conditionalFormatting>
  <conditionalFormatting sqref="D32">
    <cfRule type="cellIs" priority="7" operator="equal" aboveAverage="0" equalAverage="0" bottom="0" percent="0" rank="0" text="" dxfId="24">
      <formula>0</formula>
    </cfRule>
  </conditionalFormatting>
  <conditionalFormatting sqref="E86:E89">
    <cfRule type="cellIs" priority="8" operator="equal" aboveAverage="0" equalAverage="0" bottom="0" percent="0" rank="0" text="" dxfId="25">
      <formula>0</formula>
    </cfRule>
  </conditionalFormatting>
  <conditionalFormatting sqref="E88">
    <cfRule type="cellIs" priority="9" operator="equal" aboveAverage="0" equalAverage="0" bottom="0" percent="0" rank="0" text="" dxfId="26">
      <formula>0</formula>
    </cfRule>
  </conditionalFormatting>
  <conditionalFormatting sqref="E95:E98">
    <cfRule type="cellIs" priority="10" operator="equal" aboveAverage="0" equalAverage="0" bottom="0" percent="0" rank="0" text="" dxfId="27">
      <formula>0</formula>
    </cfRule>
  </conditionalFormatting>
  <conditionalFormatting sqref="E97">
    <cfRule type="cellIs" priority="11" operator="equal" aboveAverage="0" equalAverage="0" bottom="0" percent="0" rank="0" text="" dxfId="28">
      <formula>0</formula>
    </cfRule>
  </conditionalFormatting>
  <conditionalFormatting sqref="E105:E108">
    <cfRule type="cellIs" priority="12" operator="equal" aboveAverage="0" equalAverage="0" bottom="0" percent="0" rank="0" text="" dxfId="29">
      <formula>0</formula>
    </cfRule>
  </conditionalFormatting>
  <conditionalFormatting sqref="E107">
    <cfRule type="cellIs" priority="13" operator="equal" aboveAverage="0" equalAverage="0" bottom="0" percent="0" rank="0" text="" dxfId="3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W1022"/>
  <sheetViews>
    <sheetView showFormulas="false" showGridLines="true" showRowColHeaders="true" showZeros="true" rightToLeft="false" tabSelected="false" showOutlineSymbols="true" defaultGridColor="true" view="normal" topLeftCell="A7" colorId="64" zoomScale="90" zoomScaleNormal="90" zoomScalePageLayoutView="100" workbookViewId="0">
      <selection pane="topLeft" activeCell="A12" activeCellId="0" sqref="A12"/>
    </sheetView>
  </sheetViews>
  <sheetFormatPr defaultColWidth="14.437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10.43"/>
    <col collapsed="false" customWidth="true" hidden="false" outlineLevel="0" max="7" min="7" style="0" width="38.85"/>
    <col collapsed="false" customWidth="true" hidden="false" outlineLevel="0" max="8" min="8" style="48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383</v>
      </c>
      <c r="B1" s="1"/>
      <c r="C1" s="1"/>
      <c r="D1" s="1"/>
      <c r="E1" s="1"/>
      <c r="F1" s="17"/>
      <c r="G1" s="17"/>
      <c r="H1" s="31"/>
      <c r="I1" s="17"/>
    </row>
    <row r="2" customFormat="false" ht="21" hidden="false" customHeight="true" outlineLevel="0" collapsed="false">
      <c r="A2" s="73"/>
      <c r="B2" s="73"/>
      <c r="C2" s="16"/>
      <c r="D2" s="73"/>
      <c r="E2" s="73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</row>
    <row r="3" customFormat="false" ht="64.5" hidden="false" customHeight="true" outlineLevel="0" collapsed="false">
      <c r="A3" s="5" t="s">
        <v>6</v>
      </c>
      <c r="B3" s="5" t="s">
        <v>191</v>
      </c>
      <c r="C3" s="6" t="n">
        <f aca="false">E109</f>
        <v>7175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7175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</row>
    <row r="5" customFormat="false" ht="21" hidden="false" customHeight="true" outlineLevel="0" collapsed="false">
      <c r="A5" s="41" t="s">
        <v>26</v>
      </c>
      <c r="B5" s="41"/>
      <c r="C5" s="6" t="n">
        <f aca="false">C80</f>
        <v>0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</row>
    <row r="6" customFormat="false" ht="13.5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 customFormat="false" ht="13.5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customFormat="false" ht="21" hidden="false" customHeight="true" outlineLevel="0" collapsed="false">
      <c r="A8" s="11" t="s">
        <v>384</v>
      </c>
      <c r="B8" s="11"/>
      <c r="C8" s="11"/>
      <c r="D8" s="11"/>
      <c r="E8" s="11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customFormat="false" ht="21" hidden="false" customHeight="true" outlineLevel="0" collapsed="false">
      <c r="A10" s="13" t="s">
        <v>385</v>
      </c>
      <c r="B10" s="14" t="s">
        <v>36</v>
      </c>
      <c r="C10" s="15" t="s">
        <v>37</v>
      </c>
      <c r="D10" s="15"/>
      <c r="E10" s="6" t="n">
        <v>2405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customFormat="false" ht="21" hidden="false" customHeight="true" outlineLevel="0" collapsed="false">
      <c r="A11" s="13" t="s">
        <v>386</v>
      </c>
      <c r="B11" s="14" t="s">
        <v>64</v>
      </c>
      <c r="C11" s="15" t="s">
        <v>212</v>
      </c>
      <c r="D11" s="15"/>
      <c r="E11" s="6" t="n">
        <v>0</v>
      </c>
    </row>
    <row r="12" customFormat="false" ht="21" hidden="false" customHeight="true" outlineLevel="0" collapsed="false">
      <c r="A12" s="16"/>
      <c r="B12" s="16"/>
      <c r="C12" s="41" t="s">
        <v>39</v>
      </c>
      <c r="D12" s="41"/>
      <c r="E12" s="6" t="n">
        <f aca="false">SUM(E10:E11)</f>
        <v>2405</v>
      </c>
    </row>
    <row r="13" customFormat="false" ht="13.5" hidden="false" customHeight="true" outlineLevel="0" collapsed="false">
      <c r="A13" s="17"/>
      <c r="B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customFormat="false" ht="21" hidden="false" customHeight="true" outlineLevel="0" collapsed="false">
      <c r="A14" s="11" t="s">
        <v>387</v>
      </c>
      <c r="B14" s="11"/>
      <c r="C14" s="11"/>
      <c r="D14" s="11"/>
      <c r="E14" s="11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customFormat="false" ht="21" hidden="false" customHeight="true" outlineLevel="0" collapsed="false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customFormat="false" ht="21" hidden="false" customHeight="true" outlineLevel="0" collapsed="false">
      <c r="A16" s="13" t="s">
        <v>388</v>
      </c>
      <c r="B16" s="14" t="s">
        <v>36</v>
      </c>
      <c r="C16" s="15" t="s">
        <v>37</v>
      </c>
      <c r="D16" s="15"/>
      <c r="E16" s="6" t="n">
        <v>2405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customFormat="false" ht="21" hidden="false" customHeight="true" outlineLevel="0" collapsed="false">
      <c r="A17" s="13" t="s">
        <v>389</v>
      </c>
      <c r="B17" s="14" t="s">
        <v>64</v>
      </c>
      <c r="C17" s="15" t="s">
        <v>212</v>
      </c>
      <c r="D17" s="15"/>
      <c r="E17" s="6" t="n">
        <v>0</v>
      </c>
    </row>
    <row r="18" customFormat="false" ht="21" hidden="false" customHeight="true" outlineLevel="0" collapsed="false">
      <c r="A18" s="16"/>
      <c r="B18" s="16"/>
      <c r="C18" s="41" t="s">
        <v>39</v>
      </c>
      <c r="D18" s="41"/>
      <c r="E18" s="6" t="n">
        <f aca="false">SUM(E16:E17)</f>
        <v>2405</v>
      </c>
    </row>
    <row r="19" customFormat="false" ht="13.5" hidden="false" customHeight="true" outlineLevel="0" collapsed="false">
      <c r="A19" s="17"/>
      <c r="B19" s="17"/>
      <c r="C19" s="17"/>
      <c r="D19" s="51"/>
      <c r="E19" s="52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customFormat="false" ht="21" hidden="false" customHeight="true" outlineLevel="0" collapsed="false">
      <c r="A20" s="11" t="s">
        <v>390</v>
      </c>
      <c r="B20" s="11"/>
      <c r="C20" s="11"/>
      <c r="D20" s="11"/>
      <c r="E20" s="11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customFormat="false" ht="21" hidden="false" customHeight="true" outlineLevel="0" collapsed="false">
      <c r="A21" s="11" t="s">
        <v>4</v>
      </c>
      <c r="B21" s="11" t="s">
        <v>31</v>
      </c>
      <c r="C21" s="12" t="s">
        <v>32</v>
      </c>
      <c r="D21" s="12"/>
      <c r="E21" s="12" t="s">
        <v>33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customFormat="false" ht="21" hidden="false" customHeight="true" outlineLevel="0" collapsed="false">
      <c r="A22" s="13" t="s">
        <v>391</v>
      </c>
      <c r="B22" s="14" t="s">
        <v>36</v>
      </c>
      <c r="C22" s="15" t="s">
        <v>37</v>
      </c>
      <c r="D22" s="15"/>
      <c r="E22" s="6" t="n">
        <v>2405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customFormat="false" ht="21" hidden="false" customHeight="true" outlineLevel="0" collapsed="false">
      <c r="A23" s="13" t="s">
        <v>392</v>
      </c>
      <c r="B23" s="14" t="s">
        <v>64</v>
      </c>
      <c r="C23" s="15" t="s">
        <v>212</v>
      </c>
      <c r="D23" s="15"/>
      <c r="E23" s="6" t="n">
        <v>0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customFormat="false" ht="21" hidden="false" customHeight="true" outlineLevel="0" collapsed="false">
      <c r="A24" s="16"/>
      <c r="B24" s="16"/>
      <c r="C24" s="41" t="s">
        <v>39</v>
      </c>
      <c r="D24" s="41"/>
      <c r="E24" s="6" t="n">
        <f aca="false">SUM(E22:E23)</f>
        <v>2405</v>
      </c>
    </row>
    <row r="25" customFormat="false" ht="13.5" hidden="false" customHeight="true" outlineLevel="0" collapsed="false">
      <c r="A25" s="17"/>
      <c r="B25" s="17"/>
      <c r="C25" s="17"/>
      <c r="D25" s="51"/>
      <c r="E25" s="52"/>
    </row>
    <row r="26" customFormat="false" ht="12.75" hidden="false" customHeight="true" outlineLevel="0" collapsed="false">
      <c r="A26" s="17"/>
      <c r="B26" s="17"/>
      <c r="C26" s="17"/>
      <c r="D26" s="51"/>
      <c r="E26" s="52"/>
    </row>
    <row r="27" customFormat="false" ht="13.5" hidden="false" customHeight="true" outlineLevel="0" collapsed="false">
      <c r="A27" s="17"/>
      <c r="B27" s="17"/>
      <c r="C27" s="17"/>
      <c r="D27" s="51"/>
      <c r="E27" s="52"/>
    </row>
    <row r="28" customFormat="false" ht="13.5" hidden="false" customHeight="true" outlineLevel="0" collapsed="false">
      <c r="A28" s="17"/>
      <c r="B28" s="17"/>
    </row>
    <row r="29" customFormat="false" ht="21" hidden="false" customHeight="true" outlineLevel="0" collapsed="false">
      <c r="A29" s="34" t="s">
        <v>393</v>
      </c>
      <c r="B29" s="34"/>
      <c r="C29" s="34"/>
    </row>
    <row r="30" customFormat="false" ht="21" hidden="false" customHeight="true" outlineLevel="0" collapsed="false">
      <c r="A30" s="34" t="s">
        <v>31</v>
      </c>
      <c r="B30" s="34" t="s">
        <v>32</v>
      </c>
      <c r="C30" s="4" t="s">
        <v>33</v>
      </c>
      <c r="D30" s="31"/>
    </row>
    <row r="31" customFormat="false" ht="21" hidden="false" customHeight="true" outlineLevel="0" collapsed="false">
      <c r="A31" s="35" t="s">
        <v>81</v>
      </c>
      <c r="B31" s="35"/>
      <c r="C31" s="35"/>
    </row>
    <row r="32" customFormat="false" ht="21" hidden="false" customHeight="true" outlineLevel="0" collapsed="false">
      <c r="A32" s="13" t="s">
        <v>272</v>
      </c>
      <c r="B32" s="14"/>
      <c r="C32" s="36" t="n">
        <v>78</v>
      </c>
      <c r="D32" s="69"/>
    </row>
    <row r="33" customFormat="false" ht="21" hidden="false" customHeight="true" outlineLevel="0" collapsed="false">
      <c r="A33" s="13" t="s">
        <v>51</v>
      </c>
      <c r="B33" s="15"/>
      <c r="C33" s="36" t="n">
        <v>0</v>
      </c>
    </row>
    <row r="34" customFormat="false" ht="21" hidden="false" customHeight="true" outlineLevel="0" collapsed="false">
      <c r="A34" s="13" t="s">
        <v>85</v>
      </c>
      <c r="B34" s="14" t="s">
        <v>86</v>
      </c>
      <c r="C34" s="36" t="n">
        <v>149</v>
      </c>
    </row>
    <row r="35" customFormat="false" ht="21" hidden="false" customHeight="true" outlineLevel="0" collapsed="false">
      <c r="A35" s="39"/>
      <c r="B35" s="8" t="s">
        <v>88</v>
      </c>
      <c r="C35" s="36" t="n">
        <f aca="false">SUM(C32:C34)</f>
        <v>227</v>
      </c>
    </row>
    <row r="36" customFormat="false" ht="21" hidden="false" customHeight="true" outlineLevel="0" collapsed="false">
      <c r="A36" s="35" t="s">
        <v>313</v>
      </c>
      <c r="B36" s="35"/>
      <c r="C36" s="35"/>
    </row>
    <row r="37" customFormat="false" ht="21" hidden="false" customHeight="true" outlineLevel="0" collapsed="false">
      <c r="A37" s="35"/>
      <c r="B37" s="35"/>
      <c r="C37" s="35"/>
    </row>
    <row r="38" customFormat="false" ht="21" hidden="false" customHeight="true" outlineLevel="0" collapsed="false">
      <c r="A38" s="13" t="s">
        <v>93</v>
      </c>
      <c r="B38" s="14"/>
      <c r="C38" s="36" t="n">
        <v>0</v>
      </c>
    </row>
    <row r="39" customFormat="false" ht="21" hidden="false" customHeight="true" outlineLevel="0" collapsed="false">
      <c r="A39" s="13" t="s">
        <v>95</v>
      </c>
      <c r="B39" s="14"/>
      <c r="C39" s="36" t="n">
        <v>0</v>
      </c>
    </row>
    <row r="40" customFormat="false" ht="21" hidden="false" customHeight="true" outlineLevel="0" collapsed="false">
      <c r="A40" s="13" t="s">
        <v>97</v>
      </c>
      <c r="B40" s="14"/>
      <c r="C40" s="36" t="n">
        <v>0</v>
      </c>
    </row>
    <row r="41" customFormat="false" ht="21" hidden="false" customHeight="true" outlineLevel="0" collapsed="false">
      <c r="A41" s="13" t="s">
        <v>99</v>
      </c>
      <c r="B41" s="14"/>
      <c r="C41" s="36" t="n">
        <v>0</v>
      </c>
    </row>
    <row r="42" customFormat="false" ht="42.75" hidden="false" customHeight="true" outlineLevel="0" collapsed="false">
      <c r="A42" s="13" t="s">
        <v>157</v>
      </c>
      <c r="B42" s="14"/>
      <c r="C42" s="36" t="n">
        <v>0</v>
      </c>
    </row>
    <row r="43" customFormat="false" ht="21" hidden="false" customHeight="true" outlineLevel="0" collapsed="false">
      <c r="A43" s="13"/>
      <c r="B43" s="8" t="s">
        <v>101</v>
      </c>
      <c r="C43" s="36" t="n">
        <f aca="false">SUM(C38:C42)</f>
        <v>0</v>
      </c>
    </row>
    <row r="44" customFormat="false" ht="21" hidden="false" customHeight="true" outlineLevel="0" collapsed="false">
      <c r="A44" s="35" t="s">
        <v>103</v>
      </c>
      <c r="B44" s="35"/>
      <c r="C44" s="35"/>
    </row>
    <row r="45" customFormat="false" ht="21" hidden="false" customHeight="true" outlineLevel="0" collapsed="false">
      <c r="A45" s="13" t="s">
        <v>105</v>
      </c>
      <c r="B45" s="14" t="s">
        <v>106</v>
      </c>
      <c r="C45" s="36" t="n">
        <v>0</v>
      </c>
    </row>
    <row r="46" customFormat="false" ht="21" hidden="false" customHeight="true" outlineLevel="0" collapsed="false">
      <c r="A46" s="13" t="s">
        <v>108</v>
      </c>
      <c r="B46" s="14" t="s">
        <v>109</v>
      </c>
      <c r="C46" s="36" t="n">
        <v>0</v>
      </c>
    </row>
    <row r="47" customFormat="false" ht="21" hidden="false" customHeight="true" outlineLevel="0" collapsed="false">
      <c r="A47" s="13"/>
      <c r="B47" s="8" t="s">
        <v>111</v>
      </c>
      <c r="C47" s="36" t="n">
        <f aca="false">SUM(C45:C46)</f>
        <v>0</v>
      </c>
    </row>
    <row r="48" customFormat="false" ht="21" hidden="false" customHeight="true" outlineLevel="0" collapsed="false">
      <c r="A48" s="35" t="s">
        <v>113</v>
      </c>
      <c r="B48" s="35"/>
      <c r="C48" s="35"/>
    </row>
    <row r="49" customFormat="false" ht="21" hidden="false" customHeight="true" outlineLevel="0" collapsed="false">
      <c r="A49" s="13" t="s">
        <v>115</v>
      </c>
      <c r="B49" s="14" t="s">
        <v>116</v>
      </c>
      <c r="C49" s="36" t="n">
        <v>0</v>
      </c>
    </row>
    <row r="50" customFormat="false" ht="21" hidden="false" customHeight="true" outlineLevel="0" collapsed="false">
      <c r="A50" s="39"/>
      <c r="B50" s="14" t="s">
        <v>118</v>
      </c>
      <c r="C50" s="36" t="n">
        <v>0</v>
      </c>
    </row>
    <row r="51" customFormat="false" ht="21" hidden="false" customHeight="true" outlineLevel="0" collapsed="false">
      <c r="A51" s="39"/>
      <c r="B51" s="14" t="s">
        <v>120</v>
      </c>
      <c r="C51" s="36" t="n">
        <v>0</v>
      </c>
    </row>
    <row r="52" customFormat="false" ht="21" hidden="false" customHeight="true" outlineLevel="0" collapsed="false">
      <c r="A52" s="39"/>
      <c r="B52" s="8" t="s">
        <v>122</v>
      </c>
      <c r="C52" s="36" t="n">
        <f aca="false">SUM(C49:C51)</f>
        <v>0</v>
      </c>
    </row>
    <row r="53" customFormat="false" ht="21" hidden="false" customHeight="true" outlineLevel="0" collapsed="false">
      <c r="A53" s="35" t="s">
        <v>123</v>
      </c>
      <c r="B53" s="35"/>
      <c r="C53" s="35"/>
    </row>
    <row r="54" customFormat="false" ht="21" hidden="false" customHeight="true" outlineLevel="0" collapsed="false">
      <c r="A54" s="13" t="s">
        <v>124</v>
      </c>
      <c r="B54" s="14" t="s">
        <v>125</v>
      </c>
      <c r="C54" s="36" t="n">
        <v>0</v>
      </c>
    </row>
    <row r="55" customFormat="false" ht="21" hidden="false" customHeight="true" outlineLevel="0" collapsed="false">
      <c r="A55" s="39"/>
      <c r="B55" s="8" t="s">
        <v>126</v>
      </c>
      <c r="C55" s="36" t="n">
        <f aca="false">SUM(C54)</f>
        <v>0</v>
      </c>
    </row>
    <row r="56" customFormat="false" ht="21" hidden="false" customHeight="true" outlineLevel="0" collapsed="false">
      <c r="A56" s="35" t="s">
        <v>127</v>
      </c>
      <c r="B56" s="35"/>
      <c r="C56" s="35"/>
    </row>
    <row r="57" customFormat="false" ht="42.75" hidden="false" customHeight="true" outlineLevel="0" collapsed="false">
      <c r="A57" s="13" t="s">
        <v>314</v>
      </c>
      <c r="B57" s="14" t="s">
        <v>129</v>
      </c>
      <c r="C57" s="36" t="n">
        <v>0</v>
      </c>
    </row>
    <row r="58" customFormat="false" ht="21" hidden="false" customHeight="true" outlineLevel="0" collapsed="false">
      <c r="A58" s="13" t="s">
        <v>130</v>
      </c>
      <c r="B58" s="14" t="s">
        <v>131</v>
      </c>
      <c r="C58" s="36" t="n">
        <v>0</v>
      </c>
    </row>
    <row r="59" customFormat="false" ht="42.75" hidden="false" customHeight="true" outlineLevel="0" collapsed="false">
      <c r="A59" s="13" t="s">
        <v>132</v>
      </c>
      <c r="B59" s="14" t="s">
        <v>133</v>
      </c>
      <c r="C59" s="36" t="n">
        <v>0</v>
      </c>
    </row>
    <row r="60" customFormat="false" ht="21" hidden="false" customHeight="true" outlineLevel="0" collapsed="false">
      <c r="A60" s="13" t="s">
        <v>134</v>
      </c>
      <c r="B60" s="14" t="s">
        <v>134</v>
      </c>
      <c r="C60" s="36" t="n">
        <v>0</v>
      </c>
    </row>
    <row r="61" customFormat="false" ht="21" hidden="false" customHeight="true" outlineLevel="0" collapsed="false">
      <c r="A61" s="13"/>
      <c r="B61" s="8" t="s">
        <v>24</v>
      </c>
      <c r="C61" s="36" t="n">
        <f aca="false">SUM(C57:C60)</f>
        <v>0</v>
      </c>
    </row>
    <row r="62" customFormat="false" ht="21" hidden="false" customHeight="true" outlineLevel="0" collapsed="false">
      <c r="A62" s="35" t="s">
        <v>136</v>
      </c>
      <c r="B62" s="35"/>
      <c r="C62" s="35"/>
    </row>
    <row r="63" customFormat="false" ht="21" hidden="false" customHeight="true" outlineLevel="0" collapsed="false">
      <c r="A63" s="13" t="s">
        <v>137</v>
      </c>
      <c r="B63" s="15"/>
      <c r="C63" s="36" t="n">
        <v>0</v>
      </c>
    </row>
    <row r="64" customFormat="false" ht="21" hidden="false" customHeight="true" outlineLevel="0" collapsed="false">
      <c r="A64" s="39" t="s">
        <v>138</v>
      </c>
      <c r="B64" s="15" t="s">
        <v>139</v>
      </c>
      <c r="C64" s="36" t="n">
        <v>0</v>
      </c>
    </row>
    <row r="65" customFormat="false" ht="21" hidden="false" customHeight="true" outlineLevel="0" collapsed="false">
      <c r="A65" s="13" t="s">
        <v>64</v>
      </c>
      <c r="B65" s="14" t="s">
        <v>140</v>
      </c>
      <c r="C65" s="36" t="n">
        <v>0</v>
      </c>
    </row>
    <row r="66" customFormat="false" ht="21" hidden="false" customHeight="true" outlineLevel="0" collapsed="false">
      <c r="A66" s="13"/>
      <c r="B66" s="8" t="s">
        <v>141</v>
      </c>
      <c r="C66" s="36" t="n">
        <f aca="false">SUM(C63:C65)</f>
        <v>0</v>
      </c>
    </row>
    <row r="67" customFormat="false" ht="21" hidden="false" customHeight="true" outlineLevel="0" collapsed="false">
      <c r="A67" s="35" t="s">
        <v>142</v>
      </c>
      <c r="B67" s="35"/>
      <c r="C67" s="35"/>
    </row>
    <row r="68" customFormat="false" ht="21" hidden="false" customHeight="true" outlineLevel="0" collapsed="false">
      <c r="A68" s="13" t="s">
        <v>143</v>
      </c>
      <c r="B68" s="15" t="s">
        <v>144</v>
      </c>
      <c r="C68" s="36" t="n">
        <v>0</v>
      </c>
    </row>
    <row r="69" customFormat="false" ht="21" hidden="false" customHeight="true" outlineLevel="0" collapsed="false">
      <c r="A69" s="5" t="s">
        <v>145</v>
      </c>
      <c r="B69" s="55" t="s">
        <v>146</v>
      </c>
      <c r="C69" s="36" t="n">
        <v>68</v>
      </c>
    </row>
    <row r="70" customFormat="false" ht="39.75" hidden="false" customHeight="true" outlineLevel="0" collapsed="false">
      <c r="A70" s="13" t="s">
        <v>147</v>
      </c>
      <c r="B70" s="14" t="s">
        <v>347</v>
      </c>
      <c r="C70" s="36" t="n">
        <v>52</v>
      </c>
    </row>
    <row r="71" customFormat="false" ht="21" hidden="false" customHeight="true" outlineLevel="0" collapsed="false">
      <c r="A71" s="13" t="s">
        <v>348</v>
      </c>
      <c r="B71" s="66" t="s">
        <v>349</v>
      </c>
      <c r="C71" s="36" t="n">
        <v>0</v>
      </c>
      <c r="J71" s="48"/>
    </row>
    <row r="72" customFormat="false" ht="21" hidden="false" customHeight="true" outlineLevel="0" collapsed="false">
      <c r="A72" s="39"/>
      <c r="B72" s="41" t="s">
        <v>151</v>
      </c>
      <c r="C72" s="36" t="n">
        <f aca="false">SUM(C68:C71)</f>
        <v>120</v>
      </c>
    </row>
    <row r="73" customFormat="false" ht="21" hidden="false" customHeight="true" outlineLevel="0" collapsed="false">
      <c r="A73" s="39"/>
      <c r="B73" s="41" t="s">
        <v>24</v>
      </c>
      <c r="C73" s="36" t="n">
        <f aca="false">C35+C43+C47+C52+C55+C61+C66+C72</f>
        <v>347</v>
      </c>
    </row>
    <row r="74" customFormat="false" ht="21" hidden="false" customHeight="true" outlineLevel="0" collapsed="false">
      <c r="A74" s="35" t="s">
        <v>153</v>
      </c>
      <c r="B74" s="35"/>
      <c r="C74" s="35"/>
    </row>
    <row r="75" customFormat="false" ht="21" hidden="false" customHeight="true" outlineLevel="0" collapsed="false">
      <c r="A75" s="39" t="s">
        <v>154</v>
      </c>
      <c r="B75" s="15"/>
      <c r="C75" s="6" t="str">
        <f aca="false">IF(('April 2025 - June 2025'!C75)+SUM(E87+E96+E106) &lt; 0,(('April 2025 - June 2025'!C75))+SUM(E87+E96+E106), TEXT((('April 2025 - June 2025'!C75))+SUM(E87+E96+E106),"+$0.00"))</f>
        <v>+$0.00</v>
      </c>
    </row>
    <row r="76" customFormat="false" ht="21" hidden="false" customHeight="true" outlineLevel="0" collapsed="false">
      <c r="A76" s="39" t="s">
        <v>155</v>
      </c>
      <c r="B76" s="15"/>
      <c r="C76" s="6" t="n">
        <v>0</v>
      </c>
    </row>
    <row r="77" customFormat="false" ht="21" hidden="false" customHeight="true" outlineLevel="0" collapsed="false">
      <c r="A77" s="39" t="s">
        <v>156</v>
      </c>
      <c r="B77" s="15"/>
      <c r="C77" s="6" t="str">
        <f aca="false">IF(('April 2025 - June 2025'!C77)+SUM(0) &lt; 0,(('April 2025 - June 2025'!C77))+SUM(0), TEXT((('April 2025 - June 2025'!C77))+SUM(0),"+$0.00"))</f>
        <v>+$0.00</v>
      </c>
    </row>
    <row r="78" customFormat="false" ht="42.75" hidden="false" customHeight="true" outlineLevel="0" collapsed="false">
      <c r="A78" s="13" t="s">
        <v>157</v>
      </c>
      <c r="B78" s="15"/>
      <c r="C78" s="6" t="n">
        <v>0</v>
      </c>
    </row>
    <row r="79" customFormat="false" ht="42.75" hidden="false" customHeight="true" outlineLevel="0" collapsed="false">
      <c r="A79" s="13" t="s">
        <v>158</v>
      </c>
      <c r="B79" s="15"/>
      <c r="C79" s="6" t="n">
        <v>0</v>
      </c>
    </row>
    <row r="80" customFormat="false" ht="21" hidden="false" customHeight="true" outlineLevel="0" collapsed="false">
      <c r="A80" s="39"/>
      <c r="B80" s="41" t="s">
        <v>159</v>
      </c>
      <c r="C80" s="6" t="n">
        <f aca="false">C75+C76+C77+C78+C79</f>
        <v>0</v>
      </c>
    </row>
    <row r="81" customFormat="false" ht="21" hidden="false" customHeight="true" outlineLevel="0" collapsed="false">
      <c r="A81" s="13"/>
      <c r="B81" s="8" t="s">
        <v>160</v>
      </c>
      <c r="C81" s="36" t="n">
        <f aca="false">C73</f>
        <v>347</v>
      </c>
      <c r="H81" s="67"/>
    </row>
    <row r="82" customFormat="false" ht="13.5" hidden="false" customHeight="true" outlineLevel="0" collapsed="false">
      <c r="A82" s="17"/>
      <c r="B82" s="17"/>
    </row>
    <row r="83" customFormat="false" ht="13.5" hidden="false" customHeight="true" outlineLevel="0" collapsed="false">
      <c r="A83" s="17"/>
      <c r="B83" s="17"/>
    </row>
    <row r="84" customFormat="false" ht="21" hidden="false" customHeight="true" outlineLevel="0" collapsed="false">
      <c r="A84" s="74" t="s">
        <v>394</v>
      </c>
      <c r="B84" s="74"/>
      <c r="C84" s="74"/>
      <c r="D84" s="74"/>
      <c r="E84" s="74"/>
    </row>
    <row r="85" customFormat="false" ht="21" hidden="false" customHeight="true" outlineLevel="0" collapsed="false">
      <c r="A85" s="74" t="s">
        <v>162</v>
      </c>
      <c r="B85" s="74"/>
      <c r="C85" s="74" t="s">
        <v>32</v>
      </c>
      <c r="D85" s="74"/>
      <c r="E85" s="74" t="s">
        <v>33</v>
      </c>
    </row>
    <row r="86" customFormat="false" ht="42.75" hidden="false" customHeight="true" outlineLevel="0" collapsed="false">
      <c r="A86" s="39" t="s">
        <v>142</v>
      </c>
      <c r="B86" s="39"/>
      <c r="C86" s="14" t="s">
        <v>356</v>
      </c>
      <c r="D86" s="14"/>
      <c r="E86" s="36" t="n">
        <v>0</v>
      </c>
    </row>
    <row r="87" customFormat="false" ht="21" hidden="false" customHeight="true" outlineLevel="0" collapsed="false">
      <c r="A87" s="39"/>
      <c r="B87" s="39"/>
      <c r="C87" s="49" t="s">
        <v>395</v>
      </c>
      <c r="D87" s="49"/>
      <c r="E87" s="36" t="n">
        <v>1100</v>
      </c>
    </row>
    <row r="88" customFormat="false" ht="39.75" hidden="false" customHeight="true" outlineLevel="0" collapsed="false">
      <c r="A88" s="39"/>
      <c r="B88" s="39"/>
      <c r="C88" s="14" t="s">
        <v>396</v>
      </c>
      <c r="D88" s="14"/>
      <c r="E88" s="36" t="n">
        <v>0</v>
      </c>
    </row>
    <row r="89" customFormat="false" ht="21" hidden="false" customHeight="true" outlineLevel="0" collapsed="false">
      <c r="A89" s="39" t="s">
        <v>163</v>
      </c>
      <c r="B89" s="39"/>
      <c r="C89" s="15"/>
      <c r="D89" s="15"/>
      <c r="E89" s="36" t="n">
        <f aca="false">C81</f>
        <v>347</v>
      </c>
    </row>
    <row r="90" customFormat="false" ht="21" hidden="false" customHeight="true" outlineLevel="0" collapsed="false">
      <c r="A90" s="39"/>
      <c r="B90" s="39"/>
      <c r="C90" s="44" t="s">
        <v>164</v>
      </c>
      <c r="D90" s="44"/>
      <c r="E90" s="6" t="n">
        <f aca="false">('April 2025 - June 2025'!E109+E12)-SUM(E86:E89)</f>
        <v>4392</v>
      </c>
    </row>
    <row r="91" customFormat="false" ht="13.5" hidden="false" customHeight="true" outlineLevel="0" collapsed="false">
      <c r="A91" s="75"/>
      <c r="B91" s="75"/>
      <c r="C91" s="75"/>
      <c r="D91" s="75"/>
      <c r="E91" s="75"/>
    </row>
    <row r="92" customFormat="false" ht="21" hidden="false" customHeight="true" outlineLevel="0" collapsed="false">
      <c r="A92" s="74" t="s">
        <v>397</v>
      </c>
      <c r="B92" s="74"/>
      <c r="C92" s="74"/>
      <c r="D92" s="74"/>
      <c r="E92" s="74"/>
    </row>
    <row r="93" customFormat="false" ht="21" hidden="false" customHeight="true" outlineLevel="0" collapsed="false">
      <c r="A93" s="74" t="s">
        <v>162</v>
      </c>
      <c r="B93" s="74"/>
      <c r="C93" s="74" t="s">
        <v>32</v>
      </c>
      <c r="D93" s="74"/>
      <c r="E93" s="74" t="s">
        <v>33</v>
      </c>
    </row>
    <row r="94" customFormat="false" ht="21" hidden="false" customHeight="true" outlineLevel="0" collapsed="false">
      <c r="A94" s="39" t="s">
        <v>398</v>
      </c>
      <c r="B94" s="39"/>
      <c r="C94" s="15"/>
      <c r="D94" s="15"/>
      <c r="E94" s="6" t="n">
        <f aca="false">E90</f>
        <v>4392</v>
      </c>
    </row>
    <row r="95" customFormat="false" ht="42.75" hidden="false" customHeight="true" outlineLevel="0" collapsed="false">
      <c r="A95" s="39" t="s">
        <v>142</v>
      </c>
      <c r="B95" s="39"/>
      <c r="C95" s="14" t="s">
        <v>356</v>
      </c>
      <c r="D95" s="14"/>
      <c r="E95" s="36" t="n">
        <v>0</v>
      </c>
    </row>
    <row r="96" customFormat="false" ht="21" hidden="false" customHeight="true" outlineLevel="0" collapsed="false">
      <c r="A96" s="39"/>
      <c r="B96" s="39"/>
      <c r="C96" s="49" t="s">
        <v>399</v>
      </c>
      <c r="D96" s="49"/>
      <c r="E96" s="36" t="n">
        <v>1333</v>
      </c>
    </row>
    <row r="97" customFormat="false" ht="39.75" hidden="false" customHeight="true" outlineLevel="0" collapsed="false">
      <c r="A97" s="39"/>
      <c r="B97" s="39"/>
      <c r="C97" s="14" t="s">
        <v>396</v>
      </c>
      <c r="D97" s="14"/>
      <c r="E97" s="36" t="n">
        <v>0</v>
      </c>
    </row>
    <row r="98" customFormat="false" ht="21" hidden="false" customHeight="true" outlineLevel="0" collapsed="false">
      <c r="A98" s="39" t="s">
        <v>163</v>
      </c>
      <c r="B98" s="39"/>
      <c r="C98" s="15"/>
      <c r="D98" s="15"/>
      <c r="E98" s="36" t="n">
        <f aca="false">C81</f>
        <v>347</v>
      </c>
    </row>
    <row r="99" customFormat="false" ht="21" hidden="false" customHeight="true" outlineLevel="0" collapsed="false">
      <c r="A99" s="39"/>
      <c r="B99" s="39"/>
      <c r="C99" s="41" t="s">
        <v>174</v>
      </c>
      <c r="D99" s="41"/>
      <c r="E99" s="6" t="n">
        <f aca="false">(E18+E94)-SUM(E95:E98)</f>
        <v>5117</v>
      </c>
    </row>
    <row r="100" customFormat="false" ht="13.5" hidden="false" customHeight="true" outlineLevel="0" collapsed="false">
      <c r="A100" s="46"/>
      <c r="B100" s="46"/>
      <c r="C100" s="46"/>
      <c r="D100" s="46"/>
      <c r="E100" s="46"/>
    </row>
    <row r="101" customFormat="false" ht="17.25" hidden="false" customHeight="true" outlineLevel="0" collapsed="false">
      <c r="A101" s="46"/>
      <c r="B101" s="46"/>
      <c r="C101" s="46"/>
      <c r="D101" s="46"/>
      <c r="E101" s="46"/>
    </row>
    <row r="102" customFormat="false" ht="21" hidden="false" customHeight="true" outlineLevel="0" collapsed="false">
      <c r="A102" s="76" t="s">
        <v>400</v>
      </c>
      <c r="B102" s="76"/>
      <c r="C102" s="76"/>
      <c r="D102" s="76"/>
      <c r="E102" s="76"/>
    </row>
    <row r="103" customFormat="false" ht="21" hidden="false" customHeight="true" outlineLevel="0" collapsed="false">
      <c r="A103" s="74" t="s">
        <v>162</v>
      </c>
      <c r="B103" s="74"/>
      <c r="C103" s="74" t="s">
        <v>32</v>
      </c>
      <c r="D103" s="74"/>
      <c r="E103" s="74" t="s">
        <v>33</v>
      </c>
    </row>
    <row r="104" customFormat="false" ht="21" hidden="false" customHeight="true" outlineLevel="0" collapsed="false">
      <c r="A104" s="39" t="s">
        <v>401</v>
      </c>
      <c r="B104" s="39"/>
      <c r="C104" s="15"/>
      <c r="D104" s="15"/>
      <c r="E104" s="6" t="n">
        <f aca="false">E99</f>
        <v>5117</v>
      </c>
    </row>
    <row r="105" customFormat="false" ht="21" hidden="false" customHeight="true" outlineLevel="0" collapsed="false">
      <c r="A105" s="39" t="s">
        <v>142</v>
      </c>
      <c r="B105" s="39"/>
      <c r="C105" s="15" t="s">
        <v>356</v>
      </c>
      <c r="D105" s="15"/>
      <c r="E105" s="36" t="n">
        <v>0</v>
      </c>
    </row>
    <row r="106" customFormat="false" ht="21" hidden="false" customHeight="true" outlineLevel="0" collapsed="false">
      <c r="A106" s="39"/>
      <c r="B106" s="39"/>
      <c r="C106" s="49" t="s">
        <v>402</v>
      </c>
      <c r="D106" s="49"/>
      <c r="E106" s="36" t="n">
        <v>0</v>
      </c>
    </row>
    <row r="107" customFormat="false" ht="39.75" hidden="false" customHeight="true" outlineLevel="0" collapsed="false">
      <c r="A107" s="39"/>
      <c r="B107" s="39"/>
      <c r="C107" s="14" t="s">
        <v>396</v>
      </c>
      <c r="D107" s="14"/>
      <c r="E107" s="36" t="n">
        <v>0</v>
      </c>
    </row>
    <row r="108" customFormat="false" ht="21" hidden="false" customHeight="true" outlineLevel="0" collapsed="false">
      <c r="A108" s="39" t="s">
        <v>163</v>
      </c>
      <c r="B108" s="39"/>
      <c r="C108" s="15"/>
      <c r="D108" s="15"/>
      <c r="E108" s="36" t="n">
        <f aca="false">C81</f>
        <v>347</v>
      </c>
    </row>
    <row r="109" customFormat="false" ht="21" hidden="false" customHeight="true" outlineLevel="0" collapsed="false">
      <c r="A109" s="39"/>
      <c r="B109" s="39"/>
      <c r="C109" s="41" t="s">
        <v>174</v>
      </c>
      <c r="D109" s="41"/>
      <c r="E109" s="6" t="n">
        <f aca="false">(E24+E104)-SUM(E105:E108)</f>
        <v>7175</v>
      </c>
    </row>
    <row r="110" customFormat="false" ht="13.5" hidden="false" customHeight="true" outlineLevel="0" collapsed="false">
      <c r="A110" s="17"/>
      <c r="B110" s="17"/>
    </row>
    <row r="111" customFormat="false" ht="13.5" hidden="false" customHeight="true" outlineLevel="0" collapsed="false">
      <c r="A111" s="17"/>
      <c r="B111" s="17"/>
    </row>
    <row r="112" customFormat="false" ht="13.5" hidden="false" customHeight="true" outlineLevel="0" collapsed="false">
      <c r="A112" s="17"/>
      <c r="B112" s="17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</sheetData>
  <mergeCells count="68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A18:B18"/>
    <mergeCell ref="C18:D18"/>
    <mergeCell ref="A20:E20"/>
    <mergeCell ref="C21:D21"/>
    <mergeCell ref="C22:D22"/>
    <mergeCell ref="C23:D23"/>
    <mergeCell ref="A24:B24"/>
    <mergeCell ref="C24:D24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86:B88"/>
    <mergeCell ref="C86:D86"/>
    <mergeCell ref="C87:D87"/>
    <mergeCell ref="C88:D88"/>
    <mergeCell ref="A89:B89"/>
    <mergeCell ref="C89:D89"/>
    <mergeCell ref="A90:B90"/>
    <mergeCell ref="C90:D90"/>
    <mergeCell ref="A92:E92"/>
    <mergeCell ref="A93:B93"/>
    <mergeCell ref="C93:D93"/>
    <mergeCell ref="A94:B94"/>
    <mergeCell ref="C94:D94"/>
    <mergeCell ref="A95:B97"/>
    <mergeCell ref="C95:D95"/>
    <mergeCell ref="C96:D96"/>
    <mergeCell ref="C97:D97"/>
    <mergeCell ref="A98:B98"/>
    <mergeCell ref="C98:D98"/>
    <mergeCell ref="A99:B99"/>
    <mergeCell ref="C99:D99"/>
    <mergeCell ref="A102:E102"/>
    <mergeCell ref="A103:B103"/>
    <mergeCell ref="C103:D103"/>
    <mergeCell ref="A104:B104"/>
    <mergeCell ref="C104:D104"/>
    <mergeCell ref="A105:B107"/>
    <mergeCell ref="C105:D105"/>
    <mergeCell ref="C106:D106"/>
    <mergeCell ref="C107:D107"/>
    <mergeCell ref="A108:B108"/>
    <mergeCell ref="C108:D108"/>
    <mergeCell ref="A109:B109"/>
    <mergeCell ref="C109:D109"/>
  </mergeCells>
  <conditionalFormatting sqref="C31">
    <cfRule type="cellIs" priority="2" operator="equal" aboveAverage="0" equalAverage="0" bottom="0" percent="0" rank="0" text="" dxfId="31">
      <formula>0</formula>
    </cfRule>
  </conditionalFormatting>
  <conditionalFormatting sqref="C37:C47">
    <cfRule type="cellIs" priority="3" operator="equal" aboveAverage="0" equalAverage="0" bottom="0" percent="0" rank="0" text="" dxfId="32">
      <formula>0</formula>
    </cfRule>
  </conditionalFormatting>
  <conditionalFormatting sqref="C68:C73">
    <cfRule type="cellIs" priority="4" operator="equal" aboveAverage="0" equalAverage="0" bottom="0" percent="0" rank="0" text="" dxfId="33">
      <formula>0</formula>
    </cfRule>
  </conditionalFormatting>
  <conditionalFormatting sqref="C71">
    <cfRule type="cellIs" priority="5" operator="equal" aboveAverage="0" equalAverage="0" bottom="0" percent="0" rank="0" text="" dxfId="34">
      <formula>0</formula>
    </cfRule>
  </conditionalFormatting>
  <conditionalFormatting sqref="C32:D32 C33:C35 C49:C52 C54:C55 C57:C61 C63:C66 C81">
    <cfRule type="cellIs" priority="6" operator="equal" aboveAverage="0" equalAverage="0" bottom="0" percent="0" rank="0" text="" dxfId="35">
      <formula>0</formula>
    </cfRule>
  </conditionalFormatting>
  <conditionalFormatting sqref="E86:E89">
    <cfRule type="cellIs" priority="7" operator="equal" aboveAverage="0" equalAverage="0" bottom="0" percent="0" rank="0" text="" dxfId="36">
      <formula>0</formula>
    </cfRule>
  </conditionalFormatting>
  <conditionalFormatting sqref="E88">
    <cfRule type="cellIs" priority="8" operator="equal" aboveAverage="0" equalAverage="0" bottom="0" percent="0" rank="0" text="" dxfId="37">
      <formula>0</formula>
    </cfRule>
  </conditionalFormatting>
  <conditionalFormatting sqref="E95:E98">
    <cfRule type="cellIs" priority="9" operator="equal" aboveAverage="0" equalAverage="0" bottom="0" percent="0" rank="0" text="" dxfId="38">
      <formula>0</formula>
    </cfRule>
  </conditionalFormatting>
  <conditionalFormatting sqref="E97">
    <cfRule type="cellIs" priority="10" operator="equal" aboveAverage="0" equalAverage="0" bottom="0" percent="0" rank="0" text="" dxfId="39">
      <formula>0</formula>
    </cfRule>
  </conditionalFormatting>
  <conditionalFormatting sqref="E105:E108">
    <cfRule type="cellIs" priority="11" operator="equal" aboveAverage="0" equalAverage="0" bottom="0" percent="0" rank="0" text="" dxfId="40">
      <formula>0</formula>
    </cfRule>
  </conditionalFormatting>
  <conditionalFormatting sqref="E107">
    <cfRule type="cellIs" priority="12" operator="equal" aboveAverage="0" equalAverage="0" bottom="0" percent="0" rank="0" text="" dxfId="4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2" activeCellId="0" sqref="A12"/>
    </sheetView>
  </sheetViews>
  <sheetFormatPr defaultColWidth="14.437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10.43"/>
    <col collapsed="false" customWidth="true" hidden="false" outlineLevel="0" max="7" min="7" style="0" width="38.85"/>
    <col collapsed="false" customWidth="true" hidden="false" outlineLevel="0" max="8" min="8" style="48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403</v>
      </c>
      <c r="B1" s="1"/>
      <c r="C1" s="1"/>
      <c r="D1" s="1"/>
      <c r="E1" s="1"/>
      <c r="F1" s="17"/>
      <c r="G1" s="17"/>
      <c r="H1" s="31"/>
      <c r="I1" s="17"/>
    </row>
    <row r="2" customFormat="false" ht="21" hidden="false" customHeight="true" outlineLevel="0" collapsed="false">
      <c r="A2" s="73"/>
      <c r="B2" s="73"/>
      <c r="C2" s="73"/>
      <c r="D2" s="73"/>
      <c r="E2" s="73"/>
    </row>
    <row r="3" customFormat="false" ht="64.5" hidden="false" customHeight="true" outlineLevel="0" collapsed="false">
      <c r="A3" s="5" t="s">
        <v>6</v>
      </c>
      <c r="B3" s="5" t="s">
        <v>191</v>
      </c>
      <c r="C3" s="6" t="n">
        <f aca="false">E109</f>
        <v>13349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13349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customFormat="false" ht="21" hidden="false" customHeight="true" outlineLevel="0" collapsed="false">
      <c r="A5" s="41" t="s">
        <v>26</v>
      </c>
      <c r="B5" s="41"/>
      <c r="C5" s="6" t="n">
        <f aca="false">C80</f>
        <v>0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customFormat="false" ht="21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customFormat="false" ht="21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customFormat="false" ht="21" hidden="false" customHeight="true" outlineLevel="0" collapsed="false">
      <c r="A8" s="77" t="s">
        <v>404</v>
      </c>
      <c r="B8" s="77"/>
      <c r="C8" s="77"/>
      <c r="D8" s="77"/>
      <c r="E8" s="7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customFormat="false" ht="21" hidden="false" customHeight="true" outlineLevel="0" collapsed="false">
      <c r="A10" s="13" t="s">
        <v>405</v>
      </c>
      <c r="B10" s="14" t="s">
        <v>36</v>
      </c>
      <c r="C10" s="15" t="s">
        <v>37</v>
      </c>
      <c r="D10" s="15"/>
      <c r="E10" s="6" t="n">
        <v>2405</v>
      </c>
    </row>
    <row r="11" customFormat="false" ht="21" hidden="false" customHeight="true" outlineLevel="0" collapsed="false">
      <c r="A11" s="13" t="s">
        <v>406</v>
      </c>
      <c r="B11" s="14" t="s">
        <v>64</v>
      </c>
      <c r="C11" s="15" t="s">
        <v>212</v>
      </c>
      <c r="D11" s="15"/>
      <c r="E11" s="6" t="n">
        <v>0</v>
      </c>
    </row>
    <row r="12" customFormat="false" ht="21" hidden="false" customHeight="true" outlineLevel="0" collapsed="false">
      <c r="A12" s="16"/>
      <c r="B12" s="16"/>
      <c r="C12" s="41" t="s">
        <v>39</v>
      </c>
      <c r="D12" s="41"/>
      <c r="E12" s="6" t="n">
        <f aca="false">SUM(E10:E11)</f>
        <v>2405</v>
      </c>
    </row>
    <row r="13" customFormat="false" ht="21" hidden="false" customHeight="true" outlineLevel="0" collapsed="false">
      <c r="A13" s="17"/>
      <c r="B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customFormat="false" ht="21" hidden="false" customHeight="true" outlineLevel="0" collapsed="false">
      <c r="A14" s="77" t="s">
        <v>407</v>
      </c>
      <c r="B14" s="77"/>
      <c r="C14" s="77"/>
      <c r="D14" s="77"/>
      <c r="E14" s="7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customFormat="false" ht="21" hidden="false" customHeight="true" outlineLevel="0" collapsed="false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customFormat="false" ht="21" hidden="false" customHeight="true" outlineLevel="0" collapsed="false">
      <c r="A16" s="13" t="s">
        <v>408</v>
      </c>
      <c r="B16" s="14" t="s">
        <v>36</v>
      </c>
      <c r="C16" s="15" t="s">
        <v>37</v>
      </c>
      <c r="D16" s="15"/>
      <c r="E16" s="6" t="n">
        <v>2405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customFormat="false" ht="21" hidden="false" customHeight="true" outlineLevel="0" collapsed="false">
      <c r="A17" s="13" t="s">
        <v>409</v>
      </c>
      <c r="B17" s="14" t="s">
        <v>64</v>
      </c>
      <c r="C17" s="15" t="s">
        <v>212</v>
      </c>
      <c r="D17" s="15"/>
      <c r="E17" s="6" t="n">
        <v>0</v>
      </c>
    </row>
    <row r="18" customFormat="false" ht="21" hidden="false" customHeight="true" outlineLevel="0" collapsed="false">
      <c r="A18" s="16"/>
      <c r="B18" s="16"/>
      <c r="C18" s="41" t="s">
        <v>39</v>
      </c>
      <c r="D18" s="41"/>
      <c r="E18" s="6" t="n">
        <f aca="false">SUM(E16:E17)</f>
        <v>2405</v>
      </c>
    </row>
    <row r="19" customFormat="false" ht="21" hidden="false" customHeight="true" outlineLevel="0" collapsed="false">
      <c r="A19" s="17"/>
      <c r="B19" s="17"/>
      <c r="C19" s="17"/>
      <c r="D19" s="51"/>
      <c r="E19" s="52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customFormat="false" ht="21" hidden="false" customHeight="true" outlineLevel="0" collapsed="false">
      <c r="A20" s="77" t="s">
        <v>410</v>
      </c>
      <c r="B20" s="77"/>
      <c r="C20" s="77"/>
      <c r="D20" s="77"/>
      <c r="E20" s="7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customFormat="false" ht="21" hidden="false" customHeight="true" outlineLevel="0" collapsed="false">
      <c r="A21" s="11" t="s">
        <v>4</v>
      </c>
      <c r="B21" s="11" t="s">
        <v>31</v>
      </c>
      <c r="C21" s="12" t="s">
        <v>32</v>
      </c>
      <c r="D21" s="12"/>
      <c r="E21" s="12" t="s">
        <v>33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customFormat="false" ht="21" hidden="false" customHeight="true" outlineLevel="0" collapsed="false">
      <c r="A22" s="13" t="s">
        <v>411</v>
      </c>
      <c r="B22" s="14" t="s">
        <v>36</v>
      </c>
      <c r="C22" s="15" t="s">
        <v>37</v>
      </c>
      <c r="D22" s="15"/>
      <c r="E22" s="6" t="n">
        <v>2405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customFormat="false" ht="21" hidden="false" customHeight="true" outlineLevel="0" collapsed="false">
      <c r="A23" s="13" t="s">
        <v>412</v>
      </c>
      <c r="B23" s="14" t="s">
        <v>64</v>
      </c>
      <c r="C23" s="15" t="s">
        <v>212</v>
      </c>
      <c r="D23" s="15"/>
      <c r="E23" s="6" t="n">
        <v>0</v>
      </c>
    </row>
    <row r="24" customFormat="false" ht="21" hidden="false" customHeight="true" outlineLevel="0" collapsed="false">
      <c r="A24" s="16"/>
      <c r="B24" s="16"/>
      <c r="C24" s="41" t="s">
        <v>39</v>
      </c>
      <c r="D24" s="41"/>
      <c r="E24" s="6" t="n">
        <f aca="false">SUM(E22:E23)</f>
        <v>2405</v>
      </c>
    </row>
    <row r="25" customFormat="false" ht="21" hidden="false" customHeight="true" outlineLevel="0" collapsed="false">
      <c r="A25" s="17"/>
      <c r="B25" s="17"/>
      <c r="C25" s="17"/>
      <c r="D25" s="51"/>
      <c r="E25" s="52"/>
    </row>
    <row r="26" customFormat="false" ht="21" hidden="false" customHeight="true" outlineLevel="0" collapsed="false">
      <c r="A26" s="17"/>
      <c r="B26" s="17"/>
      <c r="C26" s="17"/>
      <c r="D26" s="51"/>
      <c r="E26" s="52"/>
    </row>
    <row r="27" customFormat="false" ht="21" hidden="false" customHeight="true" outlineLevel="0" collapsed="false">
      <c r="A27" s="17"/>
      <c r="B27" s="17"/>
      <c r="C27" s="17"/>
      <c r="D27" s="51"/>
      <c r="E27" s="52"/>
    </row>
    <row r="28" customFormat="false" ht="21" hidden="false" customHeight="true" outlineLevel="0" collapsed="false">
      <c r="A28" s="17"/>
      <c r="B28" s="17"/>
    </row>
    <row r="29" customFormat="false" ht="21" hidden="false" customHeight="true" outlineLevel="0" collapsed="false">
      <c r="A29" s="34" t="s">
        <v>413</v>
      </c>
      <c r="B29" s="34"/>
      <c r="C29" s="34"/>
    </row>
    <row r="30" customFormat="false" ht="21" hidden="false" customHeight="true" outlineLevel="0" collapsed="false">
      <c r="A30" s="34" t="s">
        <v>31</v>
      </c>
      <c r="B30" s="34" t="s">
        <v>32</v>
      </c>
      <c r="C30" s="4" t="s">
        <v>33</v>
      </c>
      <c r="D30" s="31"/>
    </row>
    <row r="31" customFormat="false" ht="21" hidden="false" customHeight="true" outlineLevel="0" collapsed="false">
      <c r="A31" s="35" t="s">
        <v>81</v>
      </c>
      <c r="B31" s="35"/>
      <c r="C31" s="35"/>
    </row>
    <row r="32" customFormat="false" ht="21" hidden="false" customHeight="true" outlineLevel="0" collapsed="false">
      <c r="A32" s="13" t="s">
        <v>272</v>
      </c>
      <c r="B32" s="14"/>
      <c r="C32" s="36" t="n">
        <v>78</v>
      </c>
      <c r="E32" s="69"/>
    </row>
    <row r="33" customFormat="false" ht="21" hidden="false" customHeight="true" outlineLevel="0" collapsed="false">
      <c r="A33" s="13" t="s">
        <v>51</v>
      </c>
      <c r="B33" s="15"/>
      <c r="C33" s="36" t="n">
        <v>0</v>
      </c>
    </row>
    <row r="34" customFormat="false" ht="21" hidden="false" customHeight="true" outlineLevel="0" collapsed="false">
      <c r="A34" s="13" t="s">
        <v>85</v>
      </c>
      <c r="B34" s="14" t="s">
        <v>86</v>
      </c>
      <c r="C34" s="36" t="n">
        <v>149</v>
      </c>
    </row>
    <row r="35" customFormat="false" ht="21" hidden="false" customHeight="true" outlineLevel="0" collapsed="false">
      <c r="A35" s="39"/>
      <c r="B35" s="8" t="s">
        <v>88</v>
      </c>
      <c r="C35" s="36" t="n">
        <f aca="false">SUM(C32:C34)</f>
        <v>227</v>
      </c>
    </row>
    <row r="36" customFormat="false" ht="21" hidden="false" customHeight="true" outlineLevel="0" collapsed="false">
      <c r="A36" s="35" t="s">
        <v>313</v>
      </c>
      <c r="B36" s="35"/>
      <c r="C36" s="35"/>
    </row>
    <row r="37" customFormat="false" ht="21" hidden="false" customHeight="true" outlineLevel="0" collapsed="false">
      <c r="A37" s="35"/>
      <c r="B37" s="35"/>
      <c r="C37" s="35"/>
    </row>
    <row r="38" customFormat="false" ht="21" hidden="false" customHeight="true" outlineLevel="0" collapsed="false">
      <c r="A38" s="13" t="s">
        <v>93</v>
      </c>
      <c r="B38" s="14"/>
      <c r="C38" s="36" t="n">
        <v>0</v>
      </c>
    </row>
    <row r="39" customFormat="false" ht="21" hidden="false" customHeight="true" outlineLevel="0" collapsed="false">
      <c r="A39" s="13" t="s">
        <v>95</v>
      </c>
      <c r="B39" s="14"/>
      <c r="C39" s="36" t="n">
        <v>0</v>
      </c>
    </row>
    <row r="40" customFormat="false" ht="21" hidden="false" customHeight="true" outlineLevel="0" collapsed="false">
      <c r="A40" s="13" t="s">
        <v>97</v>
      </c>
      <c r="B40" s="14"/>
      <c r="C40" s="36" t="n">
        <v>0</v>
      </c>
    </row>
    <row r="41" customFormat="false" ht="21" hidden="false" customHeight="true" outlineLevel="0" collapsed="false">
      <c r="A41" s="13" t="s">
        <v>99</v>
      </c>
      <c r="B41" s="14"/>
      <c r="C41" s="36" t="n">
        <v>0</v>
      </c>
    </row>
    <row r="42" customFormat="false" ht="42.75" hidden="false" customHeight="true" outlineLevel="0" collapsed="false">
      <c r="A42" s="13" t="s">
        <v>157</v>
      </c>
      <c r="B42" s="14"/>
      <c r="C42" s="36" t="n">
        <v>0</v>
      </c>
    </row>
    <row r="43" customFormat="false" ht="21" hidden="false" customHeight="true" outlineLevel="0" collapsed="false">
      <c r="A43" s="13"/>
      <c r="B43" s="8" t="s">
        <v>101</v>
      </c>
      <c r="C43" s="36" t="n">
        <f aca="false">SUM(C38:C42)</f>
        <v>0</v>
      </c>
    </row>
    <row r="44" customFormat="false" ht="21" hidden="false" customHeight="true" outlineLevel="0" collapsed="false">
      <c r="A44" s="35" t="s">
        <v>103</v>
      </c>
      <c r="B44" s="35"/>
      <c r="C44" s="35"/>
    </row>
    <row r="45" customFormat="false" ht="21" hidden="false" customHeight="true" outlineLevel="0" collapsed="false">
      <c r="A45" s="13" t="s">
        <v>105</v>
      </c>
      <c r="B45" s="14" t="s">
        <v>106</v>
      </c>
      <c r="C45" s="36" t="n">
        <v>0</v>
      </c>
    </row>
    <row r="46" customFormat="false" ht="21" hidden="false" customHeight="true" outlineLevel="0" collapsed="false">
      <c r="A46" s="13" t="s">
        <v>108</v>
      </c>
      <c r="B46" s="14" t="s">
        <v>109</v>
      </c>
      <c r="C46" s="36" t="n">
        <v>0</v>
      </c>
    </row>
    <row r="47" customFormat="false" ht="21" hidden="false" customHeight="true" outlineLevel="0" collapsed="false">
      <c r="A47" s="13"/>
      <c r="B47" s="8" t="s">
        <v>111</v>
      </c>
      <c r="C47" s="36" t="n">
        <f aca="false">SUM(C45:C46)</f>
        <v>0</v>
      </c>
    </row>
    <row r="48" customFormat="false" ht="21" hidden="false" customHeight="true" outlineLevel="0" collapsed="false">
      <c r="A48" s="35" t="s">
        <v>113</v>
      </c>
      <c r="B48" s="35"/>
      <c r="C48" s="35"/>
    </row>
    <row r="49" customFormat="false" ht="21" hidden="false" customHeight="true" outlineLevel="0" collapsed="false">
      <c r="A49" s="13" t="s">
        <v>115</v>
      </c>
      <c r="B49" s="14" t="s">
        <v>116</v>
      </c>
      <c r="C49" s="36" t="n">
        <v>0</v>
      </c>
    </row>
    <row r="50" customFormat="false" ht="21" hidden="false" customHeight="true" outlineLevel="0" collapsed="false">
      <c r="A50" s="39"/>
      <c r="B50" s="14" t="s">
        <v>118</v>
      </c>
      <c r="C50" s="36" t="n">
        <v>0</v>
      </c>
    </row>
    <row r="51" customFormat="false" ht="21" hidden="false" customHeight="true" outlineLevel="0" collapsed="false">
      <c r="A51" s="39"/>
      <c r="B51" s="14" t="s">
        <v>120</v>
      </c>
      <c r="C51" s="36" t="n">
        <v>0</v>
      </c>
    </row>
    <row r="52" customFormat="false" ht="21" hidden="false" customHeight="true" outlineLevel="0" collapsed="false">
      <c r="A52" s="39"/>
      <c r="B52" s="8" t="s">
        <v>122</v>
      </c>
      <c r="C52" s="36" t="n">
        <f aca="false">SUM(C49:C51)</f>
        <v>0</v>
      </c>
    </row>
    <row r="53" customFormat="false" ht="21" hidden="false" customHeight="true" outlineLevel="0" collapsed="false">
      <c r="A53" s="35" t="s">
        <v>123</v>
      </c>
      <c r="B53" s="35"/>
      <c r="C53" s="35"/>
    </row>
    <row r="54" customFormat="false" ht="21" hidden="false" customHeight="true" outlineLevel="0" collapsed="false">
      <c r="A54" s="13" t="s">
        <v>124</v>
      </c>
      <c r="B54" s="14" t="s">
        <v>125</v>
      </c>
      <c r="C54" s="36" t="n">
        <v>0</v>
      </c>
    </row>
    <row r="55" customFormat="false" ht="21" hidden="false" customHeight="true" outlineLevel="0" collapsed="false">
      <c r="A55" s="39"/>
      <c r="B55" s="8" t="s">
        <v>126</v>
      </c>
      <c r="C55" s="36" t="n">
        <f aca="false">SUM(C54)</f>
        <v>0</v>
      </c>
    </row>
    <row r="56" customFormat="false" ht="21" hidden="false" customHeight="true" outlineLevel="0" collapsed="false">
      <c r="A56" s="35" t="s">
        <v>127</v>
      </c>
      <c r="B56" s="35"/>
      <c r="C56" s="35"/>
    </row>
    <row r="57" customFormat="false" ht="42.75" hidden="false" customHeight="true" outlineLevel="0" collapsed="false">
      <c r="A57" s="13" t="s">
        <v>314</v>
      </c>
      <c r="B57" s="14" t="s">
        <v>129</v>
      </c>
      <c r="C57" s="36" t="n">
        <v>0</v>
      </c>
    </row>
    <row r="58" customFormat="false" ht="21" hidden="false" customHeight="true" outlineLevel="0" collapsed="false">
      <c r="A58" s="13" t="s">
        <v>130</v>
      </c>
      <c r="B58" s="14" t="s">
        <v>131</v>
      </c>
      <c r="C58" s="36" t="n">
        <v>0</v>
      </c>
    </row>
    <row r="59" customFormat="false" ht="42.75" hidden="false" customHeight="true" outlineLevel="0" collapsed="false">
      <c r="A59" s="13" t="s">
        <v>132</v>
      </c>
      <c r="B59" s="14" t="s">
        <v>133</v>
      </c>
      <c r="C59" s="36" t="n">
        <v>0</v>
      </c>
    </row>
    <row r="60" customFormat="false" ht="21" hidden="false" customHeight="true" outlineLevel="0" collapsed="false">
      <c r="A60" s="13" t="s">
        <v>134</v>
      </c>
      <c r="B60" s="14" t="s">
        <v>134</v>
      </c>
      <c r="C60" s="36" t="n">
        <v>0</v>
      </c>
    </row>
    <row r="61" customFormat="false" ht="21" hidden="false" customHeight="true" outlineLevel="0" collapsed="false">
      <c r="A61" s="13"/>
      <c r="B61" s="8" t="s">
        <v>24</v>
      </c>
      <c r="C61" s="36" t="n">
        <f aca="false">SUM(C57:C60)</f>
        <v>0</v>
      </c>
    </row>
    <row r="62" customFormat="false" ht="21" hidden="false" customHeight="true" outlineLevel="0" collapsed="false">
      <c r="A62" s="35" t="s">
        <v>136</v>
      </c>
      <c r="B62" s="35"/>
      <c r="C62" s="35"/>
    </row>
    <row r="63" customFormat="false" ht="21" hidden="false" customHeight="true" outlineLevel="0" collapsed="false">
      <c r="A63" s="13" t="s">
        <v>137</v>
      </c>
      <c r="B63" s="15"/>
      <c r="C63" s="36" t="n">
        <v>0</v>
      </c>
    </row>
    <row r="64" customFormat="false" ht="21" hidden="false" customHeight="true" outlineLevel="0" collapsed="false">
      <c r="A64" s="39" t="s">
        <v>138</v>
      </c>
      <c r="B64" s="15" t="s">
        <v>139</v>
      </c>
      <c r="C64" s="36" t="n">
        <v>0</v>
      </c>
    </row>
    <row r="65" customFormat="false" ht="21" hidden="false" customHeight="true" outlineLevel="0" collapsed="false">
      <c r="A65" s="13" t="s">
        <v>64</v>
      </c>
      <c r="B65" s="14" t="s">
        <v>140</v>
      </c>
      <c r="C65" s="36" t="n">
        <v>0</v>
      </c>
    </row>
    <row r="66" customFormat="false" ht="21" hidden="false" customHeight="true" outlineLevel="0" collapsed="false">
      <c r="A66" s="13"/>
      <c r="B66" s="8" t="s">
        <v>141</v>
      </c>
      <c r="C66" s="36" t="n">
        <f aca="false">SUM(C63:C65)</f>
        <v>0</v>
      </c>
    </row>
    <row r="67" customFormat="false" ht="21" hidden="false" customHeight="true" outlineLevel="0" collapsed="false">
      <c r="A67" s="35" t="s">
        <v>142</v>
      </c>
      <c r="B67" s="35"/>
      <c r="C67" s="35"/>
    </row>
    <row r="68" customFormat="false" ht="21" hidden="false" customHeight="true" outlineLevel="0" collapsed="false">
      <c r="A68" s="13" t="s">
        <v>143</v>
      </c>
      <c r="B68" s="15" t="s">
        <v>144</v>
      </c>
      <c r="C68" s="36" t="n">
        <v>0</v>
      </c>
    </row>
    <row r="69" customFormat="false" ht="21" hidden="false" customHeight="true" outlineLevel="0" collapsed="false">
      <c r="A69" s="5" t="s">
        <v>145</v>
      </c>
      <c r="B69" s="55" t="s">
        <v>146</v>
      </c>
      <c r="C69" s="36" t="n">
        <v>68</v>
      </c>
    </row>
    <row r="70" customFormat="false" ht="39.75" hidden="false" customHeight="true" outlineLevel="0" collapsed="false">
      <c r="A70" s="13" t="s">
        <v>147</v>
      </c>
      <c r="B70" s="14" t="s">
        <v>347</v>
      </c>
      <c r="C70" s="36" t="n">
        <v>52</v>
      </c>
    </row>
    <row r="71" customFormat="false" ht="21" hidden="false" customHeight="true" outlineLevel="0" collapsed="false">
      <c r="A71" s="13" t="s">
        <v>348</v>
      </c>
      <c r="B71" s="66" t="s">
        <v>349</v>
      </c>
      <c r="C71" s="36" t="n">
        <v>0</v>
      </c>
      <c r="J71" s="48"/>
    </row>
    <row r="72" customFormat="false" ht="21" hidden="false" customHeight="true" outlineLevel="0" collapsed="false">
      <c r="A72" s="39"/>
      <c r="B72" s="41" t="s">
        <v>151</v>
      </c>
      <c r="C72" s="36" t="n">
        <f aca="false">SUM(C68:C71)</f>
        <v>120</v>
      </c>
    </row>
    <row r="73" customFormat="false" ht="21" hidden="false" customHeight="true" outlineLevel="0" collapsed="false">
      <c r="A73" s="39"/>
      <c r="B73" s="41" t="s">
        <v>24</v>
      </c>
      <c r="C73" s="36" t="n">
        <f aca="false">C35+C43+C47+C52+C55+C61+C66+C72</f>
        <v>347</v>
      </c>
    </row>
    <row r="74" customFormat="false" ht="21" hidden="false" customHeight="true" outlineLevel="0" collapsed="false">
      <c r="A74" s="35" t="s">
        <v>153</v>
      </c>
      <c r="B74" s="35"/>
      <c r="C74" s="35"/>
    </row>
    <row r="75" customFormat="false" ht="21" hidden="false" customHeight="true" outlineLevel="0" collapsed="false">
      <c r="A75" s="39" t="s">
        <v>154</v>
      </c>
      <c r="B75" s="15"/>
      <c r="C75" s="6" t="str">
        <f aca="false">IF(('July 2025 - September 2025'!C75)+SUM(E87+E96+E106) &lt; 0,(('July 2025 - September 2025'!C75))+SUM(E87+E96+E106), TEXT((('July 2025 - September 2025'!C75))+SUM(E87+E96+E106),"+$0.00"))</f>
        <v>+$0.00</v>
      </c>
    </row>
    <row r="76" customFormat="false" ht="21" hidden="false" customHeight="true" outlineLevel="0" collapsed="false">
      <c r="A76" s="39" t="s">
        <v>155</v>
      </c>
      <c r="B76" s="15"/>
      <c r="C76" s="6" t="n">
        <v>0</v>
      </c>
    </row>
    <row r="77" customFormat="false" ht="21" hidden="false" customHeight="true" outlineLevel="0" collapsed="false">
      <c r="A77" s="39" t="s">
        <v>156</v>
      </c>
      <c r="B77" s="15"/>
      <c r="C77" s="6" t="str">
        <f aca="false">IF(('July 2025 - September 2025'!C77)+SUM(0) &lt; 0,(('July 2025 - September 2025'!C77))+SUM(0), TEXT((('July 2025 - September 2025'!C77))+SUM(0),"+$0.00"))</f>
        <v>+$0.00</v>
      </c>
    </row>
    <row r="78" customFormat="false" ht="42.75" hidden="false" customHeight="true" outlineLevel="0" collapsed="false">
      <c r="A78" s="13" t="s">
        <v>157</v>
      </c>
      <c r="B78" s="15"/>
      <c r="C78" s="6" t="n">
        <v>0</v>
      </c>
    </row>
    <row r="79" customFormat="false" ht="42.75" hidden="false" customHeight="true" outlineLevel="0" collapsed="false">
      <c r="A79" s="13" t="s">
        <v>158</v>
      </c>
      <c r="B79" s="15"/>
      <c r="C79" s="6" t="n">
        <v>0</v>
      </c>
      <c r="D79" s="78"/>
    </row>
    <row r="80" customFormat="false" ht="21" hidden="false" customHeight="true" outlineLevel="0" collapsed="false">
      <c r="A80" s="39"/>
      <c r="B80" s="41" t="s">
        <v>159</v>
      </c>
      <c r="C80" s="6" t="n">
        <f aca="false">C75+C76+C77+C78+C79</f>
        <v>0</v>
      </c>
    </row>
    <row r="81" customFormat="false" ht="21" hidden="false" customHeight="true" outlineLevel="0" collapsed="false">
      <c r="A81" s="13"/>
      <c r="B81" s="8" t="s">
        <v>160</v>
      </c>
      <c r="C81" s="36" t="n">
        <f aca="false">C73</f>
        <v>347</v>
      </c>
      <c r="H81" s="67"/>
    </row>
    <row r="82" customFormat="false" ht="21" hidden="false" customHeight="true" outlineLevel="0" collapsed="false">
      <c r="A82" s="17"/>
      <c r="B82" s="17"/>
    </row>
    <row r="83" customFormat="false" ht="21" hidden="false" customHeight="true" outlineLevel="0" collapsed="false">
      <c r="A83" s="17"/>
      <c r="B83" s="17"/>
    </row>
    <row r="84" customFormat="false" ht="21" hidden="false" customHeight="true" outlineLevel="0" collapsed="false">
      <c r="A84" s="76" t="s">
        <v>414</v>
      </c>
      <c r="B84" s="76"/>
      <c r="C84" s="76"/>
      <c r="D84" s="76"/>
      <c r="E84" s="76"/>
    </row>
    <row r="85" customFormat="false" ht="21" hidden="false" customHeight="true" outlineLevel="0" collapsed="false">
      <c r="A85" s="74" t="s">
        <v>162</v>
      </c>
      <c r="B85" s="74"/>
      <c r="C85" s="74" t="s">
        <v>32</v>
      </c>
      <c r="D85" s="74"/>
      <c r="E85" s="74" t="s">
        <v>33</v>
      </c>
    </row>
    <row r="86" customFormat="false" ht="42.75" hidden="false" customHeight="true" outlineLevel="0" collapsed="false">
      <c r="A86" s="39" t="s">
        <v>142</v>
      </c>
      <c r="B86" s="39"/>
      <c r="C86" s="14" t="s">
        <v>356</v>
      </c>
      <c r="D86" s="14"/>
      <c r="E86" s="36" t="n">
        <v>0</v>
      </c>
    </row>
    <row r="87" customFormat="false" ht="21" hidden="false" customHeight="true" outlineLevel="0" collapsed="false">
      <c r="A87" s="39"/>
      <c r="B87" s="39"/>
      <c r="C87" s="49" t="s">
        <v>415</v>
      </c>
      <c r="D87" s="49"/>
      <c r="E87" s="36" t="n">
        <v>0</v>
      </c>
    </row>
    <row r="88" customFormat="false" ht="39.75" hidden="false" customHeight="true" outlineLevel="0" collapsed="false">
      <c r="A88" s="39"/>
      <c r="B88" s="39"/>
      <c r="C88" s="14" t="s">
        <v>396</v>
      </c>
      <c r="D88" s="14"/>
      <c r="E88" s="36" t="n">
        <v>0</v>
      </c>
    </row>
    <row r="89" customFormat="false" ht="21" hidden="false" customHeight="true" outlineLevel="0" collapsed="false">
      <c r="A89" s="39" t="s">
        <v>163</v>
      </c>
      <c r="B89" s="39"/>
      <c r="C89" s="15"/>
      <c r="D89" s="15"/>
      <c r="E89" s="36" t="n">
        <f aca="false">C81</f>
        <v>347</v>
      </c>
    </row>
    <row r="90" customFormat="false" ht="21" hidden="false" customHeight="true" outlineLevel="0" collapsed="false">
      <c r="A90" s="39"/>
      <c r="B90" s="39"/>
      <c r="C90" s="44" t="s">
        <v>164</v>
      </c>
      <c r="D90" s="44"/>
      <c r="E90" s="6" t="n">
        <f aca="false">('July 2025 - September 2025'!E109+E12)-SUM(E86:E89)</f>
        <v>9233</v>
      </c>
    </row>
    <row r="91" customFormat="false" ht="21" hidden="false" customHeight="true" outlineLevel="0" collapsed="false"/>
    <row r="92" customFormat="false" ht="21" hidden="false" customHeight="true" outlineLevel="0" collapsed="false">
      <c r="A92" s="76" t="s">
        <v>416</v>
      </c>
      <c r="B92" s="76"/>
      <c r="C92" s="76"/>
      <c r="D92" s="76"/>
      <c r="E92" s="76"/>
    </row>
    <row r="93" customFormat="false" ht="21" hidden="false" customHeight="true" outlineLevel="0" collapsed="false">
      <c r="A93" s="74" t="s">
        <v>162</v>
      </c>
      <c r="B93" s="74"/>
      <c r="C93" s="74" t="s">
        <v>32</v>
      </c>
      <c r="D93" s="74"/>
      <c r="E93" s="74" t="s">
        <v>33</v>
      </c>
    </row>
    <row r="94" customFormat="false" ht="21" hidden="false" customHeight="true" outlineLevel="0" collapsed="false">
      <c r="A94" s="39" t="s">
        <v>417</v>
      </c>
      <c r="B94" s="39"/>
      <c r="C94" s="15"/>
      <c r="D94" s="15"/>
      <c r="E94" s="6" t="n">
        <f aca="false">E90</f>
        <v>9233</v>
      </c>
    </row>
    <row r="95" customFormat="false" ht="21" hidden="false" customHeight="true" outlineLevel="0" collapsed="false">
      <c r="A95" s="39" t="s">
        <v>142</v>
      </c>
      <c r="B95" s="39"/>
      <c r="C95" s="14" t="s">
        <v>356</v>
      </c>
      <c r="D95" s="14"/>
      <c r="E95" s="36" t="n">
        <v>0</v>
      </c>
    </row>
    <row r="96" customFormat="false" ht="21" hidden="false" customHeight="true" outlineLevel="0" collapsed="false">
      <c r="A96" s="39"/>
      <c r="B96" s="39"/>
      <c r="C96" s="15" t="s">
        <v>402</v>
      </c>
      <c r="D96" s="15"/>
      <c r="E96" s="36" t="n">
        <v>0</v>
      </c>
    </row>
    <row r="97" customFormat="false" ht="39.75" hidden="false" customHeight="true" outlineLevel="0" collapsed="false">
      <c r="A97" s="39"/>
      <c r="B97" s="39"/>
      <c r="C97" s="14" t="s">
        <v>396</v>
      </c>
      <c r="D97" s="14"/>
      <c r="E97" s="36" t="n">
        <v>0</v>
      </c>
    </row>
    <row r="98" customFormat="false" ht="21" hidden="false" customHeight="true" outlineLevel="0" collapsed="false">
      <c r="A98" s="39" t="s">
        <v>163</v>
      </c>
      <c r="B98" s="39"/>
      <c r="C98" s="45"/>
      <c r="D98" s="45"/>
      <c r="E98" s="36" t="n">
        <f aca="false">C81</f>
        <v>347</v>
      </c>
    </row>
    <row r="99" customFormat="false" ht="21" hidden="false" customHeight="true" outlineLevel="0" collapsed="false">
      <c r="A99" s="39"/>
      <c r="B99" s="39"/>
      <c r="C99" s="41" t="s">
        <v>174</v>
      </c>
      <c r="D99" s="41"/>
      <c r="E99" s="6" t="n">
        <f aca="false">(E18+E94)-SUM(E95:E98)</f>
        <v>11291</v>
      </c>
    </row>
    <row r="100" customFormat="false" ht="21" hidden="false" customHeight="true" outlineLevel="0" collapsed="false">
      <c r="A100" s="46"/>
      <c r="B100" s="46"/>
      <c r="C100" s="46"/>
      <c r="D100" s="46"/>
      <c r="E100" s="46"/>
    </row>
    <row r="101" customFormat="false" ht="21" hidden="false" customHeight="true" outlineLevel="0" collapsed="false">
      <c r="A101" s="46"/>
      <c r="B101" s="46"/>
      <c r="C101" s="46"/>
      <c r="D101" s="46"/>
      <c r="E101" s="46"/>
    </row>
    <row r="102" customFormat="false" ht="21" hidden="false" customHeight="true" outlineLevel="0" collapsed="false">
      <c r="A102" s="76" t="s">
        <v>418</v>
      </c>
      <c r="B102" s="76"/>
      <c r="C102" s="76"/>
      <c r="D102" s="76"/>
      <c r="E102" s="76"/>
    </row>
    <row r="103" customFormat="false" ht="21" hidden="false" customHeight="true" outlineLevel="0" collapsed="false">
      <c r="A103" s="74" t="s">
        <v>162</v>
      </c>
      <c r="B103" s="74"/>
      <c r="C103" s="74" t="s">
        <v>32</v>
      </c>
      <c r="D103" s="74"/>
      <c r="E103" s="74" t="s">
        <v>33</v>
      </c>
    </row>
    <row r="104" customFormat="false" ht="21" hidden="false" customHeight="true" outlineLevel="0" collapsed="false">
      <c r="A104" s="39" t="s">
        <v>419</v>
      </c>
      <c r="B104" s="39"/>
      <c r="C104" s="15"/>
      <c r="D104" s="15"/>
      <c r="E104" s="6" t="n">
        <f aca="false">E99</f>
        <v>11291</v>
      </c>
    </row>
    <row r="105" customFormat="false" ht="21" hidden="false" customHeight="true" outlineLevel="0" collapsed="false">
      <c r="A105" s="39" t="s">
        <v>142</v>
      </c>
      <c r="B105" s="39"/>
      <c r="C105" s="14" t="s">
        <v>356</v>
      </c>
      <c r="D105" s="14"/>
      <c r="E105" s="36" t="n">
        <v>0</v>
      </c>
    </row>
    <row r="106" customFormat="false" ht="21" hidden="false" customHeight="true" outlineLevel="0" collapsed="false">
      <c r="A106" s="39"/>
      <c r="B106" s="39"/>
      <c r="C106" s="15" t="s">
        <v>402</v>
      </c>
      <c r="D106" s="15"/>
      <c r="E106" s="36" t="n">
        <v>0</v>
      </c>
    </row>
    <row r="107" customFormat="false" ht="39.75" hidden="false" customHeight="true" outlineLevel="0" collapsed="false">
      <c r="A107" s="39"/>
      <c r="B107" s="39"/>
      <c r="C107" s="14" t="s">
        <v>396</v>
      </c>
      <c r="D107" s="14"/>
      <c r="E107" s="36" t="n">
        <v>0</v>
      </c>
    </row>
    <row r="108" customFormat="false" ht="21" hidden="false" customHeight="true" outlineLevel="0" collapsed="false">
      <c r="A108" s="39" t="s">
        <v>163</v>
      </c>
      <c r="B108" s="39"/>
      <c r="C108" s="15"/>
      <c r="D108" s="15"/>
      <c r="E108" s="36" t="n">
        <f aca="false">C81</f>
        <v>347</v>
      </c>
    </row>
    <row r="109" customFormat="false" ht="21" hidden="false" customHeight="true" outlineLevel="0" collapsed="false">
      <c r="A109" s="39"/>
      <c r="B109" s="39"/>
      <c r="C109" s="41" t="s">
        <v>174</v>
      </c>
      <c r="D109" s="41"/>
      <c r="E109" s="6" t="n">
        <f aca="false">(E24+E104)-SUM(E105:E108)</f>
        <v>13349</v>
      </c>
    </row>
    <row r="110" customFormat="false" ht="13.5" hidden="false" customHeight="true" outlineLevel="0" collapsed="false">
      <c r="A110" s="17"/>
      <c r="B110" s="17"/>
    </row>
    <row r="111" customFormat="false" ht="13.5" hidden="false" customHeight="true" outlineLevel="0" collapsed="false">
      <c r="A111" s="17"/>
      <c r="B111" s="17"/>
    </row>
    <row r="112" customFormat="false" ht="13.5" hidden="false" customHeight="true" outlineLevel="0" collapsed="false">
      <c r="A112" s="17"/>
      <c r="B112" s="17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</sheetData>
  <mergeCells count="68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A18:B18"/>
    <mergeCell ref="C18:D18"/>
    <mergeCell ref="A20:E20"/>
    <mergeCell ref="C21:D21"/>
    <mergeCell ref="C22:D22"/>
    <mergeCell ref="C23:D23"/>
    <mergeCell ref="A24:B24"/>
    <mergeCell ref="C24:D24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86:B88"/>
    <mergeCell ref="C86:D86"/>
    <mergeCell ref="C87:D87"/>
    <mergeCell ref="C88:D88"/>
    <mergeCell ref="A89:B89"/>
    <mergeCell ref="C89:D89"/>
    <mergeCell ref="A90:B90"/>
    <mergeCell ref="C90:D90"/>
    <mergeCell ref="A92:E92"/>
    <mergeCell ref="A93:B93"/>
    <mergeCell ref="C93:D93"/>
    <mergeCell ref="A94:B94"/>
    <mergeCell ref="C94:D94"/>
    <mergeCell ref="A95:B97"/>
    <mergeCell ref="C95:D95"/>
    <mergeCell ref="C96:D96"/>
    <mergeCell ref="C97:D97"/>
    <mergeCell ref="A98:B98"/>
    <mergeCell ref="C98:D98"/>
    <mergeCell ref="A99:B99"/>
    <mergeCell ref="C99:D99"/>
    <mergeCell ref="A102:E102"/>
    <mergeCell ref="A103:B103"/>
    <mergeCell ref="C103:D103"/>
    <mergeCell ref="A104:B104"/>
    <mergeCell ref="C104:D104"/>
    <mergeCell ref="A105:B107"/>
    <mergeCell ref="C105:D105"/>
    <mergeCell ref="C106:D106"/>
    <mergeCell ref="C107:D107"/>
    <mergeCell ref="A108:B108"/>
    <mergeCell ref="C108:D108"/>
    <mergeCell ref="A109:B109"/>
    <mergeCell ref="C109:D109"/>
  </mergeCells>
  <conditionalFormatting sqref="C31:C35">
    <cfRule type="cellIs" priority="2" operator="equal" aboveAverage="0" equalAverage="0" bottom="0" percent="0" rank="0" text="" dxfId="42">
      <formula>0</formula>
    </cfRule>
  </conditionalFormatting>
  <conditionalFormatting sqref="C37:C47">
    <cfRule type="cellIs" priority="3" operator="equal" aboveAverage="0" equalAverage="0" bottom="0" percent="0" rank="0" text="" dxfId="43">
      <formula>0</formula>
    </cfRule>
  </conditionalFormatting>
  <conditionalFormatting sqref="C49:C52 C54:C55 C57:C61 C63:C66 C81">
    <cfRule type="cellIs" priority="4" operator="equal" aboveAverage="0" equalAverage="0" bottom="0" percent="0" rank="0" text="" dxfId="44">
      <formula>0</formula>
    </cfRule>
  </conditionalFormatting>
  <conditionalFormatting sqref="C68:C73">
    <cfRule type="cellIs" priority="5" operator="equal" aboveAverage="0" equalAverage="0" bottom="0" percent="0" rank="0" text="" dxfId="45">
      <formula>0</formula>
    </cfRule>
  </conditionalFormatting>
  <conditionalFormatting sqref="C71">
    <cfRule type="cellIs" priority="6" operator="equal" aboveAverage="0" equalAverage="0" bottom="0" percent="0" rank="0" text="" dxfId="46">
      <formula>0</formula>
    </cfRule>
  </conditionalFormatting>
  <conditionalFormatting sqref="D32:E32">
    <cfRule type="cellIs" priority="7" operator="equal" aboveAverage="0" equalAverage="0" bottom="0" percent="0" rank="0" text="" dxfId="47">
      <formula>0</formula>
    </cfRule>
  </conditionalFormatting>
  <conditionalFormatting sqref="E86:E89">
    <cfRule type="cellIs" priority="8" operator="equal" aboveAverage="0" equalAverage="0" bottom="0" percent="0" rank="0" text="" dxfId="48">
      <formula>0</formula>
    </cfRule>
  </conditionalFormatting>
  <conditionalFormatting sqref="E88">
    <cfRule type="cellIs" priority="9" operator="equal" aboveAverage="0" equalAverage="0" bottom="0" percent="0" rank="0" text="" dxfId="49">
      <formula>0</formula>
    </cfRule>
  </conditionalFormatting>
  <conditionalFormatting sqref="E95:E98">
    <cfRule type="cellIs" priority="10" operator="equal" aboveAverage="0" equalAverage="0" bottom="0" percent="0" rank="0" text="" dxfId="50">
      <formula>0</formula>
    </cfRule>
  </conditionalFormatting>
  <conditionalFormatting sqref="E97">
    <cfRule type="cellIs" priority="11" operator="equal" aboveAverage="0" equalAverage="0" bottom="0" percent="0" rank="0" text="" dxfId="51">
      <formula>0</formula>
    </cfRule>
  </conditionalFormatting>
  <conditionalFormatting sqref="E105:E108">
    <cfRule type="cellIs" priority="12" operator="equal" aboveAverage="0" equalAverage="0" bottom="0" percent="0" rank="0" text="" dxfId="52">
      <formula>0</formula>
    </cfRule>
  </conditionalFormatting>
  <conditionalFormatting sqref="E107">
    <cfRule type="cellIs" priority="13" operator="equal" aboveAverage="0" equalAverage="0" bottom="0" percent="0" rank="0" text="" dxfId="53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2" activeCellId="0" sqref="A12"/>
    </sheetView>
  </sheetViews>
  <sheetFormatPr defaultColWidth="14.437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10.43"/>
    <col collapsed="false" customWidth="true" hidden="false" outlineLevel="0" max="7" min="7" style="79" width="38.85"/>
    <col collapsed="false" customWidth="true" hidden="false" outlineLevel="0" max="8" min="8" style="79" width="10.43"/>
    <col collapsed="false" customWidth="true" hidden="false" outlineLevel="0" max="9" min="9" style="79" width="19.43"/>
    <col collapsed="false" customWidth="true" hidden="false" outlineLevel="0" max="25" min="10" style="79" width="9"/>
    <col collapsed="false" customWidth="false" hidden="false" outlineLevel="0" max="42" min="26" style="79" width="14.43"/>
  </cols>
  <sheetData>
    <row r="1" customFormat="false" ht="21" hidden="false" customHeight="true" outlineLevel="0" collapsed="false">
      <c r="A1" s="1" t="s">
        <v>420</v>
      </c>
      <c r="B1" s="1"/>
      <c r="C1" s="1"/>
      <c r="D1" s="1"/>
      <c r="E1" s="1"/>
      <c r="F1" s="17"/>
    </row>
    <row r="2" customFormat="false" ht="21" hidden="false" customHeight="true" outlineLevel="0" collapsed="false">
      <c r="A2" s="16"/>
      <c r="B2" s="16"/>
      <c r="C2" s="16"/>
      <c r="D2" s="16"/>
      <c r="E2" s="16"/>
      <c r="F2" s="17"/>
    </row>
    <row r="3" customFormat="false" ht="64.5" hidden="false" customHeight="true" outlineLevel="0" collapsed="false">
      <c r="A3" s="5" t="s">
        <v>6</v>
      </c>
      <c r="B3" s="5" t="s">
        <v>191</v>
      </c>
      <c r="C3" s="6" t="n">
        <f aca="false">E109</f>
        <v>19523</v>
      </c>
      <c r="D3" s="9"/>
      <c r="E3" s="9"/>
      <c r="F3" s="17"/>
    </row>
    <row r="4" customFormat="false" ht="21" hidden="false" customHeight="true" outlineLevel="0" collapsed="false">
      <c r="A4" s="41" t="s">
        <v>24</v>
      </c>
      <c r="B4" s="41"/>
      <c r="C4" s="6" t="n">
        <f aca="false">SUM(C3)</f>
        <v>19523</v>
      </c>
      <c r="D4" s="9"/>
      <c r="E4" s="9"/>
      <c r="F4" s="17"/>
    </row>
    <row r="5" customFormat="false" ht="21" hidden="false" customHeight="true" outlineLevel="0" collapsed="false">
      <c r="A5" s="41" t="s">
        <v>26</v>
      </c>
      <c r="B5" s="41"/>
      <c r="C5" s="6" t="n">
        <f aca="false">C80</f>
        <v>0</v>
      </c>
      <c r="D5" s="9"/>
      <c r="E5" s="9"/>
      <c r="F5" s="17"/>
    </row>
    <row r="6" customFormat="false" ht="21" hidden="false" customHeight="true" outlineLevel="0" collapsed="false">
      <c r="A6" s="17"/>
      <c r="B6" s="17"/>
      <c r="C6" s="17"/>
      <c r="D6" s="17"/>
      <c r="E6" s="17"/>
      <c r="F6" s="17"/>
    </row>
    <row r="7" customFormat="false" ht="21" hidden="false" customHeight="true" outlineLevel="0" collapsed="false">
      <c r="A7" s="17"/>
      <c r="B7" s="17"/>
      <c r="C7" s="17"/>
      <c r="D7" s="17"/>
      <c r="E7" s="17"/>
      <c r="F7" s="17"/>
    </row>
    <row r="8" customFormat="false" ht="21" hidden="false" customHeight="true" outlineLevel="0" collapsed="false">
      <c r="A8" s="11" t="s">
        <v>421</v>
      </c>
      <c r="B8" s="11"/>
      <c r="C8" s="11"/>
      <c r="D8" s="11"/>
      <c r="E8" s="11"/>
      <c r="F8" s="17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7"/>
    </row>
    <row r="10" customFormat="false" ht="21" hidden="false" customHeight="true" outlineLevel="0" collapsed="false">
      <c r="A10" s="13" t="s">
        <v>422</v>
      </c>
      <c r="B10" s="14" t="s">
        <v>36</v>
      </c>
      <c r="C10" s="15" t="s">
        <v>37</v>
      </c>
      <c r="D10" s="15"/>
      <c r="E10" s="6" t="n">
        <v>2405</v>
      </c>
      <c r="F10" s="17"/>
    </row>
    <row r="11" customFormat="false" ht="21" hidden="false" customHeight="true" outlineLevel="0" collapsed="false">
      <c r="A11" s="13" t="s">
        <v>423</v>
      </c>
      <c r="B11" s="14" t="s">
        <v>64</v>
      </c>
      <c r="C11" s="15" t="s">
        <v>212</v>
      </c>
      <c r="D11" s="15"/>
      <c r="E11" s="6" t="n">
        <v>0</v>
      </c>
    </row>
    <row r="12" customFormat="false" ht="21" hidden="false" customHeight="true" outlineLevel="0" collapsed="false">
      <c r="A12" s="16"/>
      <c r="B12" s="16"/>
      <c r="C12" s="41" t="s">
        <v>39</v>
      </c>
      <c r="D12" s="41"/>
      <c r="E12" s="6" t="n">
        <f aca="false">SUM(E10:E11)</f>
        <v>2405</v>
      </c>
    </row>
    <row r="13" customFormat="false" ht="21" hidden="false" customHeight="true" outlineLevel="0" collapsed="false">
      <c r="A13" s="17"/>
      <c r="B13" s="17"/>
      <c r="F13" s="17"/>
    </row>
    <row r="14" customFormat="false" ht="21" hidden="false" customHeight="true" outlineLevel="0" collapsed="false">
      <c r="A14" s="11" t="s">
        <v>424</v>
      </c>
      <c r="B14" s="11"/>
      <c r="C14" s="11"/>
      <c r="D14" s="11"/>
      <c r="E14" s="11"/>
      <c r="F14" s="17"/>
    </row>
    <row r="15" customFormat="false" ht="21" hidden="false" customHeight="true" outlineLevel="0" collapsed="false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F15" s="17"/>
    </row>
    <row r="16" customFormat="false" ht="21" hidden="false" customHeight="true" outlineLevel="0" collapsed="false">
      <c r="A16" s="13" t="s">
        <v>425</v>
      </c>
      <c r="B16" s="14" t="s">
        <v>36</v>
      </c>
      <c r="C16" s="15" t="s">
        <v>37</v>
      </c>
      <c r="D16" s="15"/>
      <c r="E16" s="6" t="n">
        <v>2405</v>
      </c>
      <c r="F16" s="17"/>
    </row>
    <row r="17" customFormat="false" ht="21" hidden="false" customHeight="true" outlineLevel="0" collapsed="false">
      <c r="A17" s="13" t="s">
        <v>426</v>
      </c>
      <c r="B17" s="14" t="s">
        <v>64</v>
      </c>
      <c r="C17" s="15" t="s">
        <v>212</v>
      </c>
      <c r="D17" s="15"/>
      <c r="E17" s="6" t="n">
        <v>0</v>
      </c>
    </row>
    <row r="18" customFormat="false" ht="21" hidden="false" customHeight="true" outlineLevel="0" collapsed="false">
      <c r="A18" s="16"/>
      <c r="B18" s="16"/>
      <c r="C18" s="41" t="s">
        <v>39</v>
      </c>
      <c r="D18" s="41"/>
      <c r="E18" s="6" t="n">
        <f aca="false">SUM(E16:E17)</f>
        <v>2405</v>
      </c>
    </row>
    <row r="19" customFormat="false" ht="21" hidden="false" customHeight="true" outlineLevel="0" collapsed="false">
      <c r="A19" s="17"/>
      <c r="B19" s="17"/>
      <c r="C19" s="17"/>
      <c r="D19" s="51"/>
      <c r="E19" s="52"/>
      <c r="F19" s="17"/>
    </row>
    <row r="20" customFormat="false" ht="21" hidden="false" customHeight="true" outlineLevel="0" collapsed="false">
      <c r="A20" s="77" t="s">
        <v>427</v>
      </c>
      <c r="B20" s="77"/>
      <c r="C20" s="77"/>
      <c r="D20" s="77"/>
      <c r="E20" s="77"/>
      <c r="F20" s="17"/>
    </row>
    <row r="21" customFormat="false" ht="21" hidden="false" customHeight="true" outlineLevel="0" collapsed="false">
      <c r="A21" s="64" t="s">
        <v>4</v>
      </c>
      <c r="B21" s="11" t="s">
        <v>31</v>
      </c>
      <c r="C21" s="12" t="s">
        <v>32</v>
      </c>
      <c r="D21" s="12"/>
      <c r="E21" s="12" t="s">
        <v>33</v>
      </c>
      <c r="F21" s="17"/>
    </row>
    <row r="22" customFormat="false" ht="21" hidden="false" customHeight="true" outlineLevel="0" collapsed="false">
      <c r="A22" s="13" t="s">
        <v>428</v>
      </c>
      <c r="B22" s="14" t="s">
        <v>36</v>
      </c>
      <c r="C22" s="15" t="s">
        <v>37</v>
      </c>
      <c r="D22" s="15"/>
      <c r="E22" s="6" t="n">
        <v>2405</v>
      </c>
    </row>
    <row r="23" customFormat="false" ht="21" hidden="false" customHeight="true" outlineLevel="0" collapsed="false">
      <c r="A23" s="13" t="s">
        <v>429</v>
      </c>
      <c r="B23" s="14" t="s">
        <v>64</v>
      </c>
      <c r="C23" s="15" t="s">
        <v>212</v>
      </c>
      <c r="D23" s="15"/>
      <c r="E23" s="6" t="n">
        <v>0</v>
      </c>
    </row>
    <row r="24" customFormat="false" ht="21" hidden="false" customHeight="true" outlineLevel="0" collapsed="false">
      <c r="A24" s="16"/>
      <c r="B24" s="16"/>
      <c r="C24" s="41" t="s">
        <v>39</v>
      </c>
      <c r="D24" s="41"/>
      <c r="E24" s="6" t="n">
        <f aca="false">SUM(E22:E23)</f>
        <v>2405</v>
      </c>
    </row>
    <row r="25" customFormat="false" ht="21" hidden="false" customHeight="true" outlineLevel="0" collapsed="false">
      <c r="A25" s="17"/>
      <c r="B25" s="17"/>
      <c r="C25" s="17"/>
      <c r="D25" s="51"/>
      <c r="E25" s="52"/>
    </row>
    <row r="26" customFormat="false" ht="21" hidden="false" customHeight="true" outlineLevel="0" collapsed="false">
      <c r="A26" s="69"/>
      <c r="B26" s="17"/>
      <c r="C26" s="17"/>
      <c r="D26" s="51"/>
      <c r="E26" s="52"/>
    </row>
    <row r="27" customFormat="false" ht="21" hidden="false" customHeight="true" outlineLevel="0" collapsed="false">
      <c r="A27" s="17"/>
      <c r="B27" s="17"/>
      <c r="C27" s="17"/>
      <c r="D27" s="51"/>
      <c r="E27" s="52"/>
    </row>
    <row r="28" customFormat="false" ht="21" hidden="false" customHeight="true" outlineLevel="0" collapsed="false">
      <c r="A28" s="17"/>
      <c r="B28" s="17"/>
    </row>
    <row r="29" customFormat="false" ht="21" hidden="false" customHeight="true" outlineLevel="0" collapsed="false">
      <c r="A29" s="34" t="s">
        <v>430</v>
      </c>
      <c r="B29" s="34"/>
      <c r="C29" s="34"/>
      <c r="D29" s="79"/>
    </row>
    <row r="30" customFormat="false" ht="21" hidden="false" customHeight="true" outlineLevel="0" collapsed="false">
      <c r="A30" s="34" t="s">
        <v>31</v>
      </c>
      <c r="B30" s="34" t="s">
        <v>32</v>
      </c>
      <c r="C30" s="4" t="s">
        <v>33</v>
      </c>
      <c r="D30" s="31"/>
    </row>
    <row r="31" customFormat="false" ht="21" hidden="false" customHeight="true" outlineLevel="0" collapsed="false">
      <c r="A31" s="35" t="s">
        <v>81</v>
      </c>
      <c r="B31" s="35"/>
      <c r="C31" s="35"/>
    </row>
    <row r="32" customFormat="false" ht="21" hidden="false" customHeight="true" outlineLevel="0" collapsed="false">
      <c r="A32" s="13" t="s">
        <v>272</v>
      </c>
      <c r="B32" s="14"/>
      <c r="C32" s="36" t="n">
        <v>78</v>
      </c>
      <c r="F32" s="69"/>
    </row>
    <row r="33" customFormat="false" ht="21" hidden="false" customHeight="true" outlineLevel="0" collapsed="false">
      <c r="A33" s="13" t="s">
        <v>51</v>
      </c>
      <c r="B33" s="15"/>
      <c r="C33" s="36" t="n">
        <v>0</v>
      </c>
    </row>
    <row r="34" customFormat="false" ht="21" hidden="false" customHeight="true" outlineLevel="0" collapsed="false">
      <c r="A34" s="13" t="s">
        <v>85</v>
      </c>
      <c r="B34" s="14" t="s">
        <v>86</v>
      </c>
      <c r="C34" s="36" t="n">
        <v>149</v>
      </c>
    </row>
    <row r="35" customFormat="false" ht="21" hidden="false" customHeight="true" outlineLevel="0" collapsed="false">
      <c r="A35" s="39"/>
      <c r="B35" s="8" t="s">
        <v>88</v>
      </c>
      <c r="C35" s="36" t="n">
        <f aca="false">SUM(C32:C34)</f>
        <v>227</v>
      </c>
    </row>
    <row r="36" customFormat="false" ht="21" hidden="false" customHeight="true" outlineLevel="0" collapsed="false">
      <c r="A36" s="35" t="s">
        <v>313</v>
      </c>
      <c r="B36" s="35"/>
      <c r="C36" s="35"/>
    </row>
    <row r="37" customFormat="false" ht="21" hidden="false" customHeight="true" outlineLevel="0" collapsed="false">
      <c r="A37" s="35"/>
      <c r="B37" s="35"/>
      <c r="C37" s="35"/>
    </row>
    <row r="38" customFormat="false" ht="21" hidden="false" customHeight="true" outlineLevel="0" collapsed="false">
      <c r="A38" s="13" t="s">
        <v>93</v>
      </c>
      <c r="B38" s="14"/>
      <c r="C38" s="36" t="n">
        <v>0</v>
      </c>
    </row>
    <row r="39" customFormat="false" ht="21" hidden="false" customHeight="true" outlineLevel="0" collapsed="false">
      <c r="A39" s="13" t="s">
        <v>95</v>
      </c>
      <c r="B39" s="14"/>
      <c r="C39" s="36" t="n">
        <v>0</v>
      </c>
    </row>
    <row r="40" customFormat="false" ht="21" hidden="false" customHeight="true" outlineLevel="0" collapsed="false">
      <c r="A40" s="13" t="s">
        <v>97</v>
      </c>
      <c r="B40" s="14"/>
      <c r="C40" s="36" t="n">
        <v>0</v>
      </c>
    </row>
    <row r="41" customFormat="false" ht="21" hidden="false" customHeight="true" outlineLevel="0" collapsed="false">
      <c r="A41" s="13" t="s">
        <v>99</v>
      </c>
      <c r="B41" s="14"/>
      <c r="C41" s="36" t="n">
        <v>0</v>
      </c>
    </row>
    <row r="42" customFormat="false" ht="42.75" hidden="false" customHeight="true" outlineLevel="0" collapsed="false">
      <c r="A42" s="13" t="s">
        <v>157</v>
      </c>
      <c r="B42" s="14"/>
      <c r="C42" s="36" t="n">
        <v>0</v>
      </c>
    </row>
    <row r="43" customFormat="false" ht="21" hidden="false" customHeight="true" outlineLevel="0" collapsed="false">
      <c r="A43" s="13"/>
      <c r="B43" s="8" t="s">
        <v>101</v>
      </c>
      <c r="C43" s="36" t="n">
        <f aca="false">SUM(C38:C42)</f>
        <v>0</v>
      </c>
    </row>
    <row r="44" customFormat="false" ht="21" hidden="false" customHeight="true" outlineLevel="0" collapsed="false">
      <c r="A44" s="35" t="s">
        <v>103</v>
      </c>
      <c r="B44" s="35"/>
      <c r="C44" s="35"/>
    </row>
    <row r="45" customFormat="false" ht="21" hidden="false" customHeight="true" outlineLevel="0" collapsed="false">
      <c r="A45" s="13" t="s">
        <v>105</v>
      </c>
      <c r="B45" s="14" t="s">
        <v>106</v>
      </c>
      <c r="C45" s="36" t="n">
        <v>0</v>
      </c>
    </row>
    <row r="46" customFormat="false" ht="21" hidden="false" customHeight="true" outlineLevel="0" collapsed="false">
      <c r="A46" s="13" t="s">
        <v>108</v>
      </c>
      <c r="B46" s="14" t="s">
        <v>109</v>
      </c>
      <c r="C46" s="36" t="n">
        <v>0</v>
      </c>
    </row>
    <row r="47" customFormat="false" ht="21" hidden="false" customHeight="true" outlineLevel="0" collapsed="false">
      <c r="A47" s="13"/>
      <c r="B47" s="8" t="s">
        <v>111</v>
      </c>
      <c r="C47" s="36" t="n">
        <f aca="false">SUM(C45:C46)</f>
        <v>0</v>
      </c>
    </row>
    <row r="48" customFormat="false" ht="21" hidden="false" customHeight="true" outlineLevel="0" collapsed="false">
      <c r="A48" s="35" t="s">
        <v>113</v>
      </c>
      <c r="B48" s="35"/>
      <c r="C48" s="35"/>
    </row>
    <row r="49" customFormat="false" ht="21" hidden="false" customHeight="true" outlineLevel="0" collapsed="false">
      <c r="A49" s="13" t="s">
        <v>115</v>
      </c>
      <c r="B49" s="14" t="s">
        <v>116</v>
      </c>
      <c r="C49" s="80" t="n">
        <v>0</v>
      </c>
    </row>
    <row r="50" customFormat="false" ht="21" hidden="false" customHeight="true" outlineLevel="0" collapsed="false">
      <c r="A50" s="39"/>
      <c r="B50" s="14" t="s">
        <v>118</v>
      </c>
      <c r="C50" s="36" t="n">
        <v>0</v>
      </c>
    </row>
    <row r="51" customFormat="false" ht="21" hidden="false" customHeight="true" outlineLevel="0" collapsed="false">
      <c r="A51" s="39"/>
      <c r="B51" s="14" t="s">
        <v>120</v>
      </c>
      <c r="C51" s="36" t="n">
        <v>0</v>
      </c>
    </row>
    <row r="52" customFormat="false" ht="21" hidden="false" customHeight="true" outlineLevel="0" collapsed="false">
      <c r="A52" s="39"/>
      <c r="B52" s="8" t="s">
        <v>122</v>
      </c>
      <c r="C52" s="36" t="n">
        <f aca="false">SUM(C49:C51)</f>
        <v>0</v>
      </c>
    </row>
    <row r="53" customFormat="false" ht="21" hidden="false" customHeight="true" outlineLevel="0" collapsed="false">
      <c r="A53" s="35" t="s">
        <v>123</v>
      </c>
      <c r="B53" s="35"/>
      <c r="C53" s="35"/>
    </row>
    <row r="54" customFormat="false" ht="21" hidden="false" customHeight="true" outlineLevel="0" collapsed="false">
      <c r="A54" s="13" t="s">
        <v>124</v>
      </c>
      <c r="B54" s="14" t="s">
        <v>125</v>
      </c>
      <c r="C54" s="36" t="n">
        <v>0</v>
      </c>
    </row>
    <row r="55" customFormat="false" ht="21" hidden="false" customHeight="true" outlineLevel="0" collapsed="false">
      <c r="A55" s="39"/>
      <c r="B55" s="8" t="s">
        <v>126</v>
      </c>
      <c r="C55" s="36" t="n">
        <f aca="false">SUM(C54)</f>
        <v>0</v>
      </c>
    </row>
    <row r="56" customFormat="false" ht="21" hidden="false" customHeight="true" outlineLevel="0" collapsed="false">
      <c r="A56" s="35" t="s">
        <v>127</v>
      </c>
      <c r="B56" s="35"/>
      <c r="C56" s="35"/>
    </row>
    <row r="57" customFormat="false" ht="42.75" hidden="false" customHeight="true" outlineLevel="0" collapsed="false">
      <c r="A57" s="13" t="s">
        <v>314</v>
      </c>
      <c r="B57" s="14" t="s">
        <v>129</v>
      </c>
      <c r="C57" s="36" t="n">
        <v>0</v>
      </c>
    </row>
    <row r="58" customFormat="false" ht="21" hidden="false" customHeight="true" outlineLevel="0" collapsed="false">
      <c r="A58" s="13" t="s">
        <v>130</v>
      </c>
      <c r="B58" s="14" t="s">
        <v>131</v>
      </c>
      <c r="C58" s="36" t="n">
        <v>0</v>
      </c>
    </row>
    <row r="59" customFormat="false" ht="42.75" hidden="false" customHeight="true" outlineLevel="0" collapsed="false">
      <c r="A59" s="13" t="s">
        <v>132</v>
      </c>
      <c r="B59" s="14" t="s">
        <v>133</v>
      </c>
      <c r="C59" s="36" t="n">
        <v>0</v>
      </c>
    </row>
    <row r="60" customFormat="false" ht="21" hidden="false" customHeight="true" outlineLevel="0" collapsed="false">
      <c r="A60" s="13" t="s">
        <v>134</v>
      </c>
      <c r="B60" s="14" t="s">
        <v>134</v>
      </c>
      <c r="C60" s="36" t="n">
        <v>0</v>
      </c>
    </row>
    <row r="61" customFormat="false" ht="21" hidden="false" customHeight="true" outlineLevel="0" collapsed="false">
      <c r="A61" s="13"/>
      <c r="B61" s="8" t="s">
        <v>24</v>
      </c>
      <c r="C61" s="36" t="n">
        <f aca="false">SUM(C57:C60)</f>
        <v>0</v>
      </c>
    </row>
    <row r="62" customFormat="false" ht="21" hidden="false" customHeight="true" outlineLevel="0" collapsed="false">
      <c r="A62" s="35" t="s">
        <v>136</v>
      </c>
      <c r="B62" s="35"/>
      <c r="C62" s="35"/>
    </row>
    <row r="63" customFormat="false" ht="21" hidden="false" customHeight="true" outlineLevel="0" collapsed="false">
      <c r="A63" s="13" t="s">
        <v>137</v>
      </c>
      <c r="B63" s="15"/>
      <c r="C63" s="36" t="n">
        <v>0</v>
      </c>
    </row>
    <row r="64" customFormat="false" ht="21" hidden="false" customHeight="true" outlineLevel="0" collapsed="false">
      <c r="A64" s="39" t="s">
        <v>138</v>
      </c>
      <c r="B64" s="15" t="s">
        <v>139</v>
      </c>
      <c r="C64" s="36" t="n">
        <v>0</v>
      </c>
    </row>
    <row r="65" customFormat="false" ht="21" hidden="false" customHeight="true" outlineLevel="0" collapsed="false">
      <c r="A65" s="13" t="s">
        <v>64</v>
      </c>
      <c r="B65" s="14" t="s">
        <v>140</v>
      </c>
      <c r="C65" s="36" t="n">
        <v>0</v>
      </c>
    </row>
    <row r="66" customFormat="false" ht="21" hidden="false" customHeight="true" outlineLevel="0" collapsed="false">
      <c r="A66" s="13"/>
      <c r="B66" s="8" t="s">
        <v>141</v>
      </c>
      <c r="C66" s="36" t="n">
        <f aca="false">SUM(C63:C65)</f>
        <v>0</v>
      </c>
    </row>
    <row r="67" customFormat="false" ht="21" hidden="false" customHeight="true" outlineLevel="0" collapsed="false">
      <c r="A67" s="35" t="s">
        <v>142</v>
      </c>
      <c r="B67" s="35"/>
      <c r="C67" s="35"/>
    </row>
    <row r="68" customFormat="false" ht="21" hidden="false" customHeight="true" outlineLevel="0" collapsed="false">
      <c r="A68" s="13" t="s">
        <v>143</v>
      </c>
      <c r="B68" s="15" t="s">
        <v>144</v>
      </c>
      <c r="C68" s="36" t="n">
        <v>0</v>
      </c>
    </row>
    <row r="69" customFormat="false" ht="21" hidden="false" customHeight="true" outlineLevel="0" collapsed="false">
      <c r="A69" s="5" t="s">
        <v>145</v>
      </c>
      <c r="B69" s="55" t="s">
        <v>146</v>
      </c>
      <c r="C69" s="36" t="n">
        <v>68</v>
      </c>
    </row>
    <row r="70" customFormat="false" ht="39.75" hidden="false" customHeight="true" outlineLevel="0" collapsed="false">
      <c r="A70" s="13" t="s">
        <v>147</v>
      </c>
      <c r="B70" s="14" t="s">
        <v>347</v>
      </c>
      <c r="C70" s="36" t="n">
        <v>52</v>
      </c>
    </row>
    <row r="71" customFormat="false" ht="21" hidden="false" customHeight="true" outlineLevel="0" collapsed="false">
      <c r="A71" s="13" t="s">
        <v>348</v>
      </c>
      <c r="B71" s="66" t="s">
        <v>349</v>
      </c>
      <c r="C71" s="36" t="n">
        <v>0</v>
      </c>
      <c r="J71" s="48"/>
    </row>
    <row r="72" customFormat="false" ht="21" hidden="false" customHeight="true" outlineLevel="0" collapsed="false">
      <c r="A72" s="39"/>
      <c r="B72" s="41" t="s">
        <v>151</v>
      </c>
      <c r="C72" s="36" t="n">
        <f aca="false">SUM(C68:C71)</f>
        <v>120</v>
      </c>
    </row>
    <row r="73" customFormat="false" ht="21" hidden="false" customHeight="true" outlineLevel="0" collapsed="false">
      <c r="A73" s="39"/>
      <c r="B73" s="41" t="s">
        <v>24</v>
      </c>
      <c r="C73" s="36" t="n">
        <f aca="false">C35+C43+C47+C52+C55+C61+C66+C72</f>
        <v>347</v>
      </c>
    </row>
    <row r="74" customFormat="false" ht="21" hidden="false" customHeight="true" outlineLevel="0" collapsed="false">
      <c r="A74" s="35" t="s">
        <v>153</v>
      </c>
      <c r="B74" s="35"/>
      <c r="C74" s="35"/>
    </row>
    <row r="75" customFormat="false" ht="21" hidden="false" customHeight="true" outlineLevel="0" collapsed="false">
      <c r="A75" s="39" t="s">
        <v>154</v>
      </c>
      <c r="B75" s="15"/>
      <c r="C75" s="6" t="str">
        <f aca="false">IF(('October 2025 - December 2025'!C75)+SUM(E87+E96+E106) &lt; 0,(('October 2025 - December 2025'!C75))+SUM(E87+E96+E106), TEXT((('October 2025 - December 2025'!C75))+SUM(E87+E96+E106),"+$0.00"))</f>
        <v>+$0.00</v>
      </c>
    </row>
    <row r="76" customFormat="false" ht="21" hidden="false" customHeight="true" outlineLevel="0" collapsed="false">
      <c r="A76" s="39" t="s">
        <v>155</v>
      </c>
      <c r="B76" s="15"/>
      <c r="C76" s="6" t="n">
        <v>0</v>
      </c>
    </row>
    <row r="77" customFormat="false" ht="21" hidden="false" customHeight="true" outlineLevel="0" collapsed="false">
      <c r="A77" s="39" t="s">
        <v>156</v>
      </c>
      <c r="B77" s="15"/>
      <c r="C77" s="6" t="str">
        <f aca="false">IF(('October 2025 - December 2025'!C77)+SUM(0) &lt; 0,(('October 2025 - December 2025'!C77))+SUM(0), TEXT((('October 2025 - December 2025'!C77))+SUM(0),"+$0.00"))</f>
        <v>+$0.00</v>
      </c>
    </row>
    <row r="78" customFormat="false" ht="42.75" hidden="false" customHeight="true" outlineLevel="0" collapsed="false">
      <c r="A78" s="13" t="s">
        <v>157</v>
      </c>
      <c r="B78" s="15"/>
      <c r="C78" s="6" t="n">
        <v>0</v>
      </c>
    </row>
    <row r="79" customFormat="false" ht="42.75" hidden="false" customHeight="true" outlineLevel="0" collapsed="false">
      <c r="A79" s="13" t="s">
        <v>158</v>
      </c>
      <c r="B79" s="15"/>
      <c r="C79" s="6" t="n">
        <v>0</v>
      </c>
    </row>
    <row r="80" customFormat="false" ht="21" hidden="false" customHeight="true" outlineLevel="0" collapsed="false">
      <c r="A80" s="39"/>
      <c r="B80" s="41" t="s">
        <v>159</v>
      </c>
      <c r="C80" s="6" t="n">
        <f aca="false">C75+C76+C77+C78+C79</f>
        <v>0</v>
      </c>
    </row>
    <row r="81" customFormat="false" ht="21" hidden="false" customHeight="true" outlineLevel="0" collapsed="false">
      <c r="A81" s="13"/>
      <c r="B81" s="8" t="s">
        <v>160</v>
      </c>
      <c r="C81" s="36" t="n">
        <f aca="false">C73</f>
        <v>347</v>
      </c>
    </row>
    <row r="82" customFormat="false" ht="21" hidden="false" customHeight="true" outlineLevel="0" collapsed="false">
      <c r="A82" s="17"/>
      <c r="B82" s="17"/>
    </row>
    <row r="83" customFormat="false" ht="21" hidden="false" customHeight="true" outlineLevel="0" collapsed="false">
      <c r="A83" s="17"/>
      <c r="B83" s="17"/>
    </row>
    <row r="84" customFormat="false" ht="21" hidden="false" customHeight="true" outlineLevel="0" collapsed="false">
      <c r="A84" s="81" t="s">
        <v>431</v>
      </c>
      <c r="B84" s="81"/>
      <c r="C84" s="81"/>
      <c r="D84" s="81"/>
      <c r="E84" s="81"/>
    </row>
    <row r="85" customFormat="false" ht="21" hidden="false" customHeight="true" outlineLevel="0" collapsed="false">
      <c r="A85" s="42" t="s">
        <v>162</v>
      </c>
      <c r="B85" s="42"/>
      <c r="C85" s="42" t="s">
        <v>32</v>
      </c>
      <c r="D85" s="42"/>
      <c r="E85" s="42" t="s">
        <v>33</v>
      </c>
    </row>
    <row r="86" customFormat="false" ht="42.75" hidden="false" customHeight="true" outlineLevel="0" collapsed="false">
      <c r="A86" s="39" t="s">
        <v>142</v>
      </c>
      <c r="B86" s="39"/>
      <c r="C86" s="14" t="s">
        <v>356</v>
      </c>
      <c r="D86" s="14"/>
      <c r="E86" s="36" t="n">
        <v>0</v>
      </c>
    </row>
    <row r="87" customFormat="false" ht="21" hidden="false" customHeight="true" outlineLevel="0" collapsed="false">
      <c r="A87" s="39"/>
      <c r="B87" s="39"/>
      <c r="C87" s="15" t="s">
        <v>402</v>
      </c>
      <c r="D87" s="15"/>
      <c r="E87" s="36" t="n">
        <v>0</v>
      </c>
    </row>
    <row r="88" customFormat="false" ht="39.75" hidden="false" customHeight="true" outlineLevel="0" collapsed="false">
      <c r="A88" s="39"/>
      <c r="B88" s="39"/>
      <c r="C88" s="14" t="s">
        <v>396</v>
      </c>
      <c r="D88" s="14"/>
      <c r="E88" s="36" t="n">
        <v>0</v>
      </c>
      <c r="H88" s="48"/>
    </row>
    <row r="89" customFormat="false" ht="21" hidden="false" customHeight="true" outlineLevel="0" collapsed="false">
      <c r="A89" s="39" t="s">
        <v>163</v>
      </c>
      <c r="B89" s="39"/>
      <c r="C89" s="15"/>
      <c r="D89" s="15"/>
      <c r="E89" s="36" t="n">
        <f aca="false">C81</f>
        <v>347</v>
      </c>
    </row>
    <row r="90" customFormat="false" ht="21" hidden="false" customHeight="true" outlineLevel="0" collapsed="false">
      <c r="A90" s="39"/>
      <c r="B90" s="39"/>
      <c r="C90" s="82" t="s">
        <v>164</v>
      </c>
      <c r="D90" s="82"/>
      <c r="E90" s="6" t="n">
        <f aca="false">('October 2025 - December 2025'!E109+E12)-SUM(E86:E89)</f>
        <v>15407</v>
      </c>
    </row>
    <row r="91" customFormat="false" ht="21" hidden="false" customHeight="true" outlineLevel="0" collapsed="false"/>
    <row r="92" customFormat="false" ht="21" hidden="false" customHeight="true" outlineLevel="0" collapsed="false">
      <c r="A92" s="42" t="s">
        <v>432</v>
      </c>
      <c r="B92" s="42"/>
      <c r="C92" s="42"/>
      <c r="D92" s="42"/>
      <c r="E92" s="42"/>
    </row>
    <row r="93" customFormat="false" ht="21" hidden="false" customHeight="true" outlineLevel="0" collapsed="false">
      <c r="A93" s="42" t="s">
        <v>162</v>
      </c>
      <c r="B93" s="42"/>
      <c r="C93" s="42" t="s">
        <v>32</v>
      </c>
      <c r="D93" s="42"/>
      <c r="E93" s="42" t="s">
        <v>33</v>
      </c>
    </row>
    <row r="94" customFormat="false" ht="21" hidden="false" customHeight="true" outlineLevel="0" collapsed="false">
      <c r="A94" s="39" t="s">
        <v>433</v>
      </c>
      <c r="B94" s="39"/>
      <c r="C94" s="15"/>
      <c r="D94" s="15"/>
      <c r="E94" s="6" t="n">
        <f aca="false">E90</f>
        <v>15407</v>
      </c>
    </row>
    <row r="95" customFormat="false" ht="21" hidden="false" customHeight="true" outlineLevel="0" collapsed="false">
      <c r="A95" s="39" t="s">
        <v>142</v>
      </c>
      <c r="B95" s="39"/>
      <c r="C95" s="15" t="s">
        <v>356</v>
      </c>
      <c r="D95" s="15"/>
      <c r="E95" s="36" t="n">
        <v>0</v>
      </c>
    </row>
    <row r="96" customFormat="false" ht="21" hidden="false" customHeight="true" outlineLevel="0" collapsed="false">
      <c r="A96" s="39"/>
      <c r="B96" s="39"/>
      <c r="C96" s="15" t="s">
        <v>402</v>
      </c>
      <c r="D96" s="15"/>
      <c r="E96" s="36" t="n">
        <v>0</v>
      </c>
    </row>
    <row r="97" customFormat="false" ht="39.75" hidden="false" customHeight="true" outlineLevel="0" collapsed="false">
      <c r="A97" s="39"/>
      <c r="B97" s="39"/>
      <c r="C97" s="14" t="s">
        <v>396</v>
      </c>
      <c r="D97" s="14"/>
      <c r="E97" s="36" t="n">
        <v>0</v>
      </c>
      <c r="H97" s="48"/>
    </row>
    <row r="98" customFormat="false" ht="21" hidden="false" customHeight="true" outlineLevel="0" collapsed="false">
      <c r="A98" s="39" t="s">
        <v>163</v>
      </c>
      <c r="B98" s="39"/>
      <c r="C98" s="15"/>
      <c r="D98" s="15"/>
      <c r="E98" s="36" t="n">
        <f aca="false">C81</f>
        <v>347</v>
      </c>
    </row>
    <row r="99" customFormat="false" ht="21" hidden="false" customHeight="true" outlineLevel="0" collapsed="false">
      <c r="A99" s="43"/>
      <c r="B99" s="43"/>
      <c r="C99" s="83" t="s">
        <v>174</v>
      </c>
      <c r="D99" s="83"/>
      <c r="E99" s="6" t="n">
        <f aca="false">(E18+E94)-SUM(E95:E98)</f>
        <v>17465</v>
      </c>
    </row>
    <row r="100" customFormat="false" ht="21" hidden="false" customHeight="true" outlineLevel="0" collapsed="false">
      <c r="A100" s="46"/>
      <c r="B100" s="46"/>
      <c r="C100" s="46"/>
      <c r="D100" s="46"/>
      <c r="E100" s="46"/>
    </row>
    <row r="101" customFormat="false" ht="21" hidden="false" customHeight="true" outlineLevel="0" collapsed="false">
      <c r="A101" s="46"/>
      <c r="B101" s="46"/>
      <c r="C101" s="46"/>
      <c r="D101" s="46"/>
      <c r="E101" s="46"/>
    </row>
    <row r="102" customFormat="false" ht="21" hidden="false" customHeight="true" outlineLevel="0" collapsed="false">
      <c r="A102" s="81" t="s">
        <v>434</v>
      </c>
      <c r="B102" s="81"/>
      <c r="C102" s="81"/>
      <c r="D102" s="81"/>
      <c r="E102" s="81"/>
    </row>
    <row r="103" customFormat="false" ht="21" hidden="false" customHeight="true" outlineLevel="0" collapsed="false">
      <c r="A103" s="42" t="s">
        <v>162</v>
      </c>
      <c r="B103" s="42"/>
      <c r="C103" s="42" t="s">
        <v>32</v>
      </c>
      <c r="D103" s="42"/>
      <c r="E103" s="42" t="s">
        <v>33</v>
      </c>
    </row>
    <row r="104" customFormat="false" ht="21" hidden="false" customHeight="true" outlineLevel="0" collapsed="false">
      <c r="A104" s="39" t="s">
        <v>435</v>
      </c>
      <c r="B104" s="39"/>
      <c r="C104" s="15"/>
      <c r="D104" s="15"/>
      <c r="E104" s="6" t="n">
        <f aca="false">E99</f>
        <v>17465</v>
      </c>
    </row>
    <row r="105" customFormat="false" ht="21" hidden="false" customHeight="true" outlineLevel="0" collapsed="false">
      <c r="A105" s="39" t="s">
        <v>142</v>
      </c>
      <c r="B105" s="39"/>
      <c r="C105" s="14" t="s">
        <v>356</v>
      </c>
      <c r="D105" s="14"/>
      <c r="E105" s="36" t="n">
        <v>0</v>
      </c>
    </row>
    <row r="106" customFormat="false" ht="21" hidden="false" customHeight="true" outlineLevel="0" collapsed="false">
      <c r="A106" s="39"/>
      <c r="B106" s="39"/>
      <c r="C106" s="15" t="s">
        <v>402</v>
      </c>
      <c r="D106" s="15"/>
      <c r="E106" s="36" t="n">
        <v>0</v>
      </c>
    </row>
    <row r="107" customFormat="false" ht="39.75" hidden="false" customHeight="true" outlineLevel="0" collapsed="false">
      <c r="A107" s="39"/>
      <c r="B107" s="39"/>
      <c r="C107" s="14" t="s">
        <v>396</v>
      </c>
      <c r="D107" s="14"/>
      <c r="E107" s="36" t="n">
        <v>0</v>
      </c>
      <c r="H107" s="48"/>
    </row>
    <row r="108" customFormat="false" ht="21" hidden="false" customHeight="true" outlineLevel="0" collapsed="false">
      <c r="A108" s="39" t="s">
        <v>163</v>
      </c>
      <c r="B108" s="39"/>
      <c r="C108" s="15"/>
      <c r="D108" s="15"/>
      <c r="E108" s="36" t="n">
        <f aca="false">C81</f>
        <v>347</v>
      </c>
    </row>
    <row r="109" customFormat="false" ht="21" hidden="false" customHeight="true" outlineLevel="0" collapsed="false">
      <c r="A109" s="39"/>
      <c r="B109" s="39"/>
      <c r="C109" s="83" t="s">
        <v>174</v>
      </c>
      <c r="D109" s="83"/>
      <c r="E109" s="6" t="n">
        <f aca="false">(E24+E104)-SUM(E105:E108)</f>
        <v>19523</v>
      </c>
    </row>
    <row r="110" customFormat="false" ht="13.5" hidden="false" customHeight="true" outlineLevel="0" collapsed="false">
      <c r="A110" s="17"/>
      <c r="B110" s="17"/>
    </row>
    <row r="111" customFormat="false" ht="13.5" hidden="false" customHeight="true" outlineLevel="0" collapsed="false">
      <c r="A111" s="17"/>
      <c r="B111" s="17"/>
    </row>
    <row r="112" customFormat="false" ht="13.5" hidden="false" customHeight="true" outlineLevel="0" collapsed="false">
      <c r="A112" s="17"/>
      <c r="B112" s="17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</sheetData>
  <mergeCells count="68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A18:B18"/>
    <mergeCell ref="C18:D18"/>
    <mergeCell ref="A20:E20"/>
    <mergeCell ref="C21:D21"/>
    <mergeCell ref="C22:D22"/>
    <mergeCell ref="C23:D23"/>
    <mergeCell ref="A24:B24"/>
    <mergeCell ref="C24:D24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86:B88"/>
    <mergeCell ref="C86:D86"/>
    <mergeCell ref="C87:D87"/>
    <mergeCell ref="C88:D88"/>
    <mergeCell ref="A89:B89"/>
    <mergeCell ref="C89:D89"/>
    <mergeCell ref="A90:B90"/>
    <mergeCell ref="C90:D90"/>
    <mergeCell ref="A92:E92"/>
    <mergeCell ref="A93:B93"/>
    <mergeCell ref="C93:D93"/>
    <mergeCell ref="A94:B94"/>
    <mergeCell ref="C94:D94"/>
    <mergeCell ref="A95:B97"/>
    <mergeCell ref="C95:D95"/>
    <mergeCell ref="C96:D96"/>
    <mergeCell ref="C97:D97"/>
    <mergeCell ref="A98:B98"/>
    <mergeCell ref="C98:D98"/>
    <mergeCell ref="A99:B99"/>
    <mergeCell ref="C99:D99"/>
    <mergeCell ref="A102:E102"/>
    <mergeCell ref="A103:B103"/>
    <mergeCell ref="C103:D103"/>
    <mergeCell ref="A104:B104"/>
    <mergeCell ref="C104:D104"/>
    <mergeCell ref="A105:B107"/>
    <mergeCell ref="C105:D105"/>
    <mergeCell ref="C106:D106"/>
    <mergeCell ref="C107:D107"/>
    <mergeCell ref="A108:B108"/>
    <mergeCell ref="C108:D108"/>
    <mergeCell ref="A109:B109"/>
    <mergeCell ref="C109:D109"/>
  </mergeCells>
  <conditionalFormatting sqref="A26">
    <cfRule type="cellIs" priority="2" operator="equal" aboveAverage="0" equalAverage="0" bottom="0" percent="0" rank="0" text="" dxfId="54">
      <formula>0</formula>
    </cfRule>
  </conditionalFormatting>
  <conditionalFormatting sqref="C31:C32">
    <cfRule type="cellIs" priority="3" operator="equal" aboveAverage="0" equalAverage="0" bottom="0" percent="0" rank="0" text="" dxfId="55">
      <formula>0</formula>
    </cfRule>
  </conditionalFormatting>
  <conditionalFormatting sqref="C37">
    <cfRule type="cellIs" priority="4" operator="equal" aboveAverage="0" equalAverage="0" bottom="0" percent="0" rank="0" text="" dxfId="56">
      <formula>0</formula>
    </cfRule>
  </conditionalFormatting>
  <conditionalFormatting sqref="C37:C40 C43:C48 C50:C52 C54:C57 C59:C60 C62:C66 C73:C78">
    <cfRule type="cellIs" priority="5" operator="equal" aboveAverage="0" equalAverage="0" bottom="0" percent="0" rank="0" text="" dxfId="57">
      <formula>0</formula>
    </cfRule>
  </conditionalFormatting>
  <conditionalFormatting sqref="C68:C71">
    <cfRule type="cellIs" priority="6" operator="equal" aboveAverage="0" equalAverage="0" bottom="0" percent="0" rank="0" text="" dxfId="58">
      <formula>0</formula>
    </cfRule>
  </conditionalFormatting>
  <conditionalFormatting sqref="C71">
    <cfRule type="cellIs" priority="7" operator="equal" aboveAverage="0" equalAverage="0" bottom="0" percent="0" rank="0" text="" dxfId="59">
      <formula>0</formula>
    </cfRule>
  </conditionalFormatting>
  <conditionalFormatting sqref="C86 H112 E115:E118">
    <cfRule type="cellIs" priority="8" operator="equal" aboveAverage="0" equalAverage="0" bottom="0" percent="0" rank="0" text="" dxfId="60">
      <formula>0</formula>
    </cfRule>
  </conditionalFormatting>
  <conditionalFormatting sqref="D32">
    <cfRule type="cellIs" priority="9" operator="equal" aboveAverage="0" equalAverage="0" bottom="0" percent="0" rank="0" text="" dxfId="61">
      <formula>0</formula>
    </cfRule>
  </conditionalFormatting>
  <conditionalFormatting sqref="E88">
    <cfRule type="cellIs" priority="10" operator="equal" aboveAverage="0" equalAverage="0" bottom="0" percent="0" rank="0" text="" dxfId="62">
      <formula>0</formula>
    </cfRule>
    <cfRule type="cellIs" priority="11" operator="equal" aboveAverage="0" equalAverage="0" bottom="0" percent="0" rank="0" text="" dxfId="63">
      <formula>0</formula>
    </cfRule>
  </conditionalFormatting>
  <conditionalFormatting sqref="E93:E98">
    <cfRule type="cellIs" priority="12" operator="equal" aboveAverage="0" equalAverage="0" bottom="0" percent="0" rank="0" text="" dxfId="64">
      <formula>0</formula>
    </cfRule>
  </conditionalFormatting>
  <conditionalFormatting sqref="E97">
    <cfRule type="cellIs" priority="13" operator="equal" aboveAverage="0" equalAverage="0" bottom="0" percent="0" rank="0" text="" dxfId="65">
      <formula>0</formula>
    </cfRule>
  </conditionalFormatting>
  <conditionalFormatting sqref="E104:E108">
    <cfRule type="cellIs" priority="14" operator="equal" aboveAverage="0" equalAverage="0" bottom="0" percent="0" rank="0" text="" dxfId="66">
      <formula>0</formula>
    </cfRule>
  </conditionalFormatting>
  <conditionalFormatting sqref="E107">
    <cfRule type="cellIs" priority="15" operator="equal" aboveAverage="0" equalAverage="0" bottom="0" percent="0" rank="0" text="" dxfId="67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0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1" activeCellId="0" sqref="A11"/>
    </sheetView>
  </sheetViews>
  <sheetFormatPr defaultColWidth="14.437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10.43"/>
    <col collapsed="false" customWidth="true" hidden="false" outlineLevel="0" max="7" min="7" style="0" width="38.85"/>
    <col collapsed="false" customWidth="true" hidden="false" outlineLevel="0" max="8" min="8" style="48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436</v>
      </c>
      <c r="B1" s="1"/>
      <c r="C1" s="1"/>
      <c r="D1" s="1"/>
      <c r="E1" s="1"/>
      <c r="F1" s="17"/>
      <c r="G1" s="17"/>
      <c r="H1" s="31"/>
      <c r="I1" s="17"/>
    </row>
    <row r="2" customFormat="false" ht="21" hidden="false" customHeight="true" outlineLevel="0" collapsed="false">
      <c r="A2" s="16"/>
      <c r="B2" s="16"/>
      <c r="C2" s="16"/>
      <c r="D2" s="16"/>
      <c r="E2" s="16"/>
    </row>
    <row r="3" customFormat="false" ht="64.5" hidden="false" customHeight="true" outlineLevel="0" collapsed="false">
      <c r="A3" s="5" t="s">
        <v>6</v>
      </c>
      <c r="B3" s="5" t="s">
        <v>191</v>
      </c>
      <c r="C3" s="6" t="n">
        <f aca="false">E109</f>
        <v>25697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25697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customFormat="false" ht="21" hidden="false" customHeight="true" outlineLevel="0" collapsed="false">
      <c r="A5" s="41" t="s">
        <v>26</v>
      </c>
      <c r="B5" s="41"/>
      <c r="C5" s="6" t="n">
        <f aca="false">C80</f>
        <v>0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customFormat="false" ht="21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customFormat="false" ht="21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customFormat="false" ht="21" hidden="false" customHeight="true" outlineLevel="0" collapsed="false">
      <c r="A8" s="84" t="s">
        <v>437</v>
      </c>
      <c r="B8" s="84"/>
      <c r="C8" s="84"/>
      <c r="D8" s="84"/>
      <c r="E8" s="84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customFormat="false" ht="21" hidden="false" customHeight="true" outlineLevel="0" collapsed="false">
      <c r="A9" s="64" t="s">
        <v>4</v>
      </c>
      <c r="B9" s="85" t="s">
        <v>31</v>
      </c>
      <c r="C9" s="86" t="s">
        <v>32</v>
      </c>
      <c r="D9" s="86"/>
      <c r="E9" s="86" t="s">
        <v>33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customFormat="false" ht="21" hidden="false" customHeight="true" outlineLevel="0" collapsed="false">
      <c r="A10" s="13" t="s">
        <v>438</v>
      </c>
      <c r="B10" s="14" t="s">
        <v>36</v>
      </c>
      <c r="C10" s="15" t="s">
        <v>37</v>
      </c>
      <c r="D10" s="15"/>
      <c r="E10" s="6" t="n">
        <v>2405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customFormat="false" ht="21" hidden="false" customHeight="true" outlineLevel="0" collapsed="false">
      <c r="A11" s="13" t="s">
        <v>439</v>
      </c>
      <c r="B11" s="14" t="s">
        <v>64</v>
      </c>
      <c r="C11" s="15" t="s">
        <v>212</v>
      </c>
      <c r="D11" s="15"/>
      <c r="E11" s="6" t="n">
        <v>0</v>
      </c>
    </row>
    <row r="12" customFormat="false" ht="21" hidden="false" customHeight="true" outlineLevel="0" collapsed="false">
      <c r="A12" s="16"/>
      <c r="B12" s="16"/>
      <c r="C12" s="41" t="s">
        <v>39</v>
      </c>
      <c r="D12" s="41"/>
      <c r="E12" s="6" t="n">
        <f aca="false">SUM(E10:E11)</f>
        <v>2405</v>
      </c>
    </row>
    <row r="13" customFormat="false" ht="21" hidden="false" customHeight="true" outlineLevel="0" collapsed="false">
      <c r="A13" s="17"/>
      <c r="B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customFormat="false" ht="21" hidden="false" customHeight="true" outlineLevel="0" collapsed="false">
      <c r="A14" s="84" t="s">
        <v>440</v>
      </c>
      <c r="B14" s="84"/>
      <c r="C14" s="84"/>
      <c r="D14" s="84"/>
      <c r="E14" s="84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customFormat="false" ht="21" hidden="false" customHeight="true" outlineLevel="0" collapsed="false">
      <c r="A15" s="64" t="s">
        <v>4</v>
      </c>
      <c r="B15" s="85" t="s">
        <v>31</v>
      </c>
      <c r="C15" s="86" t="s">
        <v>32</v>
      </c>
      <c r="D15" s="86"/>
      <c r="E15" s="86" t="s">
        <v>33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customFormat="false" ht="21" hidden="false" customHeight="true" outlineLevel="0" collapsed="false">
      <c r="A16" s="13" t="s">
        <v>441</v>
      </c>
      <c r="B16" s="14" t="s">
        <v>36</v>
      </c>
      <c r="C16" s="15" t="s">
        <v>37</v>
      </c>
      <c r="D16" s="15"/>
      <c r="E16" s="6" t="n">
        <v>2405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customFormat="false" ht="21" hidden="false" customHeight="true" outlineLevel="0" collapsed="false">
      <c r="A17" s="13" t="s">
        <v>442</v>
      </c>
      <c r="B17" s="14" t="s">
        <v>64</v>
      </c>
      <c r="C17" s="15" t="s">
        <v>212</v>
      </c>
      <c r="D17" s="15"/>
      <c r="E17" s="6" t="n">
        <v>0</v>
      </c>
    </row>
    <row r="18" customFormat="false" ht="21" hidden="false" customHeight="true" outlineLevel="0" collapsed="false">
      <c r="A18" s="16"/>
      <c r="B18" s="16"/>
      <c r="C18" s="41" t="s">
        <v>39</v>
      </c>
      <c r="D18" s="41"/>
      <c r="E18" s="6" t="n">
        <f aca="false">SUM(E16:E17)</f>
        <v>2405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</row>
    <row r="19" customFormat="false" ht="21" hidden="false" customHeight="true" outlineLevel="0" collapsed="false">
      <c r="A19" s="17"/>
      <c r="B19" s="17"/>
      <c r="C19" s="17"/>
      <c r="D19" s="51"/>
      <c r="E19" s="52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</row>
    <row r="20" customFormat="false" ht="21" hidden="false" customHeight="true" outlineLevel="0" collapsed="false">
      <c r="A20" s="84" t="s">
        <v>443</v>
      </c>
      <c r="B20" s="84"/>
      <c r="C20" s="84"/>
      <c r="D20" s="84"/>
      <c r="E20" s="84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</row>
    <row r="21" customFormat="false" ht="21" hidden="false" customHeight="true" outlineLevel="0" collapsed="false">
      <c r="A21" s="64" t="s">
        <v>4</v>
      </c>
      <c r="B21" s="85" t="s">
        <v>31</v>
      </c>
      <c r="C21" s="86" t="s">
        <v>32</v>
      </c>
      <c r="D21" s="86"/>
      <c r="E21" s="86" t="s">
        <v>33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</row>
    <row r="22" customFormat="false" ht="21" hidden="false" customHeight="true" outlineLevel="0" collapsed="false">
      <c r="A22" s="13" t="s">
        <v>444</v>
      </c>
      <c r="B22" s="14" t="s">
        <v>36</v>
      </c>
      <c r="C22" s="15" t="s">
        <v>37</v>
      </c>
      <c r="D22" s="15"/>
      <c r="E22" s="6" t="n">
        <v>2405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</row>
    <row r="23" customFormat="false" ht="21" hidden="false" customHeight="true" outlineLevel="0" collapsed="false">
      <c r="A23" s="13" t="s">
        <v>445</v>
      </c>
      <c r="B23" s="14" t="s">
        <v>64</v>
      </c>
      <c r="C23" s="15" t="s">
        <v>212</v>
      </c>
      <c r="D23" s="15"/>
      <c r="E23" s="6" t="n">
        <v>0</v>
      </c>
    </row>
    <row r="24" customFormat="false" ht="21" hidden="false" customHeight="true" outlineLevel="0" collapsed="false">
      <c r="A24" s="16"/>
      <c r="B24" s="16"/>
      <c r="C24" s="41" t="s">
        <v>39</v>
      </c>
      <c r="D24" s="41"/>
      <c r="E24" s="6" t="n">
        <f aca="false">SUM(E22:E23)</f>
        <v>2405</v>
      </c>
    </row>
    <row r="25" customFormat="false" ht="21" hidden="false" customHeight="true" outlineLevel="0" collapsed="false">
      <c r="A25" s="17"/>
      <c r="B25" s="17"/>
      <c r="C25" s="17"/>
      <c r="D25" s="51"/>
      <c r="E25" s="52"/>
    </row>
    <row r="26" customFormat="false" ht="21" hidden="false" customHeight="true" outlineLevel="0" collapsed="false">
      <c r="A26" s="17"/>
      <c r="B26" s="17"/>
      <c r="C26" s="17"/>
      <c r="D26" s="51"/>
      <c r="E26" s="52"/>
    </row>
    <row r="27" customFormat="false" ht="21" hidden="false" customHeight="true" outlineLevel="0" collapsed="false">
      <c r="A27" s="17"/>
      <c r="B27" s="17"/>
      <c r="C27" s="17"/>
      <c r="D27" s="51"/>
      <c r="E27" s="52"/>
    </row>
    <row r="28" customFormat="false" ht="21" hidden="false" customHeight="true" outlineLevel="0" collapsed="false">
      <c r="A28" s="17"/>
      <c r="B28" s="17"/>
    </row>
    <row r="29" customFormat="false" ht="21" hidden="false" customHeight="true" outlineLevel="0" collapsed="false">
      <c r="A29" s="34" t="s">
        <v>446</v>
      </c>
      <c r="B29" s="34"/>
      <c r="C29" s="34"/>
    </row>
    <row r="30" customFormat="false" ht="21" hidden="false" customHeight="true" outlineLevel="0" collapsed="false">
      <c r="A30" s="34" t="s">
        <v>31</v>
      </c>
      <c r="B30" s="34" t="s">
        <v>32</v>
      </c>
      <c r="C30" s="4" t="s">
        <v>33</v>
      </c>
      <c r="D30" s="31"/>
    </row>
    <row r="31" customFormat="false" ht="21" hidden="false" customHeight="true" outlineLevel="0" collapsed="false">
      <c r="A31" s="35" t="s">
        <v>81</v>
      </c>
      <c r="B31" s="35"/>
      <c r="C31" s="35"/>
    </row>
    <row r="32" customFormat="false" ht="21" hidden="false" customHeight="true" outlineLevel="0" collapsed="false">
      <c r="A32" s="13" t="s">
        <v>272</v>
      </c>
      <c r="B32" s="14"/>
      <c r="C32" s="36" t="n">
        <v>78</v>
      </c>
      <c r="G32" s="69"/>
    </row>
    <row r="33" customFormat="false" ht="21" hidden="false" customHeight="true" outlineLevel="0" collapsed="false">
      <c r="A33" s="13" t="s">
        <v>51</v>
      </c>
      <c r="B33" s="15"/>
      <c r="C33" s="36" t="n">
        <v>0</v>
      </c>
    </row>
    <row r="34" customFormat="false" ht="21" hidden="false" customHeight="true" outlineLevel="0" collapsed="false">
      <c r="A34" s="13" t="s">
        <v>85</v>
      </c>
      <c r="B34" s="14" t="s">
        <v>86</v>
      </c>
      <c r="C34" s="36" t="n">
        <v>149</v>
      </c>
    </row>
    <row r="35" customFormat="false" ht="21" hidden="false" customHeight="true" outlineLevel="0" collapsed="false">
      <c r="A35" s="39"/>
      <c r="B35" s="8" t="s">
        <v>88</v>
      </c>
      <c r="C35" s="36" t="n">
        <f aca="false">SUM(C32:C34)</f>
        <v>227</v>
      </c>
    </row>
    <row r="36" customFormat="false" ht="21" hidden="false" customHeight="true" outlineLevel="0" collapsed="false">
      <c r="A36" s="35" t="s">
        <v>313</v>
      </c>
      <c r="B36" s="35"/>
      <c r="C36" s="35"/>
    </row>
    <row r="37" customFormat="false" ht="21" hidden="false" customHeight="true" outlineLevel="0" collapsed="false">
      <c r="A37" s="35"/>
      <c r="B37" s="35"/>
      <c r="C37" s="35"/>
    </row>
    <row r="38" customFormat="false" ht="21" hidden="false" customHeight="true" outlineLevel="0" collapsed="false">
      <c r="A38" s="13" t="s">
        <v>93</v>
      </c>
      <c r="B38" s="14"/>
      <c r="C38" s="36" t="n">
        <v>0</v>
      </c>
    </row>
    <row r="39" customFormat="false" ht="21" hidden="false" customHeight="true" outlineLevel="0" collapsed="false">
      <c r="A39" s="13" t="s">
        <v>95</v>
      </c>
      <c r="B39" s="14"/>
      <c r="C39" s="36" t="n">
        <v>0</v>
      </c>
    </row>
    <row r="40" customFormat="false" ht="21" hidden="false" customHeight="true" outlineLevel="0" collapsed="false">
      <c r="A40" s="13" t="s">
        <v>97</v>
      </c>
      <c r="B40" s="14"/>
      <c r="C40" s="36" t="n">
        <v>0</v>
      </c>
    </row>
    <row r="41" customFormat="false" ht="21" hidden="false" customHeight="true" outlineLevel="0" collapsed="false">
      <c r="A41" s="13" t="s">
        <v>99</v>
      </c>
      <c r="B41" s="14"/>
      <c r="C41" s="36" t="n">
        <v>0</v>
      </c>
    </row>
    <row r="42" customFormat="false" ht="42.75" hidden="false" customHeight="true" outlineLevel="0" collapsed="false">
      <c r="A42" s="13" t="s">
        <v>157</v>
      </c>
      <c r="B42" s="14"/>
      <c r="C42" s="36" t="n">
        <v>0</v>
      </c>
    </row>
    <row r="43" customFormat="false" ht="21" hidden="false" customHeight="true" outlineLevel="0" collapsed="false">
      <c r="A43" s="13"/>
      <c r="B43" s="8" t="s">
        <v>101</v>
      </c>
      <c r="C43" s="36" t="n">
        <f aca="false">SUM(C38:C42)</f>
        <v>0</v>
      </c>
    </row>
    <row r="44" customFormat="false" ht="21" hidden="false" customHeight="true" outlineLevel="0" collapsed="false">
      <c r="A44" s="35" t="s">
        <v>103</v>
      </c>
      <c r="B44" s="35"/>
      <c r="C44" s="35"/>
    </row>
    <row r="45" customFormat="false" ht="21" hidden="false" customHeight="true" outlineLevel="0" collapsed="false">
      <c r="A45" s="13" t="s">
        <v>105</v>
      </c>
      <c r="B45" s="14" t="s">
        <v>106</v>
      </c>
      <c r="C45" s="36" t="n">
        <v>0</v>
      </c>
    </row>
    <row r="46" customFormat="false" ht="21" hidden="false" customHeight="true" outlineLevel="0" collapsed="false">
      <c r="A46" s="13" t="s">
        <v>108</v>
      </c>
      <c r="B46" s="14" t="s">
        <v>109</v>
      </c>
      <c r="C46" s="36" t="n">
        <v>0</v>
      </c>
    </row>
    <row r="47" customFormat="false" ht="21" hidden="false" customHeight="true" outlineLevel="0" collapsed="false">
      <c r="A47" s="13"/>
      <c r="B47" s="8" t="s">
        <v>111</v>
      </c>
      <c r="C47" s="36" t="n">
        <f aca="false">SUM(C45:C46)</f>
        <v>0</v>
      </c>
    </row>
    <row r="48" customFormat="false" ht="21" hidden="false" customHeight="true" outlineLevel="0" collapsed="false">
      <c r="A48" s="35" t="s">
        <v>113</v>
      </c>
      <c r="B48" s="35"/>
      <c r="C48" s="35"/>
    </row>
    <row r="49" customFormat="false" ht="21" hidden="false" customHeight="true" outlineLevel="0" collapsed="false">
      <c r="A49" s="13" t="s">
        <v>115</v>
      </c>
      <c r="B49" s="14" t="s">
        <v>116</v>
      </c>
      <c r="C49" s="36" t="n">
        <v>0</v>
      </c>
    </row>
    <row r="50" customFormat="false" ht="21" hidden="false" customHeight="true" outlineLevel="0" collapsed="false">
      <c r="A50" s="39"/>
      <c r="B50" s="14" t="s">
        <v>118</v>
      </c>
      <c r="C50" s="36" t="n">
        <v>0</v>
      </c>
    </row>
    <row r="51" customFormat="false" ht="21" hidden="false" customHeight="true" outlineLevel="0" collapsed="false">
      <c r="A51" s="39"/>
      <c r="B51" s="14" t="s">
        <v>120</v>
      </c>
      <c r="C51" s="36" t="n">
        <v>0</v>
      </c>
    </row>
    <row r="52" customFormat="false" ht="21" hidden="false" customHeight="true" outlineLevel="0" collapsed="false">
      <c r="A52" s="39"/>
      <c r="B52" s="8" t="s">
        <v>122</v>
      </c>
      <c r="C52" s="36" t="n">
        <f aca="false">SUM(C49:C51)</f>
        <v>0</v>
      </c>
    </row>
    <row r="53" customFormat="false" ht="21" hidden="false" customHeight="true" outlineLevel="0" collapsed="false">
      <c r="A53" s="35" t="s">
        <v>123</v>
      </c>
      <c r="B53" s="35"/>
      <c r="C53" s="35"/>
    </row>
    <row r="54" customFormat="false" ht="21" hidden="false" customHeight="true" outlineLevel="0" collapsed="false">
      <c r="A54" s="13" t="s">
        <v>124</v>
      </c>
      <c r="B54" s="14" t="s">
        <v>125</v>
      </c>
      <c r="C54" s="36" t="n">
        <v>0</v>
      </c>
    </row>
    <row r="55" customFormat="false" ht="21" hidden="false" customHeight="true" outlineLevel="0" collapsed="false">
      <c r="A55" s="39"/>
      <c r="B55" s="8" t="s">
        <v>126</v>
      </c>
      <c r="C55" s="36" t="n">
        <f aca="false">SUM(C54)</f>
        <v>0</v>
      </c>
    </row>
    <row r="56" customFormat="false" ht="21" hidden="false" customHeight="true" outlineLevel="0" collapsed="false">
      <c r="A56" s="35" t="s">
        <v>127</v>
      </c>
      <c r="B56" s="35"/>
      <c r="C56" s="35"/>
    </row>
    <row r="57" customFormat="false" ht="42.75" hidden="false" customHeight="true" outlineLevel="0" collapsed="false">
      <c r="A57" s="13" t="s">
        <v>314</v>
      </c>
      <c r="B57" s="14" t="s">
        <v>129</v>
      </c>
      <c r="C57" s="36" t="n">
        <v>0</v>
      </c>
    </row>
    <row r="58" customFormat="false" ht="21" hidden="false" customHeight="true" outlineLevel="0" collapsed="false">
      <c r="A58" s="13" t="s">
        <v>130</v>
      </c>
      <c r="B58" s="14" t="s">
        <v>131</v>
      </c>
      <c r="C58" s="36" t="n">
        <v>0</v>
      </c>
    </row>
    <row r="59" customFormat="false" ht="42.75" hidden="false" customHeight="true" outlineLevel="0" collapsed="false">
      <c r="A59" s="13" t="s">
        <v>132</v>
      </c>
      <c r="B59" s="14" t="s">
        <v>133</v>
      </c>
      <c r="C59" s="36" t="n">
        <v>0</v>
      </c>
    </row>
    <row r="60" customFormat="false" ht="21" hidden="false" customHeight="true" outlineLevel="0" collapsed="false">
      <c r="A60" s="13" t="s">
        <v>134</v>
      </c>
      <c r="B60" s="14" t="s">
        <v>134</v>
      </c>
      <c r="C60" s="36" t="n">
        <v>0</v>
      </c>
    </row>
    <row r="61" customFormat="false" ht="21" hidden="false" customHeight="true" outlineLevel="0" collapsed="false">
      <c r="A61" s="13"/>
      <c r="B61" s="8" t="s">
        <v>24</v>
      </c>
      <c r="C61" s="36" t="n">
        <f aca="false">SUM(C57:C60)</f>
        <v>0</v>
      </c>
    </row>
    <row r="62" customFormat="false" ht="21" hidden="false" customHeight="true" outlineLevel="0" collapsed="false">
      <c r="A62" s="35" t="s">
        <v>136</v>
      </c>
      <c r="B62" s="35"/>
      <c r="C62" s="35"/>
    </row>
    <row r="63" customFormat="false" ht="21" hidden="false" customHeight="true" outlineLevel="0" collapsed="false">
      <c r="A63" s="13" t="s">
        <v>137</v>
      </c>
      <c r="B63" s="15"/>
      <c r="C63" s="80" t="n">
        <v>0</v>
      </c>
    </row>
    <row r="64" customFormat="false" ht="21" hidden="false" customHeight="true" outlineLevel="0" collapsed="false">
      <c r="A64" s="39" t="s">
        <v>138</v>
      </c>
      <c r="B64" s="15" t="s">
        <v>139</v>
      </c>
      <c r="C64" s="80" t="n">
        <v>0</v>
      </c>
    </row>
    <row r="65" customFormat="false" ht="21" hidden="false" customHeight="true" outlineLevel="0" collapsed="false">
      <c r="A65" s="13" t="s">
        <v>64</v>
      </c>
      <c r="B65" s="14" t="s">
        <v>140</v>
      </c>
      <c r="C65" s="80" t="n">
        <v>0</v>
      </c>
    </row>
    <row r="66" customFormat="false" ht="21" hidden="false" customHeight="true" outlineLevel="0" collapsed="false">
      <c r="A66" s="13"/>
      <c r="B66" s="8" t="s">
        <v>141</v>
      </c>
      <c r="C66" s="80" t="n">
        <f aca="false">SUM(C63:C65)</f>
        <v>0</v>
      </c>
    </row>
    <row r="67" customFormat="false" ht="21" hidden="false" customHeight="true" outlineLevel="0" collapsed="false">
      <c r="A67" s="35" t="s">
        <v>142</v>
      </c>
      <c r="B67" s="35"/>
      <c r="C67" s="35"/>
    </row>
    <row r="68" customFormat="false" ht="21" hidden="false" customHeight="true" outlineLevel="0" collapsed="false">
      <c r="A68" s="13" t="s">
        <v>143</v>
      </c>
      <c r="B68" s="15" t="s">
        <v>144</v>
      </c>
      <c r="C68" s="36" t="n">
        <v>0</v>
      </c>
    </row>
    <row r="69" customFormat="false" ht="21" hidden="false" customHeight="true" outlineLevel="0" collapsed="false">
      <c r="A69" s="5" t="s">
        <v>145</v>
      </c>
      <c r="B69" s="55" t="s">
        <v>146</v>
      </c>
      <c r="C69" s="36" t="n">
        <v>68</v>
      </c>
    </row>
    <row r="70" customFormat="false" ht="39.75" hidden="false" customHeight="true" outlineLevel="0" collapsed="false">
      <c r="A70" s="13" t="s">
        <v>147</v>
      </c>
      <c r="B70" s="14" t="s">
        <v>347</v>
      </c>
      <c r="C70" s="36" t="n">
        <v>52</v>
      </c>
    </row>
    <row r="71" customFormat="false" ht="21" hidden="false" customHeight="true" outlineLevel="0" collapsed="false">
      <c r="A71" s="13" t="s">
        <v>348</v>
      </c>
      <c r="B71" s="66" t="s">
        <v>349</v>
      </c>
      <c r="C71" s="36" t="n">
        <v>0</v>
      </c>
      <c r="J71" s="48"/>
    </row>
    <row r="72" customFormat="false" ht="21" hidden="false" customHeight="true" outlineLevel="0" collapsed="false">
      <c r="A72" s="39"/>
      <c r="B72" s="41" t="s">
        <v>151</v>
      </c>
      <c r="C72" s="36" t="n">
        <f aca="false">SUM(C68:C71)</f>
        <v>120</v>
      </c>
    </row>
    <row r="73" customFormat="false" ht="21" hidden="false" customHeight="true" outlineLevel="0" collapsed="false">
      <c r="A73" s="39"/>
      <c r="B73" s="41" t="s">
        <v>24</v>
      </c>
      <c r="C73" s="36" t="n">
        <f aca="false">C35+C43+C47+C52+C55+C61+C66+C72</f>
        <v>347</v>
      </c>
    </row>
    <row r="74" customFormat="false" ht="21" hidden="false" customHeight="true" outlineLevel="0" collapsed="false">
      <c r="A74" s="35" t="s">
        <v>153</v>
      </c>
      <c r="B74" s="35"/>
      <c r="C74" s="35"/>
    </row>
    <row r="75" customFormat="false" ht="21" hidden="false" customHeight="true" outlineLevel="0" collapsed="false">
      <c r="A75" s="39" t="s">
        <v>154</v>
      </c>
      <c r="B75" s="15"/>
      <c r="C75" s="6" t="str">
        <f aca="false">IF(('January 2026 - March 2026'!C75)+SUM(E87+E96+E106) &lt; 0,(('January 2026 - March 2026'!C75))+SUM(E87+E96+E106), TEXT((('January 2026 - March 2026'!C75))+SUM(E87+E96+E106),"+$0.00"))</f>
        <v>+$0.00</v>
      </c>
    </row>
    <row r="76" customFormat="false" ht="21" hidden="false" customHeight="true" outlineLevel="0" collapsed="false">
      <c r="A76" s="39" t="s">
        <v>155</v>
      </c>
      <c r="B76" s="15"/>
      <c r="C76" s="6" t="n">
        <v>0</v>
      </c>
    </row>
    <row r="77" customFormat="false" ht="21" hidden="false" customHeight="true" outlineLevel="0" collapsed="false">
      <c r="A77" s="39" t="s">
        <v>156</v>
      </c>
      <c r="B77" s="15"/>
      <c r="C77" s="6" t="str">
        <f aca="false">IF(('January 2026 - March 2026'!C77)+SUM(0) &lt; 0,(('January 2026 - March 2026'!C77))+SUM(0), TEXT((('January 2026 - March 2026'!C77))+SUM(0),"+$0.00"))</f>
        <v>+$0.00</v>
      </c>
    </row>
    <row r="78" customFormat="false" ht="42.75" hidden="false" customHeight="true" outlineLevel="0" collapsed="false">
      <c r="A78" s="13" t="s">
        <v>157</v>
      </c>
      <c r="B78" s="15"/>
      <c r="C78" s="6" t="n">
        <v>0</v>
      </c>
    </row>
    <row r="79" customFormat="false" ht="42.75" hidden="false" customHeight="true" outlineLevel="0" collapsed="false">
      <c r="A79" s="13" t="s">
        <v>158</v>
      </c>
      <c r="B79" s="15"/>
      <c r="C79" s="6" t="n">
        <v>0</v>
      </c>
    </row>
    <row r="80" customFormat="false" ht="21" hidden="false" customHeight="true" outlineLevel="0" collapsed="false">
      <c r="A80" s="39"/>
      <c r="B80" s="41" t="s">
        <v>159</v>
      </c>
      <c r="C80" s="6" t="n">
        <f aca="false">C75+C76+C77+C78+C79</f>
        <v>0</v>
      </c>
    </row>
    <row r="81" customFormat="false" ht="21" hidden="false" customHeight="true" outlineLevel="0" collapsed="false">
      <c r="A81" s="13"/>
      <c r="B81" s="8" t="s">
        <v>160</v>
      </c>
      <c r="C81" s="36" t="n">
        <f aca="false">C73</f>
        <v>347</v>
      </c>
      <c r="H81" s="67"/>
    </row>
    <row r="82" customFormat="false" ht="21" hidden="false" customHeight="true" outlineLevel="0" collapsed="false">
      <c r="A82" s="17"/>
      <c r="B82" s="17"/>
    </row>
    <row r="83" customFormat="false" ht="21" hidden="false" customHeight="true" outlineLevel="0" collapsed="false">
      <c r="A83" s="17"/>
      <c r="B83" s="17"/>
    </row>
    <row r="84" customFormat="false" ht="21" hidden="false" customHeight="true" outlineLevel="0" collapsed="false">
      <c r="A84" s="76" t="s">
        <v>447</v>
      </c>
      <c r="B84" s="76"/>
      <c r="C84" s="76"/>
      <c r="D84" s="76"/>
      <c r="E84" s="76"/>
    </row>
    <row r="85" customFormat="false" ht="21" hidden="false" customHeight="true" outlineLevel="0" collapsed="false">
      <c r="A85" s="74" t="s">
        <v>162</v>
      </c>
      <c r="B85" s="74"/>
      <c r="C85" s="74" t="s">
        <v>32</v>
      </c>
      <c r="D85" s="74"/>
      <c r="E85" s="74" t="s">
        <v>33</v>
      </c>
    </row>
    <row r="86" customFormat="false" ht="42.75" hidden="false" customHeight="true" outlineLevel="0" collapsed="false">
      <c r="A86" s="39" t="s">
        <v>142</v>
      </c>
      <c r="B86" s="39"/>
      <c r="C86" s="14" t="s">
        <v>356</v>
      </c>
      <c r="D86" s="14"/>
      <c r="E86" s="36" t="n">
        <v>0</v>
      </c>
    </row>
    <row r="87" customFormat="false" ht="21" hidden="false" customHeight="true" outlineLevel="0" collapsed="false">
      <c r="A87" s="39"/>
      <c r="B87" s="39"/>
      <c r="C87" s="49" t="s">
        <v>402</v>
      </c>
      <c r="D87" s="49"/>
      <c r="E87" s="36" t="n">
        <v>0</v>
      </c>
    </row>
    <row r="88" customFormat="false" ht="39.75" hidden="false" customHeight="true" outlineLevel="0" collapsed="false">
      <c r="A88" s="39"/>
      <c r="B88" s="39"/>
      <c r="C88" s="14" t="s">
        <v>396</v>
      </c>
      <c r="D88" s="14"/>
      <c r="E88" s="36" t="n">
        <v>0</v>
      </c>
    </row>
    <row r="89" customFormat="false" ht="21" hidden="false" customHeight="true" outlineLevel="0" collapsed="false">
      <c r="A89" s="39" t="s">
        <v>163</v>
      </c>
      <c r="B89" s="39"/>
      <c r="C89" s="15"/>
      <c r="D89" s="15"/>
      <c r="E89" s="36" t="n">
        <f aca="false">C81</f>
        <v>347</v>
      </c>
    </row>
    <row r="90" customFormat="false" ht="21" hidden="false" customHeight="true" outlineLevel="0" collapsed="false">
      <c r="A90" s="39"/>
      <c r="B90" s="39"/>
      <c r="C90" s="44" t="s">
        <v>164</v>
      </c>
      <c r="D90" s="44"/>
      <c r="E90" s="6" t="n">
        <f aca="false">('January 2026 - March 2026'!E109+E12)-SUM(E86:E89)</f>
        <v>21581</v>
      </c>
    </row>
    <row r="91" customFormat="false" ht="21" hidden="false" customHeight="true" outlineLevel="0" collapsed="false"/>
    <row r="92" customFormat="false" ht="21" hidden="false" customHeight="true" outlineLevel="0" collapsed="false">
      <c r="A92" s="76" t="s">
        <v>448</v>
      </c>
      <c r="B92" s="76"/>
      <c r="C92" s="76"/>
      <c r="D92" s="76"/>
      <c r="E92" s="76"/>
    </row>
    <row r="93" customFormat="false" ht="21" hidden="false" customHeight="true" outlineLevel="0" collapsed="false">
      <c r="A93" s="74" t="s">
        <v>162</v>
      </c>
      <c r="B93" s="74"/>
      <c r="C93" s="74" t="s">
        <v>32</v>
      </c>
      <c r="D93" s="74"/>
      <c r="E93" s="74" t="s">
        <v>33</v>
      </c>
    </row>
    <row r="94" customFormat="false" ht="21" hidden="false" customHeight="true" outlineLevel="0" collapsed="false">
      <c r="A94" s="39" t="s">
        <v>449</v>
      </c>
      <c r="B94" s="39"/>
      <c r="C94" s="15"/>
      <c r="D94" s="15"/>
      <c r="E94" s="6" t="n">
        <f aca="false">E90</f>
        <v>21581</v>
      </c>
    </row>
    <row r="95" customFormat="false" ht="90" hidden="false" customHeight="true" outlineLevel="0" collapsed="false">
      <c r="A95" s="39" t="s">
        <v>142</v>
      </c>
      <c r="B95" s="39"/>
      <c r="C95" s="14" t="s">
        <v>356</v>
      </c>
      <c r="D95" s="14"/>
      <c r="E95" s="36" t="n">
        <v>0</v>
      </c>
    </row>
    <row r="96" customFormat="false" ht="21" hidden="false" customHeight="true" outlineLevel="0" collapsed="false">
      <c r="A96" s="39"/>
      <c r="B96" s="39"/>
      <c r="C96" s="49" t="s">
        <v>402</v>
      </c>
      <c r="D96" s="49"/>
      <c r="E96" s="36" t="n">
        <v>0</v>
      </c>
    </row>
    <row r="97" customFormat="false" ht="39.75" hidden="false" customHeight="true" outlineLevel="0" collapsed="false">
      <c r="A97" s="39"/>
      <c r="B97" s="39"/>
      <c r="C97" s="14" t="s">
        <v>396</v>
      </c>
      <c r="D97" s="14"/>
      <c r="E97" s="36" t="n">
        <v>0</v>
      </c>
    </row>
    <row r="98" customFormat="false" ht="21" hidden="false" customHeight="true" outlineLevel="0" collapsed="false">
      <c r="A98" s="39" t="s">
        <v>163</v>
      </c>
      <c r="B98" s="39"/>
      <c r="C98" s="15"/>
      <c r="D98" s="15"/>
      <c r="E98" s="36" t="n">
        <f aca="false">C81</f>
        <v>347</v>
      </c>
    </row>
    <row r="99" customFormat="false" ht="21" hidden="false" customHeight="true" outlineLevel="0" collapsed="false">
      <c r="A99" s="43"/>
      <c r="B99" s="43"/>
      <c r="C99" s="41" t="s">
        <v>174</v>
      </c>
      <c r="D99" s="41"/>
      <c r="E99" s="6" t="n">
        <f aca="false">(E18+E94)-SUM(E95:E98)</f>
        <v>23639</v>
      </c>
    </row>
    <row r="100" customFormat="false" ht="21" hidden="false" customHeight="true" outlineLevel="0" collapsed="false">
      <c r="A100" s="46"/>
      <c r="B100" s="46"/>
      <c r="C100" s="46"/>
      <c r="D100" s="46"/>
      <c r="E100" s="46"/>
    </row>
    <row r="101" customFormat="false" ht="21" hidden="false" customHeight="true" outlineLevel="0" collapsed="false">
      <c r="A101" s="46"/>
      <c r="B101" s="46"/>
      <c r="C101" s="46"/>
      <c r="D101" s="46"/>
      <c r="E101" s="46"/>
    </row>
    <row r="102" customFormat="false" ht="21" hidden="false" customHeight="true" outlineLevel="0" collapsed="false">
      <c r="A102" s="76" t="s">
        <v>450</v>
      </c>
      <c r="B102" s="76"/>
      <c r="C102" s="76"/>
      <c r="D102" s="76"/>
      <c r="E102" s="76"/>
    </row>
    <row r="103" customFormat="false" ht="21" hidden="false" customHeight="true" outlineLevel="0" collapsed="false">
      <c r="A103" s="74" t="s">
        <v>162</v>
      </c>
      <c r="B103" s="74"/>
      <c r="C103" s="74" t="s">
        <v>32</v>
      </c>
      <c r="D103" s="74"/>
      <c r="E103" s="74" t="s">
        <v>33</v>
      </c>
    </row>
    <row r="104" customFormat="false" ht="21" hidden="false" customHeight="true" outlineLevel="0" collapsed="false">
      <c r="A104" s="39" t="s">
        <v>451</v>
      </c>
      <c r="B104" s="39"/>
      <c r="C104" s="15"/>
      <c r="D104" s="15"/>
      <c r="E104" s="6" t="n">
        <f aca="false">E99</f>
        <v>23639</v>
      </c>
    </row>
    <row r="105" customFormat="false" ht="21" hidden="false" customHeight="true" outlineLevel="0" collapsed="false">
      <c r="A105" s="39" t="s">
        <v>142</v>
      </c>
      <c r="B105" s="39"/>
      <c r="C105" s="15" t="s">
        <v>356</v>
      </c>
      <c r="D105" s="15"/>
      <c r="E105" s="36" t="n">
        <v>0</v>
      </c>
    </row>
    <row r="106" customFormat="false" ht="21" hidden="false" customHeight="true" outlineLevel="0" collapsed="false">
      <c r="A106" s="39"/>
      <c r="B106" s="39"/>
      <c r="C106" s="49" t="s">
        <v>402</v>
      </c>
      <c r="D106" s="49"/>
      <c r="E106" s="36" t="n">
        <v>0</v>
      </c>
    </row>
    <row r="107" customFormat="false" ht="39.75" hidden="false" customHeight="true" outlineLevel="0" collapsed="false">
      <c r="A107" s="39"/>
      <c r="B107" s="39"/>
      <c r="C107" s="14" t="s">
        <v>396</v>
      </c>
      <c r="D107" s="14"/>
      <c r="E107" s="36" t="n">
        <v>0</v>
      </c>
    </row>
    <row r="108" customFormat="false" ht="21" hidden="false" customHeight="true" outlineLevel="0" collapsed="false">
      <c r="A108" s="39" t="s">
        <v>163</v>
      </c>
      <c r="B108" s="39"/>
      <c r="C108" s="15"/>
      <c r="D108" s="15"/>
      <c r="E108" s="36" t="n">
        <f aca="false">C81</f>
        <v>347</v>
      </c>
    </row>
    <row r="109" customFormat="false" ht="21" hidden="false" customHeight="true" outlineLevel="0" collapsed="false">
      <c r="A109" s="39"/>
      <c r="B109" s="39"/>
      <c r="C109" s="41" t="s">
        <v>174</v>
      </c>
      <c r="D109" s="41"/>
      <c r="E109" s="6" t="n">
        <f aca="false">(E24+E104)-SUM(E105:E108)</f>
        <v>25697</v>
      </c>
    </row>
    <row r="110" customFormat="false" ht="21" hidden="false" customHeight="true" outlineLevel="0" collapsed="false">
      <c r="A110" s="17"/>
      <c r="B110" s="17"/>
    </row>
    <row r="111" customFormat="false" ht="13.5" hidden="false" customHeight="true" outlineLevel="0" collapsed="false">
      <c r="A111" s="17"/>
      <c r="B111" s="17"/>
    </row>
    <row r="112" customFormat="false" ht="13.5" hidden="false" customHeight="true" outlineLevel="0" collapsed="false">
      <c r="A112" s="17"/>
      <c r="B112" s="17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</sheetData>
  <mergeCells count="68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A18:B18"/>
    <mergeCell ref="C18:D18"/>
    <mergeCell ref="A20:E20"/>
    <mergeCell ref="C21:D21"/>
    <mergeCell ref="C22:D22"/>
    <mergeCell ref="C23:D23"/>
    <mergeCell ref="A24:B24"/>
    <mergeCell ref="C24:D24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86:B88"/>
    <mergeCell ref="C86:D86"/>
    <mergeCell ref="C87:D87"/>
    <mergeCell ref="C88:D88"/>
    <mergeCell ref="A89:B89"/>
    <mergeCell ref="C89:D89"/>
    <mergeCell ref="A90:B90"/>
    <mergeCell ref="C90:D90"/>
    <mergeCell ref="A92:E92"/>
    <mergeCell ref="A93:B93"/>
    <mergeCell ref="C93:D93"/>
    <mergeCell ref="A94:B94"/>
    <mergeCell ref="C94:D94"/>
    <mergeCell ref="A95:B97"/>
    <mergeCell ref="C95:D95"/>
    <mergeCell ref="C96:D96"/>
    <mergeCell ref="C97:D97"/>
    <mergeCell ref="A98:B98"/>
    <mergeCell ref="C98:D98"/>
    <mergeCell ref="A99:B99"/>
    <mergeCell ref="C99:D99"/>
    <mergeCell ref="A102:E102"/>
    <mergeCell ref="A103:B103"/>
    <mergeCell ref="C103:D103"/>
    <mergeCell ref="A104:B104"/>
    <mergeCell ref="C104:D104"/>
    <mergeCell ref="A105:B107"/>
    <mergeCell ref="C105:D105"/>
    <mergeCell ref="C106:D106"/>
    <mergeCell ref="C107:D107"/>
    <mergeCell ref="A108:B108"/>
    <mergeCell ref="C108:D108"/>
    <mergeCell ref="A109:B109"/>
    <mergeCell ref="C109:D109"/>
  </mergeCells>
  <conditionalFormatting sqref="C31:C35">
    <cfRule type="cellIs" priority="2" operator="equal" aboveAverage="0" equalAverage="0" bottom="0" percent="0" rank="0" text="" dxfId="68">
      <formula>0</formula>
    </cfRule>
  </conditionalFormatting>
  <conditionalFormatting sqref="C37:C47">
    <cfRule type="cellIs" priority="3" operator="equal" aboveAverage="0" equalAverage="0" bottom="0" percent="0" rank="0" text="" dxfId="69">
      <formula>0</formula>
    </cfRule>
  </conditionalFormatting>
  <conditionalFormatting sqref="C49:C52 C54:C55 C57:C61 C81">
    <cfRule type="cellIs" priority="4" operator="equal" aboveAverage="0" equalAverage="0" bottom="0" percent="0" rank="0" text="" dxfId="70">
      <formula>0</formula>
    </cfRule>
  </conditionalFormatting>
  <conditionalFormatting sqref="C63">
    <cfRule type="cellIs" priority="5" operator="equal" aboveAverage="0" equalAverage="0" bottom="0" percent="0" rank="0" text="" dxfId="71">
      <formula>0</formula>
    </cfRule>
  </conditionalFormatting>
  <conditionalFormatting sqref="C68:C73">
    <cfRule type="cellIs" priority="6" operator="equal" aboveAverage="0" equalAverage="0" bottom="0" percent="0" rank="0" text="" dxfId="72">
      <formula>0</formula>
    </cfRule>
  </conditionalFormatting>
  <conditionalFormatting sqref="C71">
    <cfRule type="cellIs" priority="7" operator="equal" aboveAverage="0" equalAverage="0" bottom="0" percent="0" rank="0" text="" dxfId="73">
      <formula>0</formula>
    </cfRule>
  </conditionalFormatting>
  <conditionalFormatting sqref="D32:G32">
    <cfRule type="cellIs" priority="8" operator="equal" aboveAverage="0" equalAverage="0" bottom="0" percent="0" rank="0" text="" dxfId="74">
      <formula>0</formula>
    </cfRule>
  </conditionalFormatting>
  <conditionalFormatting sqref="E86:E89">
    <cfRule type="cellIs" priority="9" operator="equal" aboveAverage="0" equalAverage="0" bottom="0" percent="0" rank="0" text="" dxfId="75">
      <formula>0</formula>
    </cfRule>
  </conditionalFormatting>
  <conditionalFormatting sqref="E88">
    <cfRule type="cellIs" priority="10" operator="equal" aboveAverage="0" equalAverage="0" bottom="0" percent="0" rank="0" text="" dxfId="76">
      <formula>0</formula>
    </cfRule>
  </conditionalFormatting>
  <conditionalFormatting sqref="E95:E98">
    <cfRule type="cellIs" priority="11" operator="equal" aboveAverage="0" equalAverage="0" bottom="0" percent="0" rank="0" text="" dxfId="77">
      <formula>0</formula>
    </cfRule>
  </conditionalFormatting>
  <conditionalFormatting sqref="E97">
    <cfRule type="cellIs" priority="12" operator="equal" aboveAverage="0" equalAverage="0" bottom="0" percent="0" rank="0" text="" dxfId="78">
      <formula>0</formula>
    </cfRule>
  </conditionalFormatting>
  <conditionalFormatting sqref="E105:E108">
    <cfRule type="cellIs" priority="13" operator="equal" aboveAverage="0" equalAverage="0" bottom="0" percent="0" rank="0" text="" dxfId="79">
      <formula>0</formula>
    </cfRule>
  </conditionalFormatting>
  <conditionalFormatting sqref="E107">
    <cfRule type="cellIs" priority="14" operator="equal" aboveAverage="0" equalAverage="0" bottom="0" percent="0" rank="0" text="" dxfId="8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1887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2022-04-23T15:32:00Z</dcterms:created>
  <dc:creator>alantang</dc:creator>
  <dc:description/>
  <dc:language>en-US</dc:language>
  <cp:lastModifiedBy/>
  <dcterms:modified xsi:type="dcterms:W3CDTF">2024-12-25T17:52:16Z</dcterms:modified>
  <cp:revision>1051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