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120" yWindow="0" windowWidth="24820" windowHeight="17460" tabRatio="500" activeTab="2"/>
  </bookViews>
  <sheets>
    <sheet name="Study 1" sheetId="1" r:id="rId1"/>
    <sheet name="Study 2" sheetId="2" r:id="rId2"/>
    <sheet name="Study 3" sheetId="3" r:id="rId3"/>
    <sheet name="Index-Across Graph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4" l="1"/>
  <c r="N9" i="4"/>
  <c r="J9" i="4"/>
  <c r="M9" i="4"/>
  <c r="I9" i="4"/>
  <c r="L9" i="4"/>
  <c r="K8" i="4"/>
  <c r="N8" i="4"/>
  <c r="J8" i="4"/>
  <c r="M8" i="4"/>
  <c r="I8" i="4"/>
  <c r="L8" i="4"/>
  <c r="H3" i="4"/>
  <c r="J3" i="4"/>
  <c r="G3" i="4"/>
  <c r="I3" i="4"/>
  <c r="H2" i="4"/>
  <c r="J2" i="4"/>
  <c r="G2" i="4"/>
  <c r="I2" i="4"/>
  <c r="N12" i="3"/>
  <c r="R12" i="3"/>
  <c r="M12" i="3"/>
  <c r="Q12" i="3"/>
  <c r="L12" i="3"/>
  <c r="P12" i="3"/>
  <c r="K12" i="3"/>
  <c r="O12" i="3"/>
  <c r="N11" i="3"/>
  <c r="R11" i="3"/>
  <c r="M11" i="3"/>
  <c r="Q11" i="3"/>
  <c r="L11" i="3"/>
  <c r="P11" i="3"/>
  <c r="K11" i="3"/>
  <c r="O11" i="3"/>
  <c r="N10" i="3"/>
  <c r="R10" i="3"/>
  <c r="M10" i="3"/>
  <c r="Q10" i="3"/>
  <c r="L10" i="3"/>
  <c r="P10" i="3"/>
  <c r="K10" i="3"/>
  <c r="O10" i="3"/>
  <c r="N6" i="3"/>
  <c r="R6" i="3"/>
  <c r="M6" i="3"/>
  <c r="Q6" i="3"/>
  <c r="L6" i="3"/>
  <c r="P6" i="3"/>
  <c r="K6" i="3"/>
  <c r="O6" i="3"/>
  <c r="N5" i="3"/>
  <c r="R5" i="3"/>
  <c r="M5" i="3"/>
  <c r="Q5" i="3"/>
  <c r="L5" i="3"/>
  <c r="P5" i="3"/>
  <c r="K5" i="3"/>
  <c r="O5" i="3"/>
  <c r="N4" i="3"/>
  <c r="R4" i="3"/>
  <c r="M4" i="3"/>
  <c r="Q4" i="3"/>
  <c r="L4" i="3"/>
  <c r="P4" i="3"/>
  <c r="K4" i="3"/>
  <c r="O4" i="3"/>
  <c r="N11" i="2"/>
  <c r="M11" i="2"/>
  <c r="L11" i="2"/>
  <c r="N10" i="2"/>
  <c r="M10" i="2"/>
  <c r="L10" i="2"/>
  <c r="N9" i="2"/>
  <c r="M9" i="2"/>
  <c r="L9" i="2"/>
  <c r="N8" i="2"/>
  <c r="M8" i="2"/>
  <c r="L8" i="2"/>
  <c r="N5" i="2"/>
  <c r="M5" i="2"/>
  <c r="L5" i="2"/>
  <c r="N4" i="2"/>
  <c r="M4" i="2"/>
  <c r="L4" i="2"/>
  <c r="N3" i="2"/>
  <c r="M3" i="2"/>
  <c r="L3" i="2"/>
  <c r="N2" i="2"/>
  <c r="M2" i="2"/>
  <c r="L2" i="2"/>
  <c r="K11" i="2"/>
  <c r="J11" i="2"/>
  <c r="I11" i="2"/>
  <c r="K10" i="2"/>
  <c r="J10" i="2"/>
  <c r="I10" i="2"/>
  <c r="K9" i="2"/>
  <c r="J9" i="2"/>
  <c r="I9" i="2"/>
  <c r="K8" i="2"/>
  <c r="J8" i="2"/>
  <c r="I8" i="2"/>
  <c r="K5" i="2"/>
  <c r="J5" i="2"/>
  <c r="I5" i="2"/>
  <c r="K4" i="2"/>
  <c r="J4" i="2"/>
  <c r="I4" i="2"/>
  <c r="K2" i="2"/>
  <c r="J2" i="2"/>
  <c r="I2" i="2"/>
  <c r="K3" i="2"/>
  <c r="J3" i="2"/>
  <c r="I3" i="2"/>
  <c r="H11" i="1"/>
  <c r="J11" i="1"/>
  <c r="G11" i="1"/>
  <c r="I11" i="1"/>
  <c r="H4" i="1"/>
  <c r="J4" i="1"/>
  <c r="G4" i="1"/>
  <c r="I4" i="1"/>
  <c r="H12" i="1"/>
  <c r="J12" i="1"/>
  <c r="G12" i="1"/>
  <c r="I12" i="1"/>
  <c r="H5" i="1"/>
  <c r="J5" i="1"/>
  <c r="G5" i="1"/>
  <c r="I5" i="1"/>
  <c r="H9" i="1"/>
  <c r="J9" i="1"/>
  <c r="G9" i="1"/>
  <c r="I9" i="1"/>
  <c r="H2" i="1"/>
  <c r="J2" i="1"/>
  <c r="G2" i="1"/>
  <c r="I2" i="1"/>
  <c r="J10" i="1"/>
  <c r="I10" i="1"/>
  <c r="I3" i="1"/>
  <c r="J3" i="1"/>
  <c r="H10" i="1"/>
  <c r="G10" i="1"/>
  <c r="H3" i="1"/>
  <c r="G3" i="1"/>
</calcChain>
</file>

<file path=xl/sharedStrings.xml><?xml version="1.0" encoding="utf-8"?>
<sst xmlns="http://schemas.openxmlformats.org/spreadsheetml/2006/main" count="89" uniqueCount="31">
  <si>
    <t>Factual Raw Zscore Across</t>
  </si>
  <si>
    <t>Factual Index Zscore Across</t>
  </si>
  <si>
    <t>Factual Raw Zscore Within</t>
  </si>
  <si>
    <t>Factual Index Zscore Within</t>
  </si>
  <si>
    <t>laptop</t>
  </si>
  <si>
    <t>longhand</t>
  </si>
  <si>
    <t xml:space="preserve">laptop </t>
  </si>
  <si>
    <t>Conceptual Raw Zscore Across</t>
  </si>
  <si>
    <t>Conceptual Index Zscore Across</t>
  </si>
  <si>
    <t>Conceptual Raw Zscore Within</t>
  </si>
  <si>
    <t>Conceptual Index Zscore Within</t>
  </si>
  <si>
    <t>stdevlaptop</t>
  </si>
  <si>
    <t>stdevlonghand</t>
  </si>
  <si>
    <t>sqrtsamplesizelaptop</t>
  </si>
  <si>
    <t>sqrtsamplesizelonghand</t>
  </si>
  <si>
    <t>sterrorlaptop</t>
  </si>
  <si>
    <t>sterrorlonghand</t>
  </si>
  <si>
    <t>laptop no instruction</t>
  </si>
  <si>
    <t>laptop instruction</t>
  </si>
  <si>
    <t>stdevinstructions</t>
  </si>
  <si>
    <t>sqrtsamplesizeinstructions</t>
  </si>
  <si>
    <t>sterrorinstructions</t>
  </si>
  <si>
    <t>laptop-study</t>
  </si>
  <si>
    <t>longhand-study</t>
  </si>
  <si>
    <t>laptop-no study</t>
  </si>
  <si>
    <t>longhand-no study</t>
  </si>
  <si>
    <t>factual</t>
  </si>
  <si>
    <t>conceptual</t>
  </si>
  <si>
    <t>total</t>
  </si>
  <si>
    <t>raw scores</t>
  </si>
  <si>
    <t>index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</si>
</sst>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Factual Question Z-Scores</a:t>
            </a:r>
          </a:p>
        </c:rich>
      </c:tx>
      <c:layout>
        <c:manualLayout>
          <c:xMode val="edge"/>
          <c:yMode val="edge"/>
          <c:x val="0.192970276621182"/>
          <c:y val="0.03249097472924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608401698479"/>
          <c:y val="0.12057761732852"/>
          <c:w val="0.86157924490208"/>
          <c:h val="0.814440433212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'Study 1'!$B$1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'Study 1'!$I$2:$I$5</c:f>
                <c:numCache>
                  <c:formatCode>General</c:formatCode>
                  <c:ptCount val="4"/>
                  <c:pt idx="0">
                    <c:v>0.155178980951134</c:v>
                  </c:pt>
                  <c:pt idx="1">
                    <c:v>0.179605302026775</c:v>
                  </c:pt>
                  <c:pt idx="2">
                    <c:v>0.17655201189232</c:v>
                  </c:pt>
                  <c:pt idx="3">
                    <c:v>0.168649378603142</c:v>
                  </c:pt>
                </c:numCache>
              </c:numRef>
            </c:plus>
            <c:minus>
              <c:numRef>
                <c:f>'Study 1'!$I$2:$I$5</c:f>
                <c:numCache>
                  <c:formatCode>General</c:formatCode>
                  <c:ptCount val="4"/>
                  <c:pt idx="0">
                    <c:v>0.155178980951134</c:v>
                  </c:pt>
                  <c:pt idx="1">
                    <c:v>0.179605302026775</c:v>
                  </c:pt>
                  <c:pt idx="2">
                    <c:v>0.17655201189232</c:v>
                  </c:pt>
                  <c:pt idx="3">
                    <c:v>0.168649378603142</c:v>
                  </c:pt>
                </c:numCache>
              </c:numRef>
            </c:minus>
          </c:errBars>
          <c:cat>
            <c:strRef>
              <c:f>'Study 1'!$A$2:$A$5</c:f>
              <c:strCache>
                <c:ptCount val="4"/>
                <c:pt idx="0">
                  <c:v>Factual Raw Zscore Across</c:v>
                </c:pt>
                <c:pt idx="1">
                  <c:v>Factual Index Zscore Across</c:v>
                </c:pt>
                <c:pt idx="2">
                  <c:v>Factual Raw Zscore Within</c:v>
                </c:pt>
                <c:pt idx="3">
                  <c:v>Factual Index Zscore Within</c:v>
                </c:pt>
              </c:strCache>
            </c:strRef>
          </c:cat>
          <c:val>
            <c:numRef>
              <c:f>'Study 1'!$B$2:$B$5</c:f>
              <c:numCache>
                <c:formatCode>General</c:formatCode>
                <c:ptCount val="4"/>
                <c:pt idx="0">
                  <c:v>-0.174</c:v>
                </c:pt>
                <c:pt idx="1">
                  <c:v>-0.006</c:v>
                </c:pt>
                <c:pt idx="2">
                  <c:v>-0.119</c:v>
                </c:pt>
                <c:pt idx="3">
                  <c:v>-0.056</c:v>
                </c:pt>
              </c:numCache>
            </c:numRef>
          </c:val>
        </c:ser>
        <c:ser>
          <c:idx val="1"/>
          <c:order val="1"/>
          <c:tx>
            <c:strRef>
              <c:f>'Study 1'!$C$1</c:f>
              <c:strCache>
                <c:ptCount val="1"/>
                <c:pt idx="0">
                  <c:v>longhand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'Study 1'!$J$2:$J$5</c:f>
                <c:numCache>
                  <c:formatCode>General</c:formatCode>
                  <c:ptCount val="4"/>
                  <c:pt idx="0">
                    <c:v>0.18864844365676</c:v>
                  </c:pt>
                  <c:pt idx="1">
                    <c:v>0.173213570993934</c:v>
                  </c:pt>
                  <c:pt idx="2">
                    <c:v>0.163952647396238</c:v>
                  </c:pt>
                  <c:pt idx="3">
                    <c:v>0.173213570993934</c:v>
                  </c:pt>
                </c:numCache>
              </c:numRef>
            </c:plus>
            <c:minus>
              <c:numRef>
                <c:f>'Study 1'!$J$2:$J$5</c:f>
                <c:numCache>
                  <c:formatCode>General</c:formatCode>
                  <c:ptCount val="4"/>
                  <c:pt idx="0">
                    <c:v>0.18864844365676</c:v>
                  </c:pt>
                  <c:pt idx="1">
                    <c:v>0.173213570993934</c:v>
                  </c:pt>
                  <c:pt idx="2">
                    <c:v>0.163952647396238</c:v>
                  </c:pt>
                  <c:pt idx="3">
                    <c:v>0.173213570993934</c:v>
                  </c:pt>
                </c:numCache>
              </c:numRef>
            </c:minus>
          </c:errBars>
          <c:cat>
            <c:strRef>
              <c:f>'Study 1'!$A$2:$A$5</c:f>
              <c:strCache>
                <c:ptCount val="4"/>
                <c:pt idx="0">
                  <c:v>Factual Raw Zscore Across</c:v>
                </c:pt>
                <c:pt idx="1">
                  <c:v>Factual Index Zscore Across</c:v>
                </c:pt>
                <c:pt idx="2">
                  <c:v>Factual Raw Zscore Within</c:v>
                </c:pt>
                <c:pt idx="3">
                  <c:v>Factual Index Zscore Within</c:v>
                </c:pt>
              </c:strCache>
            </c:strRef>
          </c:cat>
          <c:val>
            <c:numRef>
              <c:f>'Study 1'!$C$2:$C$5</c:f>
              <c:numCache>
                <c:formatCode>General</c:formatCode>
                <c:ptCount val="4"/>
                <c:pt idx="0">
                  <c:v>0.159</c:v>
                </c:pt>
                <c:pt idx="1">
                  <c:v>0.005</c:v>
                </c:pt>
                <c:pt idx="2">
                  <c:v>0.108</c:v>
                </c:pt>
                <c:pt idx="3">
                  <c:v>0.051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422536"/>
        <c:axId val="-2088923992"/>
      </c:barChart>
      <c:catAx>
        <c:axId val="-2033422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088923992"/>
        <c:crosses val="autoZero"/>
        <c:auto val="1"/>
        <c:lblAlgn val="ctr"/>
        <c:lblOffset val="100"/>
        <c:noMultiLvlLbl val="0"/>
      </c:catAx>
      <c:valAx>
        <c:axId val="-2088923992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Z-Score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2033422536"/>
        <c:crosses val="autoZero"/>
        <c:crossBetween val="between"/>
        <c:majorUnit val="0.1"/>
        <c:minorUnit val="0.01"/>
      </c:valAx>
    </c:plotArea>
    <c:legend>
      <c:legendPos val="r"/>
      <c:layout>
        <c:manualLayout>
          <c:xMode val="edge"/>
          <c:yMode val="edge"/>
          <c:x val="0.790812755081008"/>
          <c:y val="0.806870491713011"/>
          <c:w val="0.110944729881738"/>
          <c:h val="0.14992814272341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Conceptual Question Z-Scores</a:t>
            </a:r>
          </a:p>
        </c:rich>
      </c:tx>
      <c:layout>
        <c:manualLayout>
          <c:xMode val="edge"/>
          <c:yMode val="edge"/>
          <c:x val="0.192970276621182"/>
          <c:y val="0.03249097472924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608401698479"/>
          <c:y val="0.12057761732852"/>
          <c:w val="0.86157924490208"/>
          <c:h val="0.814440433212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'Study 1'!$B$8</c:f>
              <c:strCache>
                <c:ptCount val="1"/>
                <c:pt idx="0">
                  <c:v>laptop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'Study 1'!$I$9:$I$12</c:f>
                <c:numCache>
                  <c:formatCode>General</c:formatCode>
                  <c:ptCount val="4"/>
                  <c:pt idx="0">
                    <c:v>0.159669113501803</c:v>
                  </c:pt>
                  <c:pt idx="1">
                    <c:v>0.161644771824097</c:v>
                  </c:pt>
                  <c:pt idx="2">
                    <c:v>0.168290167999088</c:v>
                  </c:pt>
                  <c:pt idx="3">
                    <c:v>0.176192801288266</c:v>
                  </c:pt>
                </c:numCache>
              </c:numRef>
            </c:plus>
            <c:minus>
              <c:numRef>
                <c:f>'Study 1'!$I$9:$I$12</c:f>
                <c:numCache>
                  <c:formatCode>General</c:formatCode>
                  <c:ptCount val="4"/>
                  <c:pt idx="0">
                    <c:v>0.159669113501803</c:v>
                  </c:pt>
                  <c:pt idx="1">
                    <c:v>0.161644771824097</c:v>
                  </c:pt>
                  <c:pt idx="2">
                    <c:v>0.168290167999088</c:v>
                  </c:pt>
                  <c:pt idx="3">
                    <c:v>0.176192801288266</c:v>
                  </c:pt>
                </c:numCache>
              </c:numRef>
            </c:minus>
          </c:errBars>
          <c:cat>
            <c:strRef>
              <c:f>'Study 1'!$A$9:$A$12</c:f>
              <c:strCache>
                <c:ptCount val="4"/>
                <c:pt idx="0">
                  <c:v>Conceptual Raw Zscore Across</c:v>
                </c:pt>
                <c:pt idx="1">
                  <c:v>Conceptual Index Zscore Across</c:v>
                </c:pt>
                <c:pt idx="2">
                  <c:v>Conceptual Raw Zscore Within</c:v>
                </c:pt>
                <c:pt idx="3">
                  <c:v>Conceptual Index Zscore Within</c:v>
                </c:pt>
              </c:strCache>
            </c:strRef>
          </c:cat>
          <c:val>
            <c:numRef>
              <c:f>'Study 1'!$B$9:$B$12</c:f>
              <c:numCache>
                <c:formatCode>General</c:formatCode>
                <c:ptCount val="4"/>
                <c:pt idx="0">
                  <c:v>-0.208</c:v>
                </c:pt>
                <c:pt idx="1">
                  <c:v>-0.178</c:v>
                </c:pt>
                <c:pt idx="2">
                  <c:v>-0.26</c:v>
                </c:pt>
                <c:pt idx="3">
                  <c:v>-0.251</c:v>
                </c:pt>
              </c:numCache>
            </c:numRef>
          </c:val>
        </c:ser>
        <c:ser>
          <c:idx val="1"/>
          <c:order val="1"/>
          <c:tx>
            <c:strRef>
              <c:f>'Study 1'!$C$8</c:f>
              <c:strCache>
                <c:ptCount val="1"/>
                <c:pt idx="0">
                  <c:v>longhand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'Study 1'!$J$9:$J$12</c:f>
                <c:numCache>
                  <c:formatCode>General</c:formatCode>
                  <c:ptCount val="4"/>
                  <c:pt idx="0">
                    <c:v>0.183503486102484</c:v>
                  </c:pt>
                  <c:pt idx="1">
                    <c:v>0.183503486102484</c:v>
                  </c:pt>
                  <c:pt idx="2">
                    <c:v>0.162580658715098</c:v>
                  </c:pt>
                  <c:pt idx="3">
                    <c:v>0.156235211064826</c:v>
                  </c:pt>
                </c:numCache>
              </c:numRef>
            </c:plus>
            <c:minus>
              <c:numRef>
                <c:f>'Study 1'!$J$9:$J$12</c:f>
                <c:numCache>
                  <c:formatCode>General</c:formatCode>
                  <c:ptCount val="4"/>
                  <c:pt idx="0">
                    <c:v>0.183503486102484</c:v>
                  </c:pt>
                  <c:pt idx="1">
                    <c:v>0.183503486102484</c:v>
                  </c:pt>
                  <c:pt idx="2">
                    <c:v>0.162580658715098</c:v>
                  </c:pt>
                  <c:pt idx="3">
                    <c:v>0.156235211064826</c:v>
                  </c:pt>
                </c:numCache>
              </c:numRef>
            </c:minus>
          </c:errBars>
          <c:cat>
            <c:strRef>
              <c:f>'Study 1'!$A$9:$A$12</c:f>
              <c:strCache>
                <c:ptCount val="4"/>
                <c:pt idx="0">
                  <c:v>Conceptual Raw Zscore Across</c:v>
                </c:pt>
                <c:pt idx="1">
                  <c:v>Conceptual Index Zscore Across</c:v>
                </c:pt>
                <c:pt idx="2">
                  <c:v>Conceptual Raw Zscore Within</c:v>
                </c:pt>
                <c:pt idx="3">
                  <c:v>Conceptual Index Zscore Within</c:v>
                </c:pt>
              </c:strCache>
            </c:strRef>
          </c:cat>
          <c:val>
            <c:numRef>
              <c:f>'Study 1'!$C$9:$C$12</c:f>
              <c:numCache>
                <c:formatCode>General</c:formatCode>
                <c:ptCount val="4"/>
                <c:pt idx="0">
                  <c:v>0.189</c:v>
                </c:pt>
                <c:pt idx="1">
                  <c:v>0.162</c:v>
                </c:pt>
                <c:pt idx="2">
                  <c:v>0.237</c:v>
                </c:pt>
                <c:pt idx="3">
                  <c:v>0.229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085080"/>
        <c:axId val="-2089063976"/>
      </c:barChart>
      <c:catAx>
        <c:axId val="-2017085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089063976"/>
        <c:crosses val="autoZero"/>
        <c:auto val="1"/>
        <c:lblAlgn val="ctr"/>
        <c:lblOffset val="100"/>
        <c:noMultiLvlLbl val="0"/>
      </c:catAx>
      <c:valAx>
        <c:axId val="-2089063976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Z-Score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2017085080"/>
        <c:crosses val="autoZero"/>
        <c:crossBetween val="between"/>
        <c:majorUnit val="0.1"/>
        <c:minorUnit val="0.01"/>
      </c:valAx>
    </c:plotArea>
    <c:legend>
      <c:legendPos val="r"/>
      <c:layout>
        <c:manualLayout>
          <c:xMode val="edge"/>
          <c:yMode val="edge"/>
          <c:x val="0.830478687554452"/>
          <c:y val="0.851252313580324"/>
          <c:w val="0.136242664343366"/>
          <c:h val="0.11350064309690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Note-Taking Medium and Performance</a:t>
            </a:r>
          </a:p>
        </c:rich>
      </c:tx>
      <c:layout>
        <c:manualLayout>
          <c:xMode val="edge"/>
          <c:yMode val="edge"/>
          <c:x val="0.22613636363636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579844243136"/>
          <c:y val="0.116057775386772"/>
          <c:w val="0.834188093109428"/>
          <c:h val="0.754524706150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'Study 2'!$B$1</c:f>
              <c:strCache>
                <c:ptCount val="1"/>
                <c:pt idx="0">
                  <c:v>laptop no instruction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2'!$L$2:$L$6</c:f>
                <c:numCache>
                  <c:formatCode>General</c:formatCode>
                  <c:ptCount val="5"/>
                  <c:pt idx="0">
                    <c:v>0.129665935780994</c:v>
                  </c:pt>
                  <c:pt idx="1">
                    <c:v>0.138627728318773</c:v>
                  </c:pt>
                  <c:pt idx="2">
                    <c:v>0.128125627688563</c:v>
                  </c:pt>
                  <c:pt idx="3">
                    <c:v>0.128545711713771</c:v>
                  </c:pt>
                </c:numCache>
              </c:numRef>
            </c:plus>
            <c:minus>
              <c:numRef>
                <c:f>'Study 2'!$L$2:$L$5</c:f>
                <c:numCache>
                  <c:formatCode>General</c:formatCode>
                  <c:ptCount val="4"/>
                  <c:pt idx="0">
                    <c:v>0.129665935780994</c:v>
                  </c:pt>
                  <c:pt idx="1">
                    <c:v>0.138627728318773</c:v>
                  </c:pt>
                  <c:pt idx="2">
                    <c:v>0.128125627688563</c:v>
                  </c:pt>
                  <c:pt idx="3">
                    <c:v>0.128545711713771</c:v>
                  </c:pt>
                </c:numCache>
              </c:numRef>
            </c:minus>
          </c:errBars>
          <c:cat>
            <c:strRef>
              <c:f>'Study 2'!$A$2:$A$5</c:f>
              <c:strCache>
                <c:ptCount val="4"/>
                <c:pt idx="0">
                  <c:v>Factual Raw Zscore Across</c:v>
                </c:pt>
                <c:pt idx="1">
                  <c:v>Factual Index Zscore Across</c:v>
                </c:pt>
                <c:pt idx="2">
                  <c:v>Factual Raw Zscore Within</c:v>
                </c:pt>
                <c:pt idx="3">
                  <c:v>Factual Index Zscore Within</c:v>
                </c:pt>
              </c:strCache>
            </c:strRef>
          </c:cat>
          <c:val>
            <c:numRef>
              <c:f>'Study 2'!$B$2:$B$5</c:f>
              <c:numCache>
                <c:formatCode>General</c:formatCode>
                <c:ptCount val="4"/>
                <c:pt idx="0">
                  <c:v>-0.052</c:v>
                </c:pt>
                <c:pt idx="1">
                  <c:v>-0.089</c:v>
                </c:pt>
                <c:pt idx="2">
                  <c:v>-0.151</c:v>
                </c:pt>
                <c:pt idx="3">
                  <c:v>-0.167</c:v>
                </c:pt>
              </c:numCache>
            </c:numRef>
          </c:val>
        </c:ser>
        <c:ser>
          <c:idx val="1"/>
          <c:order val="1"/>
          <c:tx>
            <c:strRef>
              <c:f>'Study 2'!$C$1</c:f>
              <c:strCache>
                <c:ptCount val="1"/>
                <c:pt idx="0">
                  <c:v>laptop instruction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2'!$M$2:$M$5</c:f>
                <c:numCache>
                  <c:formatCode>General</c:formatCode>
                  <c:ptCount val="4"/>
                  <c:pt idx="0">
                    <c:v>0.141448550037433</c:v>
                  </c:pt>
                  <c:pt idx="1">
                    <c:v>0.145608801509123</c:v>
                  </c:pt>
                  <c:pt idx="2">
                    <c:v>0.141448550037433</c:v>
                  </c:pt>
                  <c:pt idx="3">
                    <c:v>0.145608801509123</c:v>
                  </c:pt>
                </c:numCache>
              </c:numRef>
            </c:plus>
            <c:minus>
              <c:numRef>
                <c:f>'Study 2'!$M$2:$M$5</c:f>
                <c:numCache>
                  <c:formatCode>General</c:formatCode>
                  <c:ptCount val="4"/>
                  <c:pt idx="0">
                    <c:v>0.141448550037433</c:v>
                  </c:pt>
                  <c:pt idx="1">
                    <c:v>0.145608801509123</c:v>
                  </c:pt>
                  <c:pt idx="2">
                    <c:v>0.141448550037433</c:v>
                  </c:pt>
                  <c:pt idx="3">
                    <c:v>0.145608801509123</c:v>
                  </c:pt>
                </c:numCache>
              </c:numRef>
            </c:minus>
          </c:errBars>
          <c:cat>
            <c:strRef>
              <c:f>'Study 2'!$A$2:$A$5</c:f>
              <c:strCache>
                <c:ptCount val="4"/>
                <c:pt idx="0">
                  <c:v>Factual Raw Zscore Across</c:v>
                </c:pt>
                <c:pt idx="1">
                  <c:v>Factual Index Zscore Across</c:v>
                </c:pt>
                <c:pt idx="2">
                  <c:v>Factual Raw Zscore Within</c:v>
                </c:pt>
                <c:pt idx="3">
                  <c:v>Factual Index Zscore Within</c:v>
                </c:pt>
              </c:strCache>
            </c:strRef>
          </c:cat>
          <c:val>
            <c:numRef>
              <c:f>'Study 2'!$C$2:$C$5</c:f>
              <c:numCache>
                <c:formatCode>General</c:formatCode>
                <c:ptCount val="4"/>
                <c:pt idx="0">
                  <c:v>0.064</c:v>
                </c:pt>
                <c:pt idx="1">
                  <c:v>0.063</c:v>
                </c:pt>
                <c:pt idx="2">
                  <c:v>0.038</c:v>
                </c:pt>
                <c:pt idx="3">
                  <c:v>0.045</c:v>
                </c:pt>
              </c:numCache>
            </c:numRef>
          </c:val>
        </c:ser>
        <c:ser>
          <c:idx val="2"/>
          <c:order val="2"/>
          <c:tx>
            <c:strRef>
              <c:f>'Study 2'!$D$1</c:f>
              <c:strCache>
                <c:ptCount val="1"/>
                <c:pt idx="0">
                  <c:v>longhand</c:v>
                </c:pt>
              </c:strCache>
            </c:strRef>
          </c:tx>
          <c:spPr>
            <a:pattFill prst="dkUpDiag">
              <a:fgClr>
                <a:sysClr val="window" lastClr="FFFFFF">
                  <a:lumMod val="50000"/>
                </a:sysClr>
              </a:fgClr>
              <a:bgClr>
                <a:prstClr val="white"/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2'!$N$2:$N$5</c:f>
                <c:numCache>
                  <c:formatCode>General</c:formatCode>
                  <c:ptCount val="4"/>
                  <c:pt idx="0">
                    <c:v>0.154441197008225</c:v>
                  </c:pt>
                  <c:pt idx="1">
                    <c:v>0.140007440278484</c:v>
                  </c:pt>
                  <c:pt idx="2">
                    <c:v>0.147224318643355</c:v>
                  </c:pt>
                  <c:pt idx="3">
                    <c:v>0.141595153518756</c:v>
                  </c:pt>
                </c:numCache>
              </c:numRef>
            </c:plus>
            <c:minus>
              <c:numRef>
                <c:f>'Study 2'!$N$2:$N$5</c:f>
                <c:numCache>
                  <c:formatCode>General</c:formatCode>
                  <c:ptCount val="4"/>
                  <c:pt idx="0">
                    <c:v>0.154441197008225</c:v>
                  </c:pt>
                  <c:pt idx="1">
                    <c:v>0.140007440278484</c:v>
                  </c:pt>
                  <c:pt idx="2">
                    <c:v>0.147224318643355</c:v>
                  </c:pt>
                  <c:pt idx="3">
                    <c:v>0.141595153518756</c:v>
                  </c:pt>
                </c:numCache>
              </c:numRef>
            </c:minus>
          </c:errBars>
          <c:cat>
            <c:strRef>
              <c:f>'Study 2'!$A$2:$A$5</c:f>
              <c:strCache>
                <c:ptCount val="4"/>
                <c:pt idx="0">
                  <c:v>Factual Raw Zscore Across</c:v>
                </c:pt>
                <c:pt idx="1">
                  <c:v>Factual Index Zscore Across</c:v>
                </c:pt>
                <c:pt idx="2">
                  <c:v>Factual Raw Zscore Within</c:v>
                </c:pt>
                <c:pt idx="3">
                  <c:v>Factual Index Zscore Within</c:v>
                </c:pt>
              </c:strCache>
            </c:strRef>
          </c:cat>
          <c:val>
            <c:numRef>
              <c:f>'Study 2'!$D$2:$D$5</c:f>
              <c:numCache>
                <c:formatCode>General</c:formatCode>
                <c:ptCount val="4"/>
                <c:pt idx="0">
                  <c:v>-0.014</c:v>
                </c:pt>
                <c:pt idx="1">
                  <c:v>0.026</c:v>
                </c:pt>
                <c:pt idx="2">
                  <c:v>0.119</c:v>
                </c:pt>
                <c:pt idx="3">
                  <c:v>0.129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-2033721128"/>
        <c:axId val="-2017080648"/>
      </c:barChart>
      <c:catAx>
        <c:axId val="-203372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080648"/>
        <c:crosses val="autoZero"/>
        <c:auto val="1"/>
        <c:lblAlgn val="ctr"/>
        <c:lblOffset val="100"/>
        <c:noMultiLvlLbl val="0"/>
      </c:catAx>
      <c:valAx>
        <c:axId val="-2017080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Z-Score</a:t>
                </a:r>
              </a:p>
            </c:rich>
          </c:tx>
          <c:layout>
            <c:manualLayout>
              <c:xMode val="edge"/>
              <c:yMode val="edge"/>
              <c:x val="0.0154132511821795"/>
              <c:y val="0.3777085473011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033721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99088644654"/>
          <c:y val="0.796830446194226"/>
          <c:w val="0.212009113553459"/>
          <c:h val="0.16919606299212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Note-Taking Medium and Performance</a:t>
            </a:r>
          </a:p>
        </c:rich>
      </c:tx>
      <c:layout>
        <c:manualLayout>
          <c:xMode val="edge"/>
          <c:yMode val="edge"/>
          <c:x val="0.22613636363636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579844243136"/>
          <c:y val="0.116057775386772"/>
          <c:w val="0.834188093109428"/>
          <c:h val="0.754524706150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'Study 2'!$B$7</c:f>
              <c:strCache>
                <c:ptCount val="1"/>
                <c:pt idx="0">
                  <c:v>laptop no instruction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2'!$L$8:$L$11</c:f>
                <c:numCache>
                  <c:formatCode>General</c:formatCode>
                  <c:ptCount val="4"/>
                  <c:pt idx="0">
                    <c:v>0.124064815444882</c:v>
                  </c:pt>
                  <c:pt idx="1">
                    <c:v>0.122664535360854</c:v>
                  </c:pt>
                  <c:pt idx="2">
                    <c:v>0.122384479344048</c:v>
                  </c:pt>
                  <c:pt idx="3">
                    <c:v>0.122104423327242</c:v>
                  </c:pt>
                </c:numCache>
              </c:numRef>
            </c:plus>
            <c:minus>
              <c:numRef>
                <c:f>'Study 2'!$L$8:$L$11</c:f>
                <c:numCache>
                  <c:formatCode>General</c:formatCode>
                  <c:ptCount val="4"/>
                  <c:pt idx="0">
                    <c:v>0.124064815444882</c:v>
                  </c:pt>
                  <c:pt idx="1">
                    <c:v>0.122664535360854</c:v>
                  </c:pt>
                  <c:pt idx="2">
                    <c:v>0.122384479344048</c:v>
                  </c:pt>
                  <c:pt idx="3">
                    <c:v>0.122104423327242</c:v>
                  </c:pt>
                </c:numCache>
              </c:numRef>
            </c:minus>
          </c:errBars>
          <c:cat>
            <c:strRef>
              <c:f>'Study 2'!$A$8:$A$11</c:f>
              <c:strCache>
                <c:ptCount val="4"/>
                <c:pt idx="0">
                  <c:v>Conceptual Raw Zscore Across</c:v>
                </c:pt>
                <c:pt idx="1">
                  <c:v>Conceptual Index Zscore Across</c:v>
                </c:pt>
                <c:pt idx="2">
                  <c:v>Conceptual Raw Zscore Within</c:v>
                </c:pt>
                <c:pt idx="3">
                  <c:v>Conceptual Index Zscore Within</c:v>
                </c:pt>
              </c:strCache>
            </c:strRef>
          </c:cat>
          <c:val>
            <c:numRef>
              <c:f>'Study 2'!$B$8:$B$11</c:f>
              <c:numCache>
                <c:formatCode>General</c:formatCode>
                <c:ptCount val="4"/>
                <c:pt idx="0">
                  <c:v>-0.178</c:v>
                </c:pt>
                <c:pt idx="1">
                  <c:v>-0.169</c:v>
                </c:pt>
                <c:pt idx="2">
                  <c:v>-0.183</c:v>
                </c:pt>
                <c:pt idx="3">
                  <c:v>-0.179</c:v>
                </c:pt>
              </c:numCache>
            </c:numRef>
          </c:val>
        </c:ser>
        <c:ser>
          <c:idx val="1"/>
          <c:order val="1"/>
          <c:tx>
            <c:strRef>
              <c:f>'Study 2'!$C$7</c:f>
              <c:strCache>
                <c:ptCount val="1"/>
                <c:pt idx="0">
                  <c:v>laptop instruction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2'!$M$8:$M$11</c:f>
                <c:numCache>
                  <c:formatCode>General</c:formatCode>
                  <c:ptCount val="4"/>
                  <c:pt idx="0">
                    <c:v>0.138259023909138</c:v>
                  </c:pt>
                  <c:pt idx="1">
                    <c:v>0.136733598369519</c:v>
                  </c:pt>
                  <c:pt idx="2">
                    <c:v>0.138536374007251</c:v>
                  </c:pt>
                  <c:pt idx="3">
                    <c:v>0.141448550037433</c:v>
                  </c:pt>
                </c:numCache>
              </c:numRef>
            </c:plus>
            <c:minus>
              <c:numRef>
                <c:f>'Study 2'!$M$8:$M$11</c:f>
                <c:numCache>
                  <c:formatCode>General</c:formatCode>
                  <c:ptCount val="4"/>
                  <c:pt idx="0">
                    <c:v>0.138259023909138</c:v>
                  </c:pt>
                  <c:pt idx="1">
                    <c:v>0.136733598369519</c:v>
                  </c:pt>
                  <c:pt idx="2">
                    <c:v>0.138536374007251</c:v>
                  </c:pt>
                  <c:pt idx="3">
                    <c:v>0.141448550037433</c:v>
                  </c:pt>
                </c:numCache>
              </c:numRef>
            </c:minus>
          </c:errBars>
          <c:cat>
            <c:strRef>
              <c:f>'Study 2'!$A$8:$A$11</c:f>
              <c:strCache>
                <c:ptCount val="4"/>
                <c:pt idx="0">
                  <c:v>Conceptual Raw Zscore Across</c:v>
                </c:pt>
                <c:pt idx="1">
                  <c:v>Conceptual Index Zscore Across</c:v>
                </c:pt>
                <c:pt idx="2">
                  <c:v>Conceptual Raw Zscore Within</c:v>
                </c:pt>
                <c:pt idx="3">
                  <c:v>Conceptual Index Zscore Within</c:v>
                </c:pt>
              </c:strCache>
            </c:strRef>
          </c:cat>
          <c:val>
            <c:numRef>
              <c:f>'Study 2'!$C$8:$C$11</c:f>
              <c:numCache>
                <c:formatCode>General</c:formatCode>
                <c:ptCount val="4"/>
                <c:pt idx="0">
                  <c:v>-0.061</c:v>
                </c:pt>
                <c:pt idx="1">
                  <c:v>-0.052</c:v>
                </c:pt>
                <c:pt idx="2">
                  <c:v>-0.086</c:v>
                </c:pt>
                <c:pt idx="3">
                  <c:v>-0.058</c:v>
                </c:pt>
              </c:numCache>
            </c:numRef>
          </c:val>
        </c:ser>
        <c:ser>
          <c:idx val="2"/>
          <c:order val="2"/>
          <c:tx>
            <c:strRef>
              <c:f>'Study 2'!$D$7</c:f>
              <c:strCache>
                <c:ptCount val="1"/>
                <c:pt idx="0">
                  <c:v>longhand</c:v>
                </c:pt>
              </c:strCache>
            </c:strRef>
          </c:tx>
          <c:spPr>
            <a:pattFill prst="dkUpDiag">
              <a:fgClr>
                <a:sysClr val="window" lastClr="FFFFFF">
                  <a:lumMod val="50000"/>
                </a:sysClr>
              </a:fgClr>
              <a:bgClr>
                <a:prstClr val="white"/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2'!$N$8:$N$11</c:f>
                <c:numCache>
                  <c:formatCode>General</c:formatCode>
                  <c:ptCount val="4"/>
                  <c:pt idx="0">
                    <c:v>0.155884572681199</c:v>
                  </c:pt>
                  <c:pt idx="1">
                    <c:v>0.160214699700121</c:v>
                  </c:pt>
                  <c:pt idx="2">
                    <c:v>0.150111069989303</c:v>
                  </c:pt>
                  <c:pt idx="3">
                    <c:v>0.150111069989303</c:v>
                  </c:pt>
                </c:numCache>
              </c:numRef>
            </c:plus>
            <c:minus>
              <c:numRef>
                <c:f>'Study 2'!$N$8:$N$11</c:f>
                <c:numCache>
                  <c:formatCode>General</c:formatCode>
                  <c:ptCount val="4"/>
                  <c:pt idx="0">
                    <c:v>0.155884572681199</c:v>
                  </c:pt>
                  <c:pt idx="1">
                    <c:v>0.160214699700121</c:v>
                  </c:pt>
                  <c:pt idx="2">
                    <c:v>0.150111069989303</c:v>
                  </c:pt>
                  <c:pt idx="3">
                    <c:v>0.150111069989303</c:v>
                  </c:pt>
                </c:numCache>
              </c:numRef>
            </c:minus>
          </c:errBars>
          <c:cat>
            <c:strRef>
              <c:f>'Study 2'!$A$8:$A$11</c:f>
              <c:strCache>
                <c:ptCount val="4"/>
                <c:pt idx="0">
                  <c:v>Conceptual Raw Zscore Across</c:v>
                </c:pt>
                <c:pt idx="1">
                  <c:v>Conceptual Index Zscore Across</c:v>
                </c:pt>
                <c:pt idx="2">
                  <c:v>Conceptual Raw Zscore Within</c:v>
                </c:pt>
                <c:pt idx="3">
                  <c:v>Conceptual Index Zscore Within</c:v>
                </c:pt>
              </c:strCache>
            </c:strRef>
          </c:cat>
          <c:val>
            <c:numRef>
              <c:f>'Study 2'!$D$8:$D$11</c:f>
              <c:numCache>
                <c:formatCode>General</c:formatCode>
                <c:ptCount val="4"/>
                <c:pt idx="0">
                  <c:v>0.255</c:v>
                </c:pt>
                <c:pt idx="1">
                  <c:v>0.236</c:v>
                </c:pt>
                <c:pt idx="2">
                  <c:v>0.287</c:v>
                </c:pt>
                <c:pt idx="3">
                  <c:v>0.253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-2017321736"/>
        <c:axId val="-2017313096"/>
      </c:barChart>
      <c:catAx>
        <c:axId val="-201732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13096"/>
        <c:crosses val="autoZero"/>
        <c:auto val="1"/>
        <c:lblAlgn val="ctr"/>
        <c:lblOffset val="100"/>
        <c:noMultiLvlLbl val="0"/>
      </c:catAx>
      <c:valAx>
        <c:axId val="-2017313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Z-Score</a:t>
                </a:r>
              </a:p>
            </c:rich>
          </c:tx>
          <c:layout>
            <c:manualLayout>
              <c:xMode val="edge"/>
              <c:yMode val="edge"/>
              <c:x val="0.0154132511821795"/>
              <c:y val="0.3777085473011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017321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2926565509783"/>
          <c:y val="0.82576507833428"/>
          <c:w val="0.257073434490217"/>
          <c:h val="0.15661877316881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>
                <a:latin typeface="Helvetica Neue"/>
                <a:cs typeface="Helvetica Neue"/>
              </a:rPr>
              <a:t>Note-Taking Medium, Opportunity to Study, and Index Performance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55785967037521"/>
          <c:y val="0.0419354838709677"/>
          <c:w val="0.890161305747713"/>
          <c:h val="0.9161290322580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'Study 3'!$B$9</c:f>
              <c:strCache>
                <c:ptCount val="1"/>
                <c:pt idx="0">
                  <c:v>laptop-study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3'!$O$10:$O$12</c:f>
                <c:numCache>
                  <c:formatCode>General</c:formatCode>
                  <c:ptCount val="3"/>
                  <c:pt idx="0">
                    <c:v>0.163197676090934</c:v>
                  </c:pt>
                  <c:pt idx="1">
                    <c:v>0.163582576270394</c:v>
                  </c:pt>
                  <c:pt idx="2">
                    <c:v>0.159926024565526</c:v>
                  </c:pt>
                </c:numCache>
              </c:numRef>
            </c:plus>
            <c:minus>
              <c:numRef>
                <c:f>'Study 3'!$O$10:$O$12</c:f>
                <c:numCache>
                  <c:formatCode>General</c:formatCode>
                  <c:ptCount val="3"/>
                  <c:pt idx="0">
                    <c:v>0.163197676090934</c:v>
                  </c:pt>
                  <c:pt idx="1">
                    <c:v>0.163582576270394</c:v>
                  </c:pt>
                  <c:pt idx="2">
                    <c:v>0.159926024565526</c:v>
                  </c:pt>
                </c:numCache>
              </c:numRef>
            </c:minus>
          </c:errBars>
          <c:cat>
            <c:strRef>
              <c:f>'Study 3'!$A$10:$A$12</c:f>
              <c:strCache>
                <c:ptCount val="3"/>
                <c:pt idx="0">
                  <c:v>total</c:v>
                </c:pt>
                <c:pt idx="1">
                  <c:v>factual</c:v>
                </c:pt>
                <c:pt idx="2">
                  <c:v>conceptual</c:v>
                </c:pt>
              </c:strCache>
            </c:strRef>
          </c:cat>
          <c:val>
            <c:numRef>
              <c:f>'Study 3'!$B$10:$B$12</c:f>
              <c:numCache>
                <c:formatCode>General</c:formatCode>
                <c:ptCount val="3"/>
                <c:pt idx="0">
                  <c:v>-0.253</c:v>
                </c:pt>
                <c:pt idx="1">
                  <c:v>-0.092</c:v>
                </c:pt>
                <c:pt idx="2">
                  <c:v>-0.307</c:v>
                </c:pt>
              </c:numCache>
            </c:numRef>
          </c:val>
        </c:ser>
        <c:ser>
          <c:idx val="1"/>
          <c:order val="1"/>
          <c:tx>
            <c:strRef>
              <c:f>'Study 3'!$C$9</c:f>
              <c:strCache>
                <c:ptCount val="1"/>
                <c:pt idx="0">
                  <c:v>longhand-study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3'!$P$10:$P$12</c:f>
                <c:numCache>
                  <c:formatCode>General</c:formatCode>
                  <c:ptCount val="3"/>
                  <c:pt idx="0">
                    <c:v>0.20032117069489</c:v>
                  </c:pt>
                  <c:pt idx="1">
                    <c:v>0.222999039075444</c:v>
                  </c:pt>
                  <c:pt idx="2">
                    <c:v>0.188982236504614</c:v>
                  </c:pt>
                </c:numCache>
              </c:numRef>
            </c:plus>
            <c:minus>
              <c:numRef>
                <c:f>'Study 3'!$P$10:$P$12</c:f>
                <c:numCache>
                  <c:formatCode>General</c:formatCode>
                  <c:ptCount val="3"/>
                  <c:pt idx="0">
                    <c:v>0.20032117069489</c:v>
                  </c:pt>
                  <c:pt idx="1">
                    <c:v>0.222999039075444</c:v>
                  </c:pt>
                  <c:pt idx="2">
                    <c:v>0.188982236504614</c:v>
                  </c:pt>
                </c:numCache>
              </c:numRef>
            </c:minus>
          </c:errBars>
          <c:cat>
            <c:strRef>
              <c:f>'Study 3'!$A$10:$A$12</c:f>
              <c:strCache>
                <c:ptCount val="3"/>
                <c:pt idx="0">
                  <c:v>total</c:v>
                </c:pt>
                <c:pt idx="1">
                  <c:v>factual</c:v>
                </c:pt>
                <c:pt idx="2">
                  <c:v>conceptual</c:v>
                </c:pt>
              </c:strCache>
            </c:strRef>
          </c:cat>
          <c:val>
            <c:numRef>
              <c:f>'Study 3'!$C$10:$C$12</c:f>
              <c:numCache>
                <c:formatCode>General</c:formatCode>
                <c:ptCount val="3"/>
                <c:pt idx="0">
                  <c:v>0.452</c:v>
                </c:pt>
                <c:pt idx="1">
                  <c:v>0.679</c:v>
                </c:pt>
                <c:pt idx="2">
                  <c:v>0.27</c:v>
                </c:pt>
              </c:numCache>
            </c:numRef>
          </c:val>
        </c:ser>
        <c:ser>
          <c:idx val="2"/>
          <c:order val="2"/>
          <c:tx>
            <c:strRef>
              <c:f>'Study 3'!$D$9</c:f>
              <c:strCache>
                <c:ptCount val="1"/>
                <c:pt idx="0">
                  <c:v>laptop-no study</c:v>
                </c:pt>
              </c:strCache>
            </c:strRef>
          </c:tx>
          <c:spPr>
            <a:pattFill prst="dkDnDiag">
              <a:fgClr>
                <a:schemeClr val="bg1">
                  <a:lumMod val="85000"/>
                </a:schemeClr>
              </a:fgClr>
              <a:bgClr>
                <a:prstClr val="white"/>
              </a:bgClr>
            </a:patt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3'!$Q$10:$Q$12</c:f>
                <c:numCache>
                  <c:formatCode>General</c:formatCode>
                  <c:ptCount val="3"/>
                  <c:pt idx="0">
                    <c:v>0.19087205886966</c:v>
                  </c:pt>
                  <c:pt idx="1">
                    <c:v>0.160634901028922</c:v>
                  </c:pt>
                  <c:pt idx="2">
                    <c:v>0.196541525964798</c:v>
                  </c:pt>
                </c:numCache>
              </c:numRef>
            </c:plus>
            <c:minus>
              <c:numRef>
                <c:f>'Study 3'!$Q$10:$Q$12</c:f>
                <c:numCache>
                  <c:formatCode>General</c:formatCode>
                  <c:ptCount val="3"/>
                  <c:pt idx="0">
                    <c:v>0.19087205886966</c:v>
                  </c:pt>
                  <c:pt idx="1">
                    <c:v>0.160634901028922</c:v>
                  </c:pt>
                  <c:pt idx="2">
                    <c:v>0.196541525964798</c:v>
                  </c:pt>
                </c:numCache>
              </c:numRef>
            </c:minus>
          </c:errBars>
          <c:cat>
            <c:strRef>
              <c:f>'Study 3'!$A$10:$A$12</c:f>
              <c:strCache>
                <c:ptCount val="3"/>
                <c:pt idx="0">
                  <c:v>total</c:v>
                </c:pt>
                <c:pt idx="1">
                  <c:v>factual</c:v>
                </c:pt>
                <c:pt idx="2">
                  <c:v>conceptual</c:v>
                </c:pt>
              </c:strCache>
            </c:strRef>
          </c:cat>
          <c:val>
            <c:numRef>
              <c:f>'Study 3'!$D$10:$D$12</c:f>
              <c:numCache>
                <c:formatCode>General</c:formatCode>
                <c:ptCount val="3"/>
                <c:pt idx="0">
                  <c:v>-0.021</c:v>
                </c:pt>
                <c:pt idx="1">
                  <c:v>-0.279</c:v>
                </c:pt>
                <c:pt idx="2">
                  <c:v>0.121</c:v>
                </c:pt>
              </c:numCache>
            </c:numRef>
          </c:val>
        </c:ser>
        <c:ser>
          <c:idx val="3"/>
          <c:order val="3"/>
          <c:tx>
            <c:strRef>
              <c:f>'Study 3'!$E$9</c:f>
              <c:strCache>
                <c:ptCount val="1"/>
                <c:pt idx="0">
                  <c:v>longhand-no study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prstClr val="white"/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3'!$R$10:$R$12</c:f>
                <c:numCache>
                  <c:formatCode>General</c:formatCode>
                  <c:ptCount val="3"/>
                  <c:pt idx="0">
                    <c:v>0.188271489732657</c:v>
                  </c:pt>
                  <c:pt idx="1">
                    <c:v>0.144929823867118</c:v>
                  </c:pt>
                  <c:pt idx="2">
                    <c:v>0.209844264597857</c:v>
                  </c:pt>
                </c:numCache>
              </c:numRef>
            </c:plus>
            <c:minus>
              <c:numRef>
                <c:f>'Study 3'!$R$10:$R$12</c:f>
                <c:numCache>
                  <c:formatCode>General</c:formatCode>
                  <c:ptCount val="3"/>
                  <c:pt idx="0">
                    <c:v>0.188271489732657</c:v>
                  </c:pt>
                  <c:pt idx="1">
                    <c:v>0.144929823867118</c:v>
                  </c:pt>
                  <c:pt idx="2">
                    <c:v>0.209844264597857</c:v>
                  </c:pt>
                </c:numCache>
              </c:numRef>
            </c:minus>
          </c:errBars>
          <c:cat>
            <c:strRef>
              <c:f>'Study 3'!$A$10:$A$12</c:f>
              <c:strCache>
                <c:ptCount val="3"/>
                <c:pt idx="0">
                  <c:v>total</c:v>
                </c:pt>
                <c:pt idx="1">
                  <c:v>factual</c:v>
                </c:pt>
                <c:pt idx="2">
                  <c:v>conceptual</c:v>
                </c:pt>
              </c:strCache>
            </c:strRef>
          </c:cat>
          <c:val>
            <c:numRef>
              <c:f>'Study 3'!$E$10:$E$12</c:f>
              <c:numCache>
                <c:formatCode>General</c:formatCode>
                <c:ptCount val="3"/>
                <c:pt idx="0">
                  <c:v>-0.201</c:v>
                </c:pt>
                <c:pt idx="1">
                  <c:v>-0.336</c:v>
                </c:pt>
                <c:pt idx="2">
                  <c:v>-0.102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873432"/>
        <c:axId val="2074993640"/>
      </c:barChart>
      <c:catAx>
        <c:axId val="-201687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Helvetica Neue"/>
                    <a:cs typeface="Helvetica Neue"/>
                  </a:rPr>
                  <a:t>Question Type</a:t>
                </a:r>
              </a:p>
            </c:rich>
          </c:tx>
          <c:layout>
            <c:manualLayout>
              <c:xMode val="edge"/>
              <c:yMode val="edge"/>
              <c:x val="0.457876725429564"/>
              <c:y val="0.88709677419354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Helvetica Neue"/>
                <a:cs typeface="Helvetica Neue"/>
              </a:defRPr>
            </a:pPr>
            <a:endParaRPr lang="en-US"/>
          </a:p>
        </c:txPr>
        <c:crossAx val="2074993640"/>
        <c:crosses val="autoZero"/>
        <c:auto val="1"/>
        <c:lblAlgn val="ctr"/>
        <c:lblOffset val="100"/>
        <c:noMultiLvlLbl val="0"/>
      </c:catAx>
      <c:valAx>
        <c:axId val="2074993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latin typeface="Helvetica Neue"/>
                    <a:cs typeface="Helvetica Neue"/>
                  </a:defRPr>
                </a:pPr>
                <a:r>
                  <a:rPr lang="en-US" b="0">
                    <a:latin typeface="Helvetica Neue"/>
                    <a:cs typeface="Helvetica Neue"/>
                  </a:rPr>
                  <a:t>Z-Score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6873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92367313146"/>
          <c:y val="0.109142494284989"/>
          <c:w val="0.256089062692667"/>
          <c:h val="0.212806159468974"/>
        </c:manualLayout>
      </c:layout>
      <c:overlay val="0"/>
      <c:txPr>
        <a:bodyPr/>
        <a:lstStyle/>
        <a:p>
          <a:pPr>
            <a:defRPr sz="900">
              <a:latin typeface="Helvetica Neue"/>
              <a:cs typeface="Helvetica Neue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>
                <a:latin typeface="Helvetica Neue"/>
                <a:cs typeface="Helvetica Neue"/>
              </a:rPr>
              <a:t>Note-Taking Medium, Opportunity to Study, and Raw Performance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55785967037521"/>
          <c:y val="0.0419354838709677"/>
          <c:w val="0.890161305747713"/>
          <c:h val="0.9161290322580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'Study 3'!$B$3</c:f>
              <c:strCache>
                <c:ptCount val="1"/>
                <c:pt idx="0">
                  <c:v>laptop-study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3'!$O$4:$O$6</c:f>
                <c:numCache>
                  <c:formatCode>General</c:formatCode>
                  <c:ptCount val="3"/>
                  <c:pt idx="0">
                    <c:v>0.166469327616342</c:v>
                  </c:pt>
                  <c:pt idx="1">
                    <c:v>0.172820180577428</c:v>
                  </c:pt>
                  <c:pt idx="2">
                    <c:v>0.158386423847687</c:v>
                  </c:pt>
                </c:numCache>
              </c:numRef>
            </c:plus>
            <c:minus>
              <c:numRef>
                <c:f>'Study 3'!$O$4:$O$6</c:f>
                <c:numCache>
                  <c:formatCode>General</c:formatCode>
                  <c:ptCount val="3"/>
                  <c:pt idx="0">
                    <c:v>0.166469327616342</c:v>
                  </c:pt>
                  <c:pt idx="1">
                    <c:v>0.172820180577428</c:v>
                  </c:pt>
                  <c:pt idx="2">
                    <c:v>0.158386423847687</c:v>
                  </c:pt>
                </c:numCache>
              </c:numRef>
            </c:minus>
          </c:errBars>
          <c:cat>
            <c:strRef>
              <c:f>'Study 3'!$A$4:$A$6</c:f>
              <c:strCache>
                <c:ptCount val="3"/>
                <c:pt idx="0">
                  <c:v>total</c:v>
                </c:pt>
                <c:pt idx="1">
                  <c:v>factual</c:v>
                </c:pt>
                <c:pt idx="2">
                  <c:v>conceptual</c:v>
                </c:pt>
              </c:strCache>
            </c:strRef>
          </c:cat>
          <c:val>
            <c:numRef>
              <c:f>'Study 3'!$B$4:$B$6</c:f>
              <c:numCache>
                <c:formatCode>General</c:formatCode>
                <c:ptCount val="3"/>
                <c:pt idx="0">
                  <c:v>-0.266</c:v>
                </c:pt>
                <c:pt idx="1">
                  <c:v>-0.09</c:v>
                </c:pt>
                <c:pt idx="2">
                  <c:v>-0.32</c:v>
                </c:pt>
              </c:numCache>
            </c:numRef>
          </c:val>
        </c:ser>
        <c:ser>
          <c:idx val="1"/>
          <c:order val="1"/>
          <c:tx>
            <c:strRef>
              <c:f>'Study 3'!$C$3</c:f>
              <c:strCache>
                <c:ptCount val="1"/>
                <c:pt idx="0">
                  <c:v>longhand-study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3'!$P$10:$P$12</c:f>
                <c:numCache>
                  <c:formatCode>General</c:formatCode>
                  <c:ptCount val="3"/>
                  <c:pt idx="0">
                    <c:v>0.20032117069489</c:v>
                  </c:pt>
                  <c:pt idx="1">
                    <c:v>0.222999039075444</c:v>
                  </c:pt>
                  <c:pt idx="2">
                    <c:v>0.188982236504614</c:v>
                  </c:pt>
                </c:numCache>
              </c:numRef>
            </c:plus>
            <c:minus>
              <c:numRef>
                <c:f>'Study 3'!$P$10:$P$12</c:f>
                <c:numCache>
                  <c:formatCode>General</c:formatCode>
                  <c:ptCount val="3"/>
                  <c:pt idx="0">
                    <c:v>0.20032117069489</c:v>
                  </c:pt>
                  <c:pt idx="1">
                    <c:v>0.222999039075444</c:v>
                  </c:pt>
                  <c:pt idx="2">
                    <c:v>0.188982236504614</c:v>
                  </c:pt>
                </c:numCache>
              </c:numRef>
            </c:minus>
          </c:errBars>
          <c:cat>
            <c:strRef>
              <c:f>'Study 3'!$A$4:$A$6</c:f>
              <c:strCache>
                <c:ptCount val="3"/>
                <c:pt idx="0">
                  <c:v>total</c:v>
                </c:pt>
                <c:pt idx="1">
                  <c:v>factual</c:v>
                </c:pt>
                <c:pt idx="2">
                  <c:v>conceptual</c:v>
                </c:pt>
              </c:strCache>
            </c:strRef>
          </c:cat>
          <c:val>
            <c:numRef>
              <c:f>'Study 3'!$C$4:$C$6</c:f>
              <c:numCache>
                <c:formatCode>General</c:formatCode>
                <c:ptCount val="3"/>
                <c:pt idx="0">
                  <c:v>0.442</c:v>
                </c:pt>
                <c:pt idx="1">
                  <c:v>0.659</c:v>
                </c:pt>
                <c:pt idx="2">
                  <c:v>0.294</c:v>
                </c:pt>
              </c:numCache>
            </c:numRef>
          </c:val>
        </c:ser>
        <c:ser>
          <c:idx val="2"/>
          <c:order val="2"/>
          <c:tx>
            <c:strRef>
              <c:f>'Study 3'!$D$3</c:f>
              <c:strCache>
                <c:ptCount val="1"/>
                <c:pt idx="0">
                  <c:v>laptop-no study</c:v>
                </c:pt>
              </c:strCache>
            </c:strRef>
          </c:tx>
          <c:spPr>
            <a:pattFill prst="dkDnDiag">
              <a:fgClr>
                <a:schemeClr val="bg1">
                  <a:lumMod val="85000"/>
                </a:schemeClr>
              </a:fgClr>
              <a:bgClr>
                <a:prstClr val="white"/>
              </a:bgClr>
            </a:patt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3'!$Q$10:$Q$12</c:f>
                <c:numCache>
                  <c:formatCode>General</c:formatCode>
                  <c:ptCount val="3"/>
                  <c:pt idx="0">
                    <c:v>0.19087205886966</c:v>
                  </c:pt>
                  <c:pt idx="1">
                    <c:v>0.160634901028922</c:v>
                  </c:pt>
                  <c:pt idx="2">
                    <c:v>0.196541525964798</c:v>
                  </c:pt>
                </c:numCache>
              </c:numRef>
            </c:plus>
            <c:minus>
              <c:numRef>
                <c:f>'Study 3'!$Q$10:$Q$12</c:f>
                <c:numCache>
                  <c:formatCode>General</c:formatCode>
                  <c:ptCount val="3"/>
                  <c:pt idx="0">
                    <c:v>0.19087205886966</c:v>
                  </c:pt>
                  <c:pt idx="1">
                    <c:v>0.160634901028922</c:v>
                  </c:pt>
                  <c:pt idx="2">
                    <c:v>0.196541525964798</c:v>
                  </c:pt>
                </c:numCache>
              </c:numRef>
            </c:minus>
          </c:errBars>
          <c:cat>
            <c:strRef>
              <c:f>'Study 3'!$A$4:$A$6</c:f>
              <c:strCache>
                <c:ptCount val="3"/>
                <c:pt idx="0">
                  <c:v>total</c:v>
                </c:pt>
                <c:pt idx="1">
                  <c:v>factual</c:v>
                </c:pt>
                <c:pt idx="2">
                  <c:v>conceptual</c:v>
                </c:pt>
              </c:strCache>
            </c:strRef>
          </c:cat>
          <c:val>
            <c:numRef>
              <c:f>'Study 3'!$D$4:$D$6</c:f>
              <c:numCache>
                <c:formatCode>General</c:formatCode>
                <c:ptCount val="3"/>
                <c:pt idx="0">
                  <c:v>-0.04</c:v>
                </c:pt>
                <c:pt idx="1">
                  <c:v>-0.306</c:v>
                </c:pt>
                <c:pt idx="2">
                  <c:v>0.089</c:v>
                </c:pt>
              </c:numCache>
            </c:numRef>
          </c:val>
        </c:ser>
        <c:ser>
          <c:idx val="3"/>
          <c:order val="3"/>
          <c:tx>
            <c:strRef>
              <c:f>'Study 3'!$E$3</c:f>
              <c:strCache>
                <c:ptCount val="1"/>
                <c:pt idx="0">
                  <c:v>longhand-no study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prstClr val="white"/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3'!$R$10:$R$12</c:f>
                <c:numCache>
                  <c:formatCode>General</c:formatCode>
                  <c:ptCount val="3"/>
                  <c:pt idx="0">
                    <c:v>0.188271489732657</c:v>
                  </c:pt>
                  <c:pt idx="1">
                    <c:v>0.144929823867118</c:v>
                  </c:pt>
                  <c:pt idx="2">
                    <c:v>0.209844264597857</c:v>
                  </c:pt>
                </c:numCache>
              </c:numRef>
            </c:plus>
            <c:minus>
              <c:numRef>
                <c:f>'Study 3'!$R$10:$R$12</c:f>
                <c:numCache>
                  <c:formatCode>General</c:formatCode>
                  <c:ptCount val="3"/>
                  <c:pt idx="0">
                    <c:v>0.188271489732657</c:v>
                  </c:pt>
                  <c:pt idx="1">
                    <c:v>0.144929823867118</c:v>
                  </c:pt>
                  <c:pt idx="2">
                    <c:v>0.209844264597857</c:v>
                  </c:pt>
                </c:numCache>
              </c:numRef>
            </c:minus>
          </c:errBars>
          <c:cat>
            <c:strRef>
              <c:f>'Study 3'!$A$4:$A$6</c:f>
              <c:strCache>
                <c:ptCount val="3"/>
                <c:pt idx="0">
                  <c:v>total</c:v>
                </c:pt>
                <c:pt idx="1">
                  <c:v>factual</c:v>
                </c:pt>
                <c:pt idx="2">
                  <c:v>conceptual</c:v>
                </c:pt>
              </c:strCache>
            </c:strRef>
          </c:cat>
          <c:val>
            <c:numRef>
              <c:f>'Study 3'!$E$4:$E$6</c:f>
              <c:numCache>
                <c:formatCode>General</c:formatCode>
                <c:ptCount val="3"/>
                <c:pt idx="0">
                  <c:v>-0.157</c:v>
                </c:pt>
                <c:pt idx="1">
                  <c:v>-0.285</c:v>
                </c:pt>
                <c:pt idx="2">
                  <c:v>-0.08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941032"/>
        <c:axId val="-2017315768"/>
      </c:barChart>
      <c:catAx>
        <c:axId val="-208894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Helvetica Neue"/>
                    <a:cs typeface="Helvetica Neue"/>
                  </a:rPr>
                  <a:t>Question Type</a:t>
                </a:r>
              </a:p>
            </c:rich>
          </c:tx>
          <c:layout>
            <c:manualLayout>
              <c:xMode val="edge"/>
              <c:yMode val="edge"/>
              <c:x val="0.457876725429564"/>
              <c:y val="0.88709677419354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Helvetica Neue"/>
                <a:cs typeface="Helvetica Neue"/>
              </a:defRPr>
            </a:pPr>
            <a:endParaRPr lang="en-US"/>
          </a:p>
        </c:txPr>
        <c:crossAx val="-2017315768"/>
        <c:crosses val="autoZero"/>
        <c:auto val="1"/>
        <c:lblAlgn val="ctr"/>
        <c:lblOffset val="100"/>
        <c:noMultiLvlLbl val="0"/>
      </c:catAx>
      <c:valAx>
        <c:axId val="-201731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latin typeface="Helvetica Neue"/>
                    <a:cs typeface="Helvetica Neue"/>
                  </a:defRPr>
                </a:pPr>
                <a:r>
                  <a:rPr lang="en-US" b="0">
                    <a:latin typeface="Helvetica Neue"/>
                    <a:cs typeface="Helvetica Neue"/>
                  </a:rPr>
                  <a:t>Z-Score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941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92367313146"/>
          <c:y val="0.109142494284989"/>
          <c:w val="0.256089062692667"/>
          <c:h val="0.212806159468974"/>
        </c:manualLayout>
      </c:layout>
      <c:overlay val="0"/>
      <c:txPr>
        <a:bodyPr/>
        <a:lstStyle/>
        <a:p>
          <a:pPr>
            <a:defRPr sz="900">
              <a:latin typeface="Helvetica Neue"/>
              <a:cs typeface="Helvetica Neue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Note-Taking and Performance on Factual and Conceptual Questions</a:t>
            </a:r>
          </a:p>
        </c:rich>
      </c:tx>
      <c:layout>
        <c:manualLayout>
          <c:xMode val="edge"/>
          <c:yMode val="edge"/>
          <c:x val="0.192970276621182"/>
          <c:y val="0.03249097472924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608401698479"/>
          <c:y val="0.12057761732852"/>
          <c:w val="0.86157924490208"/>
          <c:h val="0.814440433212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'Index-Across Graphs'!$B$1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'Index-Across Graphs'!$I$2:$I$3</c:f>
                <c:numCache>
                  <c:formatCode>General</c:formatCode>
                  <c:ptCount val="2"/>
                  <c:pt idx="0">
                    <c:v>0.179605302026775</c:v>
                  </c:pt>
                  <c:pt idx="1">
                    <c:v>0.161644771824097</c:v>
                  </c:pt>
                </c:numCache>
              </c:numRef>
            </c:plus>
            <c:minus>
              <c:numRef>
                <c:f>'Index-Across Graphs'!$I$2:$I$3</c:f>
                <c:numCache>
                  <c:formatCode>General</c:formatCode>
                  <c:ptCount val="2"/>
                  <c:pt idx="0">
                    <c:v>0.179605302026775</c:v>
                  </c:pt>
                  <c:pt idx="1">
                    <c:v>0.161644771824097</c:v>
                  </c:pt>
                </c:numCache>
              </c:numRef>
            </c:minus>
          </c:errBars>
          <c:cat>
            <c:strRef>
              <c:f>'Index-Across Graphs'!$A$2:$A$3</c:f>
              <c:strCache>
                <c:ptCount val="2"/>
                <c:pt idx="0">
                  <c:v>Factual Index Zscore Across</c:v>
                </c:pt>
                <c:pt idx="1">
                  <c:v>Conceptual Index Zscore Across</c:v>
                </c:pt>
              </c:strCache>
            </c:strRef>
          </c:cat>
          <c:val>
            <c:numRef>
              <c:f>'Index-Across Graphs'!$B$2:$B$3</c:f>
              <c:numCache>
                <c:formatCode>General</c:formatCode>
                <c:ptCount val="2"/>
                <c:pt idx="0">
                  <c:v>-0.006</c:v>
                </c:pt>
                <c:pt idx="1">
                  <c:v>-0.178</c:v>
                </c:pt>
              </c:numCache>
            </c:numRef>
          </c:val>
        </c:ser>
        <c:ser>
          <c:idx val="1"/>
          <c:order val="1"/>
          <c:tx>
            <c:strRef>
              <c:f>'Index-Across Graphs'!$C$1</c:f>
              <c:strCache>
                <c:ptCount val="1"/>
                <c:pt idx="0">
                  <c:v>longhand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'Index-Across Graphs'!$J$2:$J$3</c:f>
                <c:numCache>
                  <c:formatCode>General</c:formatCode>
                  <c:ptCount val="2"/>
                  <c:pt idx="0">
                    <c:v>0.173213570993934</c:v>
                  </c:pt>
                  <c:pt idx="1">
                    <c:v>0.183503486102484</c:v>
                  </c:pt>
                </c:numCache>
              </c:numRef>
            </c:plus>
            <c:minus>
              <c:numRef>
                <c:f>'Index-Across Graphs'!$J$2:$J$3</c:f>
                <c:numCache>
                  <c:formatCode>General</c:formatCode>
                  <c:ptCount val="2"/>
                  <c:pt idx="0">
                    <c:v>0.173213570993934</c:v>
                  </c:pt>
                  <c:pt idx="1">
                    <c:v>0.183503486102484</c:v>
                  </c:pt>
                </c:numCache>
              </c:numRef>
            </c:minus>
          </c:errBars>
          <c:cat>
            <c:strRef>
              <c:f>'Index-Across Graphs'!$A$2:$A$3</c:f>
              <c:strCache>
                <c:ptCount val="2"/>
                <c:pt idx="0">
                  <c:v>Factual Index Zscore Across</c:v>
                </c:pt>
                <c:pt idx="1">
                  <c:v>Conceptual Index Zscore Across</c:v>
                </c:pt>
              </c:strCache>
            </c:strRef>
          </c:cat>
          <c:val>
            <c:numRef>
              <c:f>'Index-Across Graphs'!$C$2:$C$3</c:f>
              <c:numCache>
                <c:formatCode>General</c:formatCode>
                <c:ptCount val="2"/>
                <c:pt idx="0">
                  <c:v>0.005</c:v>
                </c:pt>
                <c:pt idx="1">
                  <c:v>0.162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114776"/>
        <c:axId val="-2016927480"/>
      </c:barChart>
      <c:catAx>
        <c:axId val="-2089114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016927480"/>
        <c:crosses val="autoZero"/>
        <c:auto val="1"/>
        <c:lblAlgn val="ctr"/>
        <c:lblOffset val="100"/>
        <c:noMultiLvlLbl val="0"/>
      </c:catAx>
      <c:valAx>
        <c:axId val="-201692748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Z-Score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2089114776"/>
        <c:crosses val="autoZero"/>
        <c:crossBetween val="between"/>
        <c:majorUnit val="0.1"/>
        <c:minorUnit val="0.01"/>
      </c:valAx>
    </c:plotArea>
    <c:legend>
      <c:legendPos val="r"/>
      <c:layout>
        <c:manualLayout>
          <c:xMode val="edge"/>
          <c:yMode val="edge"/>
          <c:x val="0.790812755081008"/>
          <c:y val="0.660017339890275"/>
          <c:w val="0.159207239147463"/>
          <c:h val="0.12545268484038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Note-Taking Medium and Performance</a:t>
            </a:r>
          </a:p>
        </c:rich>
      </c:tx>
      <c:layout>
        <c:manualLayout>
          <c:xMode val="edge"/>
          <c:yMode val="edge"/>
          <c:x val="0.22613636363636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579844243136"/>
          <c:y val="0.116057775386772"/>
          <c:w val="0.834188093109428"/>
          <c:h val="0.754524706150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'Index-Across Graphs'!$B$7</c:f>
              <c:strCache>
                <c:ptCount val="1"/>
                <c:pt idx="0">
                  <c:v>laptop no instruction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2'!$L$2:$L$6</c:f>
                <c:numCache>
                  <c:formatCode>General</c:formatCode>
                  <c:ptCount val="5"/>
                  <c:pt idx="0">
                    <c:v>0.129665935780994</c:v>
                  </c:pt>
                  <c:pt idx="1">
                    <c:v>0.138627728318773</c:v>
                  </c:pt>
                  <c:pt idx="2">
                    <c:v>0.128125627688563</c:v>
                  </c:pt>
                  <c:pt idx="3">
                    <c:v>0.128545711713771</c:v>
                  </c:pt>
                </c:numCache>
              </c:numRef>
            </c:plus>
            <c:minus>
              <c:numRef>
                <c:f>'Study 2'!$L$2:$L$5</c:f>
                <c:numCache>
                  <c:formatCode>General</c:formatCode>
                  <c:ptCount val="4"/>
                  <c:pt idx="0">
                    <c:v>0.129665935780994</c:v>
                  </c:pt>
                  <c:pt idx="1">
                    <c:v>0.138627728318773</c:v>
                  </c:pt>
                  <c:pt idx="2">
                    <c:v>0.128125627688563</c:v>
                  </c:pt>
                  <c:pt idx="3">
                    <c:v>0.128545711713771</c:v>
                  </c:pt>
                </c:numCache>
              </c:numRef>
            </c:minus>
          </c:errBars>
          <c:cat>
            <c:strRef>
              <c:f>'Index-Across Graphs'!$A$8:$A$9</c:f>
              <c:strCache>
                <c:ptCount val="2"/>
                <c:pt idx="0">
                  <c:v>Factual Index Zscore Across</c:v>
                </c:pt>
                <c:pt idx="1">
                  <c:v>Conceptual Index Zscore Across</c:v>
                </c:pt>
              </c:strCache>
            </c:strRef>
          </c:cat>
          <c:val>
            <c:numRef>
              <c:f>'Index-Across Graphs'!$B$8:$B$9</c:f>
              <c:numCache>
                <c:formatCode>General</c:formatCode>
                <c:ptCount val="2"/>
                <c:pt idx="0">
                  <c:v>-0.089</c:v>
                </c:pt>
                <c:pt idx="1">
                  <c:v>-0.169</c:v>
                </c:pt>
              </c:numCache>
            </c:numRef>
          </c:val>
        </c:ser>
        <c:ser>
          <c:idx val="1"/>
          <c:order val="1"/>
          <c:tx>
            <c:strRef>
              <c:f>'Index-Across Graphs'!$C$7</c:f>
              <c:strCache>
                <c:ptCount val="1"/>
                <c:pt idx="0">
                  <c:v>laptop instruction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2'!$M$2:$M$5</c:f>
                <c:numCache>
                  <c:formatCode>General</c:formatCode>
                  <c:ptCount val="4"/>
                  <c:pt idx="0">
                    <c:v>0.141448550037433</c:v>
                  </c:pt>
                  <c:pt idx="1">
                    <c:v>0.145608801509123</c:v>
                  </c:pt>
                  <c:pt idx="2">
                    <c:v>0.141448550037433</c:v>
                  </c:pt>
                  <c:pt idx="3">
                    <c:v>0.145608801509123</c:v>
                  </c:pt>
                </c:numCache>
              </c:numRef>
            </c:plus>
            <c:minus>
              <c:numRef>
                <c:f>'Study 2'!$M$2:$M$5</c:f>
                <c:numCache>
                  <c:formatCode>General</c:formatCode>
                  <c:ptCount val="4"/>
                  <c:pt idx="0">
                    <c:v>0.141448550037433</c:v>
                  </c:pt>
                  <c:pt idx="1">
                    <c:v>0.145608801509123</c:v>
                  </c:pt>
                  <c:pt idx="2">
                    <c:v>0.141448550037433</c:v>
                  </c:pt>
                  <c:pt idx="3">
                    <c:v>0.145608801509123</c:v>
                  </c:pt>
                </c:numCache>
              </c:numRef>
            </c:minus>
          </c:errBars>
          <c:cat>
            <c:strRef>
              <c:f>'Index-Across Graphs'!$A$8:$A$9</c:f>
              <c:strCache>
                <c:ptCount val="2"/>
                <c:pt idx="0">
                  <c:v>Factual Index Zscore Across</c:v>
                </c:pt>
                <c:pt idx="1">
                  <c:v>Conceptual Index Zscore Across</c:v>
                </c:pt>
              </c:strCache>
            </c:strRef>
          </c:cat>
          <c:val>
            <c:numRef>
              <c:f>'Index-Across Graphs'!$C$8:$C$9</c:f>
              <c:numCache>
                <c:formatCode>General</c:formatCode>
                <c:ptCount val="2"/>
                <c:pt idx="0">
                  <c:v>0.063</c:v>
                </c:pt>
                <c:pt idx="1">
                  <c:v>-0.052</c:v>
                </c:pt>
              </c:numCache>
            </c:numRef>
          </c:val>
        </c:ser>
        <c:ser>
          <c:idx val="2"/>
          <c:order val="2"/>
          <c:tx>
            <c:strRef>
              <c:f>'Index-Across Graphs'!$D$7</c:f>
              <c:strCache>
                <c:ptCount val="1"/>
                <c:pt idx="0">
                  <c:v>longhand</c:v>
                </c:pt>
              </c:strCache>
            </c:strRef>
          </c:tx>
          <c:spPr>
            <a:pattFill prst="dkUpDiag">
              <a:fgClr>
                <a:sysClr val="window" lastClr="FFFFFF">
                  <a:lumMod val="50000"/>
                </a:sysClr>
              </a:fgClr>
              <a:bgClr>
                <a:prstClr val="white"/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'Study 2'!$N$2:$N$5</c:f>
                <c:numCache>
                  <c:formatCode>General</c:formatCode>
                  <c:ptCount val="4"/>
                  <c:pt idx="0">
                    <c:v>0.154441197008225</c:v>
                  </c:pt>
                  <c:pt idx="1">
                    <c:v>0.140007440278484</c:v>
                  </c:pt>
                  <c:pt idx="2">
                    <c:v>0.147224318643355</c:v>
                  </c:pt>
                  <c:pt idx="3">
                    <c:v>0.141595153518756</c:v>
                  </c:pt>
                </c:numCache>
              </c:numRef>
            </c:plus>
            <c:minus>
              <c:numRef>
                <c:f>'Study 2'!$N$2:$N$5</c:f>
                <c:numCache>
                  <c:formatCode>General</c:formatCode>
                  <c:ptCount val="4"/>
                  <c:pt idx="0">
                    <c:v>0.154441197008225</c:v>
                  </c:pt>
                  <c:pt idx="1">
                    <c:v>0.140007440278484</c:v>
                  </c:pt>
                  <c:pt idx="2">
                    <c:v>0.147224318643355</c:v>
                  </c:pt>
                  <c:pt idx="3">
                    <c:v>0.141595153518756</c:v>
                  </c:pt>
                </c:numCache>
              </c:numRef>
            </c:minus>
          </c:errBars>
          <c:cat>
            <c:strRef>
              <c:f>'Index-Across Graphs'!$A$8:$A$9</c:f>
              <c:strCache>
                <c:ptCount val="2"/>
                <c:pt idx="0">
                  <c:v>Factual Index Zscore Across</c:v>
                </c:pt>
                <c:pt idx="1">
                  <c:v>Conceptual Index Zscore Across</c:v>
                </c:pt>
              </c:strCache>
            </c:strRef>
          </c:cat>
          <c:val>
            <c:numRef>
              <c:f>'Index-Across Graphs'!$D$8:$D$9</c:f>
              <c:numCache>
                <c:formatCode>General</c:formatCode>
                <c:ptCount val="2"/>
                <c:pt idx="0">
                  <c:v>0.026</c:v>
                </c:pt>
                <c:pt idx="1">
                  <c:v>0.236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-2016915544"/>
        <c:axId val="-2016912488"/>
      </c:barChart>
      <c:catAx>
        <c:axId val="-201691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12488"/>
        <c:crosses val="autoZero"/>
        <c:auto val="1"/>
        <c:lblAlgn val="ctr"/>
        <c:lblOffset val="100"/>
        <c:noMultiLvlLbl val="0"/>
      </c:catAx>
      <c:valAx>
        <c:axId val="-2016912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Z-Score</a:t>
                </a:r>
              </a:p>
            </c:rich>
          </c:tx>
          <c:layout>
            <c:manualLayout>
              <c:xMode val="edge"/>
              <c:yMode val="edge"/>
              <c:x val="0.0154132511821795"/>
              <c:y val="0.3777085473011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016915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324146981627"/>
          <c:y val="0.736645158938466"/>
          <c:w val="0.303675853018373"/>
          <c:h val="0.2293813794109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50800</xdr:rowOff>
    </xdr:from>
    <xdr:to>
      <xdr:col>7</xdr:col>
      <xdr:colOff>101600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7</xdr:row>
      <xdr:rowOff>76200</xdr:rowOff>
    </xdr:from>
    <xdr:to>
      <xdr:col>15</xdr:col>
      <xdr:colOff>673100</xdr:colOff>
      <xdr:row>24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0.72534</cdr:x>
      <cdr:y>0.24241</cdr:y>
    </cdr:from>
    <cdr:to>
      <cdr:x>0.769</cdr:x>
      <cdr:y>0.32319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541426" y="923582"/>
          <a:ext cx="273360" cy="30777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US" sz="1400" b="1" cap="none" spc="0">
            <a:ln w="12700">
              <a:solidFill>
                <a:schemeClr val="tx1"/>
              </a:solidFill>
              <a:prstDash val="solid"/>
            </a:ln>
            <a:solidFill>
              <a:schemeClr val="tx1"/>
            </a:solidFill>
            <a:effectLst/>
            <a:latin typeface="Helvetica Neue Light"/>
          </a:endParaRPr>
        </a:p>
      </cdr:txBody>
    </cdr:sp>
  </cdr:relSizeAnchor>
  <cdr:relSizeAnchor xmlns:cdr="http://schemas.openxmlformats.org/drawingml/2006/chartDrawing">
    <cdr:from>
      <cdr:x>0.27273</cdr:x>
      <cdr:y>0.39777</cdr:y>
    </cdr:from>
    <cdr:to>
      <cdr:x>0.46364</cdr:x>
      <cdr:y>0.58635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1371600" y="1116419"/>
          <a:ext cx="960120" cy="529276"/>
        </a:xfrm>
        <a:prstGeom xmlns:a="http://schemas.openxmlformats.org/drawingml/2006/main" prst="rect">
          <a:avLst/>
        </a:prstGeom>
      </cdr:spPr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0.72534</cdr:x>
      <cdr:y>0.24241</cdr:y>
    </cdr:from>
    <cdr:to>
      <cdr:x>0.769</cdr:x>
      <cdr:y>0.3299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518910" y="852775"/>
          <a:ext cx="211811" cy="30777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US" sz="1400" b="1" cap="none" spc="0">
            <a:ln w="12700">
              <a:solidFill>
                <a:schemeClr val="tx1"/>
              </a:solidFill>
              <a:prstDash val="solid"/>
            </a:ln>
            <a:solidFill>
              <a:schemeClr val="tx1"/>
            </a:solidFill>
            <a:effectLst/>
            <a:latin typeface="Helvetica Neue Light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0.72534</cdr:x>
      <cdr:y>0.24241</cdr:y>
    </cdr:from>
    <cdr:to>
      <cdr:x>0.769</cdr:x>
      <cdr:y>0.33896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412461" y="772730"/>
          <a:ext cx="265597" cy="30777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US" sz="1400" b="1" cap="none" spc="0">
            <a:ln w="12700">
              <a:solidFill>
                <a:schemeClr val="tx1"/>
              </a:solidFill>
              <a:prstDash val="solid"/>
            </a:ln>
            <a:solidFill>
              <a:schemeClr val="tx1"/>
            </a:solidFill>
            <a:effectLst/>
            <a:latin typeface="Helvetica Neue Light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12</xdr:row>
      <xdr:rowOff>177800</xdr:rowOff>
    </xdr:from>
    <xdr:to>
      <xdr:col>6</xdr:col>
      <xdr:colOff>419100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14</xdr:row>
      <xdr:rowOff>12700</xdr:rowOff>
    </xdr:from>
    <xdr:to>
      <xdr:col>14</xdr:col>
      <xdr:colOff>355600</xdr:colOff>
      <xdr:row>33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0.72534</cdr:x>
      <cdr:y>0.24241</cdr:y>
    </cdr:from>
    <cdr:to>
      <cdr:x>0.769</cdr:x>
      <cdr:y>0.32319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541426" y="923582"/>
          <a:ext cx="273360" cy="30777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US" sz="1400" b="1" cap="none" spc="0">
            <a:ln w="12700">
              <a:solidFill>
                <a:schemeClr val="tx1"/>
              </a:solidFill>
              <a:prstDash val="solid"/>
            </a:ln>
            <a:solidFill>
              <a:schemeClr val="tx1"/>
            </a:solidFill>
            <a:effectLst/>
            <a:latin typeface="Helvetica Neue Light"/>
          </a:endParaRPr>
        </a:p>
      </cdr:txBody>
    </cdr:sp>
  </cdr:relSizeAnchor>
  <cdr:relSizeAnchor xmlns:cdr="http://schemas.openxmlformats.org/drawingml/2006/chartDrawing">
    <cdr:from>
      <cdr:x>0.27273</cdr:x>
      <cdr:y>0.39777</cdr:y>
    </cdr:from>
    <cdr:to>
      <cdr:x>0.46364</cdr:x>
      <cdr:y>0.58635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1371600" y="1116419"/>
          <a:ext cx="960120" cy="529276"/>
        </a:xfrm>
        <a:prstGeom xmlns:a="http://schemas.openxmlformats.org/drawingml/2006/main" prst="rect">
          <a:avLst/>
        </a:prstGeom>
      </cdr:spPr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0.27273</cdr:x>
      <cdr:y>0.39777</cdr:y>
    </cdr:from>
    <cdr:to>
      <cdr:x>0.46364</cdr:x>
      <cdr:y>0.58635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1371600" y="1116419"/>
          <a:ext cx="960120" cy="529276"/>
        </a:xfrm>
        <a:prstGeom xmlns:a="http://schemas.openxmlformats.org/drawingml/2006/main" prst="rect">
          <a:avLst/>
        </a:prstGeom>
      </cdr:spPr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20</xdr:row>
      <xdr:rowOff>177800</xdr:rowOff>
    </xdr:from>
    <xdr:to>
      <xdr:col>8</xdr:col>
      <xdr:colOff>635000</xdr:colOff>
      <xdr:row>35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31</xdr:row>
      <xdr:rowOff>50800</xdr:rowOff>
    </xdr:from>
    <xdr:to>
      <xdr:col>18</xdr:col>
      <xdr:colOff>469900</xdr:colOff>
      <xdr:row>47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12</xdr:row>
      <xdr:rowOff>63500</xdr:rowOff>
    </xdr:from>
    <xdr:to>
      <xdr:col>9</xdr:col>
      <xdr:colOff>342900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15</xdr:row>
      <xdr:rowOff>12700</xdr:rowOff>
    </xdr:from>
    <xdr:to>
      <xdr:col>13</xdr:col>
      <xdr:colOff>596900</xdr:colOff>
      <xdr:row>29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0.72534</cdr:x>
      <cdr:y>0.24241</cdr:y>
    </cdr:from>
    <cdr:to>
      <cdr:x>0.769</cdr:x>
      <cdr:y>0.3299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518910" y="852775"/>
          <a:ext cx="211811" cy="30777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  <a:latin typeface="Helvetica Neue Light"/>
            </a:rPr>
            <a:t>*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mbria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mbria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mbria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29" sqref="J29"/>
    </sheetView>
  </sheetViews>
  <sheetFormatPr baseColWidth="10" defaultRowHeight="15" x14ac:dyDescent="0"/>
  <cols>
    <col min="1" max="1" width="23.5" customWidth="1"/>
  </cols>
  <sheetData>
    <row r="1" spans="1:10">
      <c r="B1" t="s">
        <v>4</v>
      </c>
      <c r="C1" t="s">
        <v>5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 t="s">
        <v>0</v>
      </c>
      <c r="B2">
        <v>-0.17399999999999999</v>
      </c>
      <c r="C2">
        <v>0.159</v>
      </c>
      <c r="E2">
        <v>0.86399999999999999</v>
      </c>
      <c r="F2">
        <v>1.1000000000000001</v>
      </c>
      <c r="G2">
        <f>SQRT(31)</f>
        <v>5.5677643628300215</v>
      </c>
      <c r="H2">
        <f>SQRT(34)</f>
        <v>5.8309518948453007</v>
      </c>
      <c r="I2">
        <f t="shared" ref="I2:J5" si="0">E2/G2</f>
        <v>0.15517898095113353</v>
      </c>
      <c r="J2">
        <f t="shared" si="0"/>
        <v>0.18864844365675973</v>
      </c>
    </row>
    <row r="3" spans="1:10">
      <c r="A3" t="s">
        <v>1</v>
      </c>
      <c r="B3">
        <v>-6.0000000000000001E-3</v>
      </c>
      <c r="C3">
        <v>5.0000000000000001E-3</v>
      </c>
      <c r="E3">
        <v>1</v>
      </c>
      <c r="F3">
        <v>1.01</v>
      </c>
      <c r="G3">
        <f>SQRT(31)</f>
        <v>5.5677643628300215</v>
      </c>
      <c r="H3">
        <f>SQRT(34)</f>
        <v>5.8309518948453007</v>
      </c>
      <c r="I3">
        <f t="shared" si="0"/>
        <v>0.17960530202677491</v>
      </c>
      <c r="J3">
        <f t="shared" si="0"/>
        <v>0.17321357099393392</v>
      </c>
    </row>
    <row r="4" spans="1:10">
      <c r="A4" t="s">
        <v>2</v>
      </c>
      <c r="B4">
        <v>-0.11899999999999999</v>
      </c>
      <c r="C4">
        <v>0.108</v>
      </c>
      <c r="E4">
        <v>0.98299999999999998</v>
      </c>
      <c r="F4">
        <v>0.95599999999999996</v>
      </c>
      <c r="G4">
        <f>SQRT(31)</f>
        <v>5.5677643628300215</v>
      </c>
      <c r="H4">
        <f>SQRT(34)</f>
        <v>5.8309518948453007</v>
      </c>
      <c r="I4">
        <f t="shared" si="0"/>
        <v>0.17655201189231973</v>
      </c>
      <c r="J4">
        <f t="shared" si="0"/>
        <v>0.16395264739623844</v>
      </c>
    </row>
    <row r="5" spans="1:10">
      <c r="A5" t="s">
        <v>3</v>
      </c>
      <c r="B5">
        <v>-5.6000000000000001E-2</v>
      </c>
      <c r="C5">
        <v>5.0999999999999997E-2</v>
      </c>
      <c r="E5">
        <v>0.93899999999999995</v>
      </c>
      <c r="F5">
        <v>1.01</v>
      </c>
      <c r="G5">
        <f>SQRT(31)</f>
        <v>5.5677643628300215</v>
      </c>
      <c r="H5">
        <f>SQRT(34)</f>
        <v>5.8309518948453007</v>
      </c>
      <c r="I5">
        <f t="shared" si="0"/>
        <v>0.16864937860314164</v>
      </c>
      <c r="J5">
        <f t="shared" si="0"/>
        <v>0.17321357099393392</v>
      </c>
    </row>
    <row r="8" spans="1:10">
      <c r="B8" t="s">
        <v>6</v>
      </c>
      <c r="C8" t="s">
        <v>5</v>
      </c>
    </row>
    <row r="9" spans="1:10">
      <c r="A9" t="s">
        <v>7</v>
      </c>
      <c r="B9">
        <v>-0.20799999999999999</v>
      </c>
      <c r="C9">
        <v>0.189</v>
      </c>
      <c r="E9">
        <v>0.88900000000000001</v>
      </c>
      <c r="F9">
        <v>1.07</v>
      </c>
      <c r="G9">
        <f>SQRT(31)</f>
        <v>5.5677643628300215</v>
      </c>
      <c r="H9">
        <f>SQRT(34)</f>
        <v>5.8309518948453007</v>
      </c>
      <c r="I9">
        <f t="shared" ref="I9:J12" si="1">E9/G9</f>
        <v>0.15966911350180291</v>
      </c>
      <c r="J9">
        <f t="shared" si="1"/>
        <v>0.18350348610248446</v>
      </c>
    </row>
    <row r="10" spans="1:10">
      <c r="A10" t="s">
        <v>8</v>
      </c>
      <c r="B10">
        <v>-0.17799999999999999</v>
      </c>
      <c r="C10">
        <v>0.16200000000000001</v>
      </c>
      <c r="E10">
        <v>0.9</v>
      </c>
      <c r="F10">
        <v>1.07</v>
      </c>
      <c r="G10">
        <f>SQRT(31)</f>
        <v>5.5677643628300215</v>
      </c>
      <c r="H10">
        <f>SQRT(34)</f>
        <v>5.8309518948453007</v>
      </c>
      <c r="I10">
        <f t="shared" si="1"/>
        <v>0.16164477182409742</v>
      </c>
      <c r="J10">
        <f t="shared" si="1"/>
        <v>0.18350348610248446</v>
      </c>
    </row>
    <row r="11" spans="1:10">
      <c r="A11" t="s">
        <v>9</v>
      </c>
      <c r="B11">
        <v>-0.26</v>
      </c>
      <c r="C11">
        <v>0.23699999999999999</v>
      </c>
      <c r="E11">
        <v>0.93700000000000006</v>
      </c>
      <c r="F11">
        <v>0.94799999999999995</v>
      </c>
      <c r="G11">
        <f>SQRT(31)</f>
        <v>5.5677643628300215</v>
      </c>
      <c r="H11">
        <f>SQRT(34)</f>
        <v>5.8309518948453007</v>
      </c>
      <c r="I11">
        <f t="shared" si="1"/>
        <v>0.16829016799908811</v>
      </c>
      <c r="J11">
        <f t="shared" si="1"/>
        <v>0.16258065871509836</v>
      </c>
    </row>
    <row r="12" spans="1:10">
      <c r="A12" t="s">
        <v>10</v>
      </c>
      <c r="B12">
        <v>-0.251</v>
      </c>
      <c r="C12">
        <v>0.22900000000000001</v>
      </c>
      <c r="E12">
        <v>0.98099999999999998</v>
      </c>
      <c r="F12">
        <v>0.91100000000000003</v>
      </c>
      <c r="G12">
        <f>SQRT(31)</f>
        <v>5.5677643628300215</v>
      </c>
      <c r="H12">
        <f>SQRT(34)</f>
        <v>5.8309518948453007</v>
      </c>
      <c r="I12">
        <f t="shared" si="1"/>
        <v>0.1761928012882662</v>
      </c>
      <c r="J12">
        <f t="shared" si="1"/>
        <v>0.15623521106482555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9" sqref="A9:XFD9"/>
    </sheetView>
  </sheetViews>
  <sheetFormatPr baseColWidth="10" defaultRowHeight="15" x14ac:dyDescent="0"/>
  <cols>
    <col min="1" max="1" width="27.33203125" customWidth="1"/>
  </cols>
  <sheetData>
    <row r="1" spans="1:14">
      <c r="B1" t="s">
        <v>17</v>
      </c>
      <c r="C1" t="s">
        <v>18</v>
      </c>
      <c r="D1" t="s">
        <v>5</v>
      </c>
      <c r="F1" t="s">
        <v>11</v>
      </c>
      <c r="G1" t="s">
        <v>19</v>
      </c>
      <c r="H1" t="s">
        <v>12</v>
      </c>
      <c r="I1" t="s">
        <v>13</v>
      </c>
      <c r="J1" t="s">
        <v>20</v>
      </c>
      <c r="K1" t="s">
        <v>14</v>
      </c>
      <c r="L1" t="s">
        <v>15</v>
      </c>
      <c r="M1" t="s">
        <v>21</v>
      </c>
      <c r="N1" t="s">
        <v>16</v>
      </c>
    </row>
    <row r="2" spans="1:14">
      <c r="A2" t="s">
        <v>0</v>
      </c>
      <c r="B2" s="1">
        <v>-5.1999999999999998E-2</v>
      </c>
      <c r="C2" s="1">
        <v>6.4000000000000001E-2</v>
      </c>
      <c r="D2" s="1">
        <v>-1.4E-2</v>
      </c>
      <c r="E2" s="1"/>
      <c r="F2" s="1">
        <v>0.92600000000000005</v>
      </c>
      <c r="G2" s="1">
        <v>1.02</v>
      </c>
      <c r="H2" s="1">
        <v>1.07</v>
      </c>
      <c r="I2">
        <f t="shared" ref="I2" si="0">SQRT(51)</f>
        <v>7.1414284285428504</v>
      </c>
      <c r="J2">
        <f t="shared" ref="J2" si="1">SQRT(52)</f>
        <v>7.2111025509279782</v>
      </c>
      <c r="K2">
        <f t="shared" ref="K2" si="2">SQRT(48)</f>
        <v>6.9282032302755088</v>
      </c>
      <c r="L2">
        <f>F2/I2</f>
        <v>0.1296659357809937</v>
      </c>
      <c r="M2">
        <f t="shared" ref="M2:M5" si="3">G2/J2</f>
        <v>0.14144855003743342</v>
      </c>
      <c r="N2">
        <f t="shared" ref="N2:N5" si="4">H2/K2</f>
        <v>0.15444119700822492</v>
      </c>
    </row>
    <row r="3" spans="1:14">
      <c r="A3" t="s">
        <v>1</v>
      </c>
      <c r="B3" s="1">
        <v>-8.8999999999999996E-2</v>
      </c>
      <c r="C3" s="1">
        <v>6.3E-2</v>
      </c>
      <c r="D3" s="1">
        <v>2.5999999999999999E-2</v>
      </c>
      <c r="E3" s="1"/>
      <c r="F3" s="1">
        <v>0.99</v>
      </c>
      <c r="G3" s="1">
        <v>1.05</v>
      </c>
      <c r="H3" s="1">
        <v>0.97</v>
      </c>
      <c r="I3">
        <f>SQRT(51)</f>
        <v>7.1414284285428504</v>
      </c>
      <c r="J3">
        <f>SQRT(52)</f>
        <v>7.2111025509279782</v>
      </c>
      <c r="K3">
        <f>SQRT(48)</f>
        <v>6.9282032302755088</v>
      </c>
      <c r="L3">
        <f t="shared" ref="L3:L5" si="5">F3/I3</f>
        <v>0.13862772831877296</v>
      </c>
      <c r="M3">
        <f t="shared" si="3"/>
        <v>0.14560880150912267</v>
      </c>
      <c r="N3">
        <f t="shared" si="4"/>
        <v>0.14000744027848425</v>
      </c>
    </row>
    <row r="4" spans="1:14">
      <c r="A4" t="s">
        <v>2</v>
      </c>
      <c r="B4" s="1">
        <v>-0.151</v>
      </c>
      <c r="C4" s="1">
        <v>3.7999999999999999E-2</v>
      </c>
      <c r="D4" s="1">
        <v>0.11899999999999999</v>
      </c>
      <c r="E4" s="1"/>
      <c r="F4" s="1">
        <v>0.91500000000000004</v>
      </c>
      <c r="G4" s="1">
        <v>1.02</v>
      </c>
      <c r="H4" s="1">
        <v>1.02</v>
      </c>
      <c r="I4">
        <f t="shared" ref="I4:I5" si="6">SQRT(51)</f>
        <v>7.1414284285428504</v>
      </c>
      <c r="J4">
        <f t="shared" ref="J4:J5" si="7">SQRT(52)</f>
        <v>7.2111025509279782</v>
      </c>
      <c r="K4">
        <f t="shared" ref="K4:K5" si="8">SQRT(48)</f>
        <v>6.9282032302755088</v>
      </c>
      <c r="L4">
        <f t="shared" si="5"/>
        <v>0.12812562768856289</v>
      </c>
      <c r="M4">
        <f t="shared" si="3"/>
        <v>0.14144855003743342</v>
      </c>
      <c r="N4">
        <f t="shared" si="4"/>
        <v>0.14722431864335458</v>
      </c>
    </row>
    <row r="5" spans="1:14">
      <c r="A5" t="s">
        <v>3</v>
      </c>
      <c r="B5" s="1">
        <v>-0.16700000000000001</v>
      </c>
      <c r="C5" s="1">
        <v>4.4999999999999998E-2</v>
      </c>
      <c r="D5" s="1">
        <v>0.129</v>
      </c>
      <c r="E5" s="1"/>
      <c r="F5" s="1">
        <v>0.91800000000000004</v>
      </c>
      <c r="G5" s="1">
        <v>1.05</v>
      </c>
      <c r="H5" s="1">
        <v>0.98099999999999998</v>
      </c>
      <c r="I5">
        <f t="shared" si="6"/>
        <v>7.1414284285428504</v>
      </c>
      <c r="J5">
        <f t="shared" si="7"/>
        <v>7.2111025509279782</v>
      </c>
      <c r="K5">
        <f t="shared" si="8"/>
        <v>6.9282032302755088</v>
      </c>
      <c r="L5">
        <f t="shared" si="5"/>
        <v>0.1285457117137713</v>
      </c>
      <c r="M5">
        <f t="shared" si="3"/>
        <v>0.14560880150912267</v>
      </c>
      <c r="N5">
        <f t="shared" si="4"/>
        <v>0.14159515351875573</v>
      </c>
    </row>
    <row r="6" spans="1:14">
      <c r="B6" s="1"/>
      <c r="C6" s="1"/>
      <c r="D6" s="1"/>
      <c r="E6" s="1"/>
      <c r="F6" s="1"/>
      <c r="G6" s="1"/>
      <c r="H6" s="1"/>
    </row>
    <row r="7" spans="1:14">
      <c r="B7" s="1" t="s">
        <v>17</v>
      </c>
      <c r="C7" s="1" t="s">
        <v>18</v>
      </c>
      <c r="D7" s="1" t="s">
        <v>5</v>
      </c>
      <c r="E7" s="1"/>
      <c r="F7" s="1"/>
      <c r="G7" s="1"/>
      <c r="H7" s="1"/>
    </row>
    <row r="8" spans="1:14">
      <c r="A8" t="s">
        <v>7</v>
      </c>
      <c r="B8" s="1">
        <v>-0.17799999999999999</v>
      </c>
      <c r="C8" s="1">
        <v>-6.0999999999999999E-2</v>
      </c>
      <c r="D8" s="1">
        <v>0.255</v>
      </c>
      <c r="E8" s="1"/>
      <c r="F8" s="1">
        <v>0.88600000000000001</v>
      </c>
      <c r="G8" s="1">
        <v>0.997</v>
      </c>
      <c r="H8" s="1">
        <v>1.08</v>
      </c>
      <c r="I8">
        <f>SQRT(51)</f>
        <v>7.1414284285428504</v>
      </c>
      <c r="J8">
        <f>SQRT(52)</f>
        <v>7.2111025509279782</v>
      </c>
      <c r="K8">
        <f>SQRT(48)</f>
        <v>6.9282032302755088</v>
      </c>
      <c r="L8">
        <f t="shared" ref="L8:L11" si="9">F8/I8</f>
        <v>0.12406481544488167</v>
      </c>
      <c r="M8">
        <f t="shared" ref="M8:M11" si="10">G8/J8</f>
        <v>0.13825902390913836</v>
      </c>
      <c r="N8">
        <f t="shared" ref="N8:N11" si="11">H8/K8</f>
        <v>0.15588457268119899</v>
      </c>
    </row>
    <row r="9" spans="1:14">
      <c r="A9" t="s">
        <v>8</v>
      </c>
      <c r="B9" s="1">
        <v>-0.16900000000000001</v>
      </c>
      <c r="C9" s="1">
        <v>-5.1999999999999998E-2</v>
      </c>
      <c r="D9" s="1">
        <v>0.23599999999999999</v>
      </c>
      <c r="E9" s="1"/>
      <c r="F9" s="1">
        <v>0.876</v>
      </c>
      <c r="G9" s="1">
        <v>0.98599999999999999</v>
      </c>
      <c r="H9" s="1">
        <v>1.1100000000000001</v>
      </c>
      <c r="I9">
        <f t="shared" ref="I9:I11" si="12">SQRT(51)</f>
        <v>7.1414284285428504</v>
      </c>
      <c r="J9">
        <f t="shared" ref="J9:J11" si="13">SQRT(52)</f>
        <v>7.2111025509279782</v>
      </c>
      <c r="K9">
        <f t="shared" ref="K9:K11" si="14">SQRT(48)</f>
        <v>6.9282032302755088</v>
      </c>
      <c r="L9">
        <f t="shared" si="9"/>
        <v>0.12266453536085366</v>
      </c>
      <c r="M9">
        <f t="shared" si="10"/>
        <v>0.13673359836951898</v>
      </c>
      <c r="N9">
        <f t="shared" si="11"/>
        <v>0.16021469970012117</v>
      </c>
    </row>
    <row r="10" spans="1:14">
      <c r="A10" t="s">
        <v>9</v>
      </c>
      <c r="B10" s="1">
        <v>-0.183</v>
      </c>
      <c r="C10" s="1">
        <v>-8.5999999999999993E-2</v>
      </c>
      <c r="D10" s="1">
        <v>0.28699999999999998</v>
      </c>
      <c r="E10" s="1"/>
      <c r="F10" s="1">
        <v>0.874</v>
      </c>
      <c r="G10" s="1">
        <v>0.999</v>
      </c>
      <c r="H10" s="1">
        <v>1.04</v>
      </c>
      <c r="I10">
        <f t="shared" si="12"/>
        <v>7.1414284285428504</v>
      </c>
      <c r="J10">
        <f t="shared" si="13"/>
        <v>7.2111025509279782</v>
      </c>
      <c r="K10">
        <f t="shared" si="14"/>
        <v>6.9282032302755088</v>
      </c>
      <c r="L10">
        <f t="shared" si="9"/>
        <v>0.12238447934404804</v>
      </c>
      <c r="M10">
        <f t="shared" si="10"/>
        <v>0.13853637400725097</v>
      </c>
      <c r="N10">
        <f t="shared" si="11"/>
        <v>0.15011106998930271</v>
      </c>
    </row>
    <row r="11" spans="1:14">
      <c r="A11" t="s">
        <v>10</v>
      </c>
      <c r="B11" s="1">
        <v>-0.17899999999999999</v>
      </c>
      <c r="C11" s="1">
        <v>-5.8000000000000003E-2</v>
      </c>
      <c r="D11" s="1">
        <v>0.253</v>
      </c>
      <c r="E11" s="1"/>
      <c r="F11" s="1">
        <v>0.872</v>
      </c>
      <c r="G11" s="1">
        <v>1.02</v>
      </c>
      <c r="H11" s="1">
        <v>1.04</v>
      </c>
      <c r="I11">
        <f t="shared" si="12"/>
        <v>7.1414284285428504</v>
      </c>
      <c r="J11">
        <f t="shared" si="13"/>
        <v>7.2111025509279782</v>
      </c>
      <c r="K11">
        <f t="shared" si="14"/>
        <v>6.9282032302755088</v>
      </c>
      <c r="L11">
        <f t="shared" si="9"/>
        <v>0.12210442332724245</v>
      </c>
      <c r="M11">
        <f t="shared" si="10"/>
        <v>0.14144855003743342</v>
      </c>
      <c r="N11">
        <f t="shared" si="11"/>
        <v>0.15011106998930271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tabSelected="1" workbookViewId="0">
      <selection activeCell="K24" sqref="K24"/>
    </sheetView>
  </sheetViews>
  <sheetFormatPr baseColWidth="10" defaultRowHeight="15" x14ac:dyDescent="0"/>
  <sheetData>
    <row r="2" spans="1:18">
      <c r="A2" t="s">
        <v>29</v>
      </c>
    </row>
    <row r="3" spans="1:18">
      <c r="B3" t="s">
        <v>22</v>
      </c>
      <c r="C3" t="s">
        <v>23</v>
      </c>
      <c r="D3" t="s">
        <v>24</v>
      </c>
      <c r="E3" t="s">
        <v>25</v>
      </c>
      <c r="G3" t="s">
        <v>22</v>
      </c>
      <c r="H3" t="s">
        <v>23</v>
      </c>
      <c r="I3" t="s">
        <v>24</v>
      </c>
      <c r="J3" t="s">
        <v>25</v>
      </c>
    </row>
    <row r="4" spans="1:18">
      <c r="A4" t="s">
        <v>28</v>
      </c>
      <c r="B4">
        <v>-0.26600000000000001</v>
      </c>
      <c r="C4">
        <v>0.442</v>
      </c>
      <c r="D4">
        <v>-0.04</v>
      </c>
      <c r="E4">
        <v>-0.157</v>
      </c>
      <c r="G4">
        <v>0.86499999999999999</v>
      </c>
      <c r="H4">
        <v>1.04</v>
      </c>
      <c r="I4">
        <v>1.03</v>
      </c>
      <c r="J4">
        <v>0.95099999999999996</v>
      </c>
      <c r="K4">
        <f t="shared" ref="K4:K6" si="0">SQRT(27)</f>
        <v>5.196152422706632</v>
      </c>
      <c r="L4">
        <f t="shared" ref="L4:M6" si="1">SQRT(28)</f>
        <v>5.2915026221291814</v>
      </c>
      <c r="M4">
        <f t="shared" si="1"/>
        <v>5.2915026221291814</v>
      </c>
      <c r="N4">
        <f t="shared" ref="N4:N6" si="2">SQRT(26)</f>
        <v>5.0990195135927845</v>
      </c>
      <c r="O4">
        <f t="shared" ref="O4" si="3">G4/K4</f>
        <v>0.16646932761634209</v>
      </c>
      <c r="P4">
        <f t="shared" ref="P4" si="4">H4/L4</f>
        <v>0.19654152596479815</v>
      </c>
      <c r="Q4">
        <f t="shared" ref="Q4" si="5">I4/M4</f>
        <v>0.19465170359975201</v>
      </c>
      <c r="R4">
        <f t="shared" ref="R4" si="6">J4/N4</f>
        <v>0.18650644451641302</v>
      </c>
    </row>
    <row r="5" spans="1:18">
      <c r="A5" t="s">
        <v>26</v>
      </c>
      <c r="B5">
        <v>-0.09</v>
      </c>
      <c r="C5">
        <v>0.65900000000000003</v>
      </c>
      <c r="D5">
        <v>-0.30599999999999999</v>
      </c>
      <c r="E5">
        <v>-0.28499999999999998</v>
      </c>
      <c r="G5">
        <v>0.89800000000000002</v>
      </c>
      <c r="H5">
        <v>1.1200000000000001</v>
      </c>
      <c r="I5">
        <v>0.87</v>
      </c>
      <c r="J5">
        <v>0.79400000000000004</v>
      </c>
      <c r="K5">
        <f>SQRT(27)</f>
        <v>5.196152422706632</v>
      </c>
      <c r="L5">
        <f>SQRT(28)</f>
        <v>5.2915026221291814</v>
      </c>
      <c r="M5">
        <f>SQRT(28)</f>
        <v>5.2915026221291814</v>
      </c>
      <c r="N5">
        <f>SQRT(26)</f>
        <v>5.0990195135927845</v>
      </c>
      <c r="O5">
        <f t="shared" ref="O5:R6" si="7">G5/K5</f>
        <v>0.17282018057742798</v>
      </c>
      <c r="P5">
        <f t="shared" si="7"/>
        <v>0.21166010488516726</v>
      </c>
      <c r="Q5">
        <f t="shared" si="7"/>
        <v>0.16441454575901385</v>
      </c>
      <c r="R5">
        <f t="shared" si="7"/>
        <v>0.15571621129971813</v>
      </c>
    </row>
    <row r="6" spans="1:18">
      <c r="A6" t="s">
        <v>27</v>
      </c>
      <c r="B6">
        <v>-0.32</v>
      </c>
      <c r="C6">
        <v>0.29399999999999998</v>
      </c>
      <c r="D6">
        <v>8.8999999999999996E-2</v>
      </c>
      <c r="E6">
        <v>-0.08</v>
      </c>
      <c r="G6">
        <v>0.82299999999999995</v>
      </c>
      <c r="H6">
        <v>1.02</v>
      </c>
      <c r="I6">
        <v>1.07</v>
      </c>
      <c r="J6">
        <v>1.03</v>
      </c>
      <c r="K6">
        <f t="shared" si="0"/>
        <v>5.196152422706632</v>
      </c>
      <c r="L6">
        <f t="shared" si="1"/>
        <v>5.2915026221291814</v>
      </c>
      <c r="M6">
        <f t="shared" si="1"/>
        <v>5.2915026221291814</v>
      </c>
      <c r="N6">
        <f t="shared" si="2"/>
        <v>5.0990195135927845</v>
      </c>
      <c r="O6">
        <f t="shared" si="7"/>
        <v>0.15838642384768731</v>
      </c>
      <c r="P6">
        <f t="shared" si="7"/>
        <v>0.19276188123470589</v>
      </c>
      <c r="Q6">
        <f t="shared" si="7"/>
        <v>0.20221099305993656</v>
      </c>
      <c r="R6">
        <f t="shared" si="7"/>
        <v>0.20199961919232956</v>
      </c>
    </row>
    <row r="8" spans="1:18">
      <c r="A8" t="s">
        <v>30</v>
      </c>
    </row>
    <row r="9" spans="1:18">
      <c r="B9" t="s">
        <v>22</v>
      </c>
      <c r="C9" t="s">
        <v>23</v>
      </c>
      <c r="D9" t="s">
        <v>24</v>
      </c>
      <c r="E9" t="s">
        <v>25</v>
      </c>
      <c r="G9" t="s">
        <v>22</v>
      </c>
      <c r="H9" t="s">
        <v>23</v>
      </c>
      <c r="I9" t="s">
        <v>24</v>
      </c>
      <c r="J9" t="s">
        <v>25</v>
      </c>
    </row>
    <row r="10" spans="1:18">
      <c r="A10" t="s">
        <v>28</v>
      </c>
      <c r="B10">
        <v>-0.253</v>
      </c>
      <c r="C10">
        <v>0.45200000000000001</v>
      </c>
      <c r="D10">
        <v>-2.1000000000000001E-2</v>
      </c>
      <c r="E10">
        <v>-0.20100000000000001</v>
      </c>
      <c r="G10">
        <v>0.84799999999999998</v>
      </c>
      <c r="H10">
        <v>1.06</v>
      </c>
      <c r="I10">
        <v>1.01</v>
      </c>
      <c r="J10">
        <v>0.96</v>
      </c>
      <c r="K10">
        <f t="shared" ref="K10:K12" si="8">SQRT(27)</f>
        <v>5.196152422706632</v>
      </c>
      <c r="L10">
        <f t="shared" ref="L10:M12" si="9">SQRT(28)</f>
        <v>5.2915026221291814</v>
      </c>
      <c r="M10">
        <f t="shared" si="9"/>
        <v>5.2915026221291814</v>
      </c>
      <c r="N10">
        <f t="shared" ref="N10:N12" si="10">SQRT(26)</f>
        <v>5.0990195135927845</v>
      </c>
      <c r="O10">
        <f t="shared" ref="O10" si="11">G10/K10</f>
        <v>0.16319767609093422</v>
      </c>
      <c r="P10">
        <f t="shared" ref="P10" si="12">H10/L10</f>
        <v>0.20032117069489044</v>
      </c>
      <c r="Q10">
        <f t="shared" ref="Q10" si="13">I10/M10</f>
        <v>0.19087205886965974</v>
      </c>
      <c r="R10">
        <f t="shared" ref="R10" si="14">J10/N10</f>
        <v>0.18827148973265667</v>
      </c>
    </row>
    <row r="11" spans="1:18">
      <c r="A11" t="s">
        <v>26</v>
      </c>
      <c r="B11">
        <v>-9.1999999999999998E-2</v>
      </c>
      <c r="C11">
        <v>0.67900000000000005</v>
      </c>
      <c r="D11">
        <v>-0.27900000000000003</v>
      </c>
      <c r="E11">
        <v>-0.33600000000000002</v>
      </c>
      <c r="G11">
        <v>0.85</v>
      </c>
      <c r="H11">
        <v>1.18</v>
      </c>
      <c r="I11">
        <v>0.85</v>
      </c>
      <c r="J11">
        <v>0.73899999999999999</v>
      </c>
      <c r="K11">
        <f>SQRT(27)</f>
        <v>5.196152422706632</v>
      </c>
      <c r="L11">
        <f>SQRT(28)</f>
        <v>5.2915026221291814</v>
      </c>
      <c r="M11">
        <f>SQRT(28)</f>
        <v>5.2915026221291814</v>
      </c>
      <c r="N11">
        <f>SQRT(26)</f>
        <v>5.0990195135927845</v>
      </c>
      <c r="O11">
        <f t="shared" ref="O11:R12" si="15">G11/K11</f>
        <v>0.16358257627039396</v>
      </c>
      <c r="P11">
        <f t="shared" si="15"/>
        <v>0.22299903907544405</v>
      </c>
      <c r="Q11">
        <f t="shared" si="15"/>
        <v>0.16063490102892156</v>
      </c>
      <c r="R11">
        <f t="shared" si="15"/>
        <v>0.144929823867118</v>
      </c>
    </row>
    <row r="12" spans="1:18">
      <c r="A12" t="s">
        <v>27</v>
      </c>
      <c r="B12">
        <v>-0.307</v>
      </c>
      <c r="C12">
        <v>0.27</v>
      </c>
      <c r="D12">
        <v>0.121</v>
      </c>
      <c r="E12">
        <v>-0.10199999999999999</v>
      </c>
      <c r="G12">
        <v>0.83099999999999996</v>
      </c>
      <c r="H12">
        <v>1</v>
      </c>
      <c r="I12">
        <v>1.04</v>
      </c>
      <c r="J12">
        <v>1.07</v>
      </c>
      <c r="K12">
        <f t="shared" si="8"/>
        <v>5.196152422706632</v>
      </c>
      <c r="L12">
        <f t="shared" si="9"/>
        <v>5.2915026221291814</v>
      </c>
      <c r="M12">
        <f t="shared" si="9"/>
        <v>5.2915026221291814</v>
      </c>
      <c r="N12">
        <f t="shared" si="10"/>
        <v>5.0990195135927845</v>
      </c>
      <c r="O12">
        <f t="shared" si="15"/>
        <v>0.15992602456552632</v>
      </c>
      <c r="P12">
        <f t="shared" si="15"/>
        <v>0.1889822365046136</v>
      </c>
      <c r="Q12">
        <f t="shared" si="15"/>
        <v>0.19654152596479815</v>
      </c>
      <c r="R12">
        <f t="shared" si="15"/>
        <v>0.20984426459785693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D44" sqref="D44"/>
    </sheetView>
  </sheetViews>
  <sheetFormatPr baseColWidth="10" defaultRowHeight="15" x14ac:dyDescent="0"/>
  <sheetData>
    <row r="1" spans="1:14">
      <c r="B1" t="s">
        <v>4</v>
      </c>
      <c r="C1" t="s">
        <v>5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4">
      <c r="A2" t="s">
        <v>1</v>
      </c>
      <c r="B2">
        <v>-6.0000000000000001E-3</v>
      </c>
      <c r="C2">
        <v>5.0000000000000001E-3</v>
      </c>
      <c r="E2">
        <v>1</v>
      </c>
      <c r="F2">
        <v>1.01</v>
      </c>
      <c r="G2">
        <f>SQRT(31)</f>
        <v>5.5677643628300215</v>
      </c>
      <c r="H2">
        <f>SQRT(34)</f>
        <v>5.8309518948453007</v>
      </c>
      <c r="I2">
        <f t="shared" ref="I2:J3" si="0">E2/G2</f>
        <v>0.17960530202677491</v>
      </c>
      <c r="J2">
        <f t="shared" si="0"/>
        <v>0.17321357099393392</v>
      </c>
    </row>
    <row r="3" spans="1:14">
      <c r="A3" t="s">
        <v>8</v>
      </c>
      <c r="B3">
        <v>-0.17799999999999999</v>
      </c>
      <c r="C3">
        <v>0.16200000000000001</v>
      </c>
      <c r="E3">
        <v>0.9</v>
      </c>
      <c r="F3">
        <v>1.07</v>
      </c>
      <c r="G3">
        <f>SQRT(31)</f>
        <v>5.5677643628300215</v>
      </c>
      <c r="H3">
        <f>SQRT(34)</f>
        <v>5.8309518948453007</v>
      </c>
      <c r="I3">
        <f t="shared" si="0"/>
        <v>0.16164477182409742</v>
      </c>
      <c r="J3">
        <f t="shared" si="0"/>
        <v>0.18350348610248446</v>
      </c>
    </row>
    <row r="7" spans="1:14">
      <c r="B7" t="s">
        <v>17</v>
      </c>
      <c r="C7" t="s">
        <v>18</v>
      </c>
      <c r="D7" t="s">
        <v>5</v>
      </c>
      <c r="F7" t="s">
        <v>11</v>
      </c>
      <c r="G7" t="s">
        <v>19</v>
      </c>
      <c r="H7" t="s">
        <v>12</v>
      </c>
      <c r="I7" t="s">
        <v>13</v>
      </c>
      <c r="J7" t="s">
        <v>20</v>
      </c>
      <c r="K7" t="s">
        <v>14</v>
      </c>
      <c r="L7" t="s">
        <v>15</v>
      </c>
      <c r="M7" t="s">
        <v>21</v>
      </c>
      <c r="N7" t="s">
        <v>16</v>
      </c>
    </row>
    <row r="8" spans="1:14">
      <c r="A8" t="s">
        <v>1</v>
      </c>
      <c r="B8" s="1">
        <v>-8.8999999999999996E-2</v>
      </c>
      <c r="C8" s="1">
        <v>6.3E-2</v>
      </c>
      <c r="D8" s="1">
        <v>2.5999999999999999E-2</v>
      </c>
      <c r="E8" s="1"/>
      <c r="F8" s="1">
        <v>0.99</v>
      </c>
      <c r="G8" s="1">
        <v>1.05</v>
      </c>
      <c r="H8" s="1">
        <v>0.97</v>
      </c>
      <c r="I8">
        <f>SQRT(51)</f>
        <v>7.1414284285428504</v>
      </c>
      <c r="J8">
        <f>SQRT(52)</f>
        <v>7.2111025509279782</v>
      </c>
      <c r="K8">
        <f>SQRT(48)</f>
        <v>6.9282032302755088</v>
      </c>
      <c r="L8">
        <f t="shared" ref="L8:N9" si="1">F8/I8</f>
        <v>0.13862772831877296</v>
      </c>
      <c r="M8">
        <f t="shared" si="1"/>
        <v>0.14560880150912267</v>
      </c>
      <c r="N8">
        <f t="shared" si="1"/>
        <v>0.14000744027848425</v>
      </c>
    </row>
    <row r="9" spans="1:14">
      <c r="A9" t="s">
        <v>8</v>
      </c>
      <c r="B9" s="1">
        <v>-0.16900000000000001</v>
      </c>
      <c r="C9" s="1">
        <v>-5.1999999999999998E-2</v>
      </c>
      <c r="D9" s="1">
        <v>0.23599999999999999</v>
      </c>
      <c r="E9" s="1"/>
      <c r="F9" s="1">
        <v>0.876</v>
      </c>
      <c r="G9" s="1">
        <v>0.98599999999999999</v>
      </c>
      <c r="H9" s="1">
        <v>1.1100000000000001</v>
      </c>
      <c r="I9">
        <f t="shared" ref="I9" si="2">SQRT(51)</f>
        <v>7.1414284285428504</v>
      </c>
      <c r="J9">
        <f t="shared" ref="J9" si="3">SQRT(52)</f>
        <v>7.2111025509279782</v>
      </c>
      <c r="K9">
        <f t="shared" ref="K9" si="4">SQRT(48)</f>
        <v>6.9282032302755088</v>
      </c>
      <c r="L9">
        <f t="shared" si="1"/>
        <v>0.12266453536085366</v>
      </c>
      <c r="M9">
        <f t="shared" si="1"/>
        <v>0.13673359836951898</v>
      </c>
      <c r="N9">
        <f t="shared" si="1"/>
        <v>0.16021469970012117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1</vt:lpstr>
      <vt:lpstr>Study 2</vt:lpstr>
      <vt:lpstr>Study 3</vt:lpstr>
      <vt:lpstr>Index-Across 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Mueller</dc:creator>
  <cp:lastModifiedBy>Pam Mueller</cp:lastModifiedBy>
  <dcterms:created xsi:type="dcterms:W3CDTF">2017-07-28T15:49:27Z</dcterms:created>
  <dcterms:modified xsi:type="dcterms:W3CDTF">2018-01-02T05:32:47Z</dcterms:modified>
</cp:coreProperties>
</file>