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vacharussiriyuth\Dropbox\My Files\NW bootcamp dropbox\HW1\"/>
    </mc:Choice>
  </mc:AlternateContent>
  <xr:revisionPtr revIDLastSave="0" documentId="13_ncr:1_{039EFFED-7124-4FFC-9C1F-CDBFD9FD723B}" xr6:coauthVersionLast="36" xr6:coauthVersionMax="36" xr10:uidLastSave="{00000000-0000-0000-0000-000000000000}"/>
  <bookViews>
    <workbookView xWindow="0" yWindow="0" windowWidth="14370" windowHeight="12780" activeTab="3" xr2:uid="{00000000-000D-0000-FFFF-FFFF00000000}"/>
  </bookViews>
  <sheets>
    <sheet name="Sheet1" sheetId="1" r:id="rId1"/>
    <sheet name="Pivot_1" sheetId="2" r:id="rId2"/>
    <sheet name="Pivot_2" sheetId="3" r:id="rId3"/>
    <sheet name="Pivot_3" sheetId="4" r:id="rId4"/>
    <sheet name="Bonus Goal vs Chances" sheetId="5" r:id="rId5"/>
  </sheets>
  <definedNames>
    <definedName name="_xlnm._FilterDatabase" localSheetId="0" hidden="1">Sheet1!$A$1:$T$1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27" i="4" l="1"/>
  <c r="G28" i="4"/>
  <c r="G29" i="4"/>
  <c r="G30" i="4"/>
  <c r="G31" i="4"/>
  <c r="G32" i="4"/>
  <c r="G33" i="4"/>
  <c r="G34" i="4"/>
  <c r="G35" i="4"/>
  <c r="G36" i="4"/>
  <c r="G37" i="4"/>
  <c r="G38" i="4"/>
  <c r="G26" i="4"/>
  <c r="H21" i="2" l="1"/>
  <c r="H22" i="2"/>
  <c r="H23" i="2"/>
  <c r="H24" i="2"/>
  <c r="H25" i="2"/>
  <c r="H26" i="2"/>
  <c r="H27" i="2"/>
  <c r="H28" i="2"/>
  <c r="H20" i="2"/>
  <c r="G21" i="2"/>
  <c r="G22" i="2"/>
  <c r="G23" i="2"/>
  <c r="G24" i="2"/>
  <c r="G25" i="2"/>
  <c r="G26" i="2"/>
  <c r="G27" i="2"/>
  <c r="G28" i="2"/>
  <c r="G29" i="2"/>
  <c r="G20" i="2"/>
  <c r="F27" i="4"/>
  <c r="F28" i="4"/>
  <c r="F29" i="4"/>
  <c r="F30" i="4"/>
  <c r="F31" i="4"/>
  <c r="F32" i="4"/>
  <c r="F33" i="4"/>
  <c r="F34" i="4"/>
  <c r="F35" i="4"/>
  <c r="F36" i="4"/>
  <c r="F37" i="4"/>
  <c r="F26" i="4"/>
  <c r="H4" i="5" l="1"/>
  <c r="I4" i="5"/>
  <c r="J4" i="5"/>
  <c r="H5" i="5"/>
  <c r="I5" i="5"/>
  <c r="J5" i="5"/>
  <c r="H6" i="5"/>
  <c r="I6" i="5"/>
  <c r="J6" i="5"/>
  <c r="H7" i="5"/>
  <c r="I7" i="5"/>
  <c r="J7" i="5"/>
  <c r="H8" i="5"/>
  <c r="I8" i="5"/>
  <c r="J8" i="5"/>
  <c r="H9" i="5"/>
  <c r="I9" i="5"/>
  <c r="J9" i="5"/>
  <c r="H10" i="5"/>
  <c r="I10" i="5"/>
  <c r="J10" i="5"/>
  <c r="H11" i="5"/>
  <c r="I11" i="5"/>
  <c r="J11" i="5"/>
  <c r="H12" i="5"/>
  <c r="I12" i="5"/>
  <c r="J12" i="5"/>
  <c r="H13" i="5"/>
  <c r="I13" i="5"/>
  <c r="J13" i="5"/>
  <c r="H14" i="5"/>
  <c r="I14" i="5"/>
  <c r="J14" i="5"/>
  <c r="I3" i="5"/>
  <c r="J3" i="5"/>
  <c r="H3" i="5"/>
  <c r="F4" i="5"/>
  <c r="F5" i="5"/>
  <c r="E3" i="5"/>
  <c r="F3" i="5"/>
  <c r="D3" i="5"/>
  <c r="G3" i="5" s="1"/>
  <c r="C4" i="5"/>
  <c r="C5" i="5"/>
  <c r="C6" i="5" s="1"/>
  <c r="B5" i="5"/>
  <c r="D5" i="5" s="1"/>
  <c r="B4" i="5"/>
  <c r="D4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5" i="5" l="1"/>
  <c r="G5" i="5" s="1"/>
  <c r="E4" i="5"/>
  <c r="G4" i="5" s="1"/>
  <c r="C7" i="5"/>
  <c r="C8" i="5" s="1"/>
  <c r="C9" i="5" s="1"/>
  <c r="C10" i="5" s="1"/>
  <c r="C11" i="5" s="1"/>
  <c r="C12" i="5" s="1"/>
  <c r="C13" i="5" s="1"/>
  <c r="B7" i="5"/>
  <c r="B6" i="5"/>
  <c r="D6" i="5" l="1"/>
  <c r="G6" i="5" s="1"/>
  <c r="E6" i="5"/>
  <c r="F6" i="5"/>
  <c r="D7" i="5"/>
  <c r="G7" i="5" s="1"/>
  <c r="E7" i="5"/>
  <c r="F7" i="5"/>
  <c r="B8" i="5"/>
  <c r="D8" i="5" l="1"/>
  <c r="G8" i="5" s="1"/>
  <c r="E8" i="5"/>
  <c r="F8" i="5"/>
  <c r="B9" i="5"/>
  <c r="D9" i="5" l="1"/>
  <c r="E9" i="5"/>
  <c r="F9" i="5"/>
  <c r="B10" i="5"/>
  <c r="D10" i="5" l="1"/>
  <c r="E10" i="5"/>
  <c r="F10" i="5"/>
  <c r="G9" i="5"/>
  <c r="B11" i="5"/>
  <c r="F11" i="5" l="1"/>
  <c r="D11" i="5"/>
  <c r="G11" i="5" s="1"/>
  <c r="E11" i="5"/>
  <c r="G10" i="5"/>
  <c r="B12" i="5"/>
  <c r="F12" i="5" l="1"/>
  <c r="D12" i="5"/>
  <c r="E12" i="5"/>
  <c r="B13" i="5"/>
  <c r="F13" i="5" l="1"/>
  <c r="D13" i="5"/>
  <c r="E13" i="5"/>
  <c r="G12" i="5"/>
  <c r="B14" i="5"/>
  <c r="E14" i="5" l="1"/>
  <c r="F14" i="5"/>
  <c r="D14" i="5"/>
  <c r="G13" i="5"/>
  <c r="G14" i="5" l="1"/>
</calcChain>
</file>

<file path=xl/sharedStrings.xml><?xml version="1.0" encoding="utf-8"?>
<sst xmlns="http://schemas.openxmlformats.org/spreadsheetml/2006/main" count="24861" uniqueCount="8404">
  <si>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</si>
  <si>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</si>
  <si>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</si>
  <si>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</si>
  <si>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</si>
  <si>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</si>
  <si>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</si>
  <si>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</si>
  <si>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</si>
  <si>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</si>
  <si>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</si>
  <si>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</si>
  <si>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</si>
  <si>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</si>
  <si>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</si>
  <si>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</si>
  <si>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</si>
  <si>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</si>
  <si>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</si>
  <si>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</si>
  <si>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</si>
  <si>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</si>
  <si>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</si>
  <si>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</si>
  <si>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</si>
  <si>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</si>
  <si>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</si>
  <si>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</si>
  <si>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</si>
  <si>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</si>
  <si>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</si>
  <si>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</si>
  <si>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</si>
  <si>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</si>
  <si>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</si>
  <si>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</si>
  <si>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</si>
  <si>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</si>
  <si>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</si>
  <si>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</si>
  <si>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</si>
  <si>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</si>
  <si>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</si>
  <si>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</si>
  <si>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</si>
  <si>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</si>
  <si>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</si>
  <si>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</si>
  <si>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</si>
  <si>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</si>
  <si>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</si>
  <si>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</si>
  <si>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</si>
  <si>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</si>
  <si>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</si>
  <si>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</si>
  <si>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</si>
  <si>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</si>
  <si>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</si>
  <si>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</si>
  <si>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</si>
  <si>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</si>
  <si>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</si>
  <si>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</si>
  <si>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</si>
  <si>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</si>
  <si>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</si>
  <si>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</si>
  <si>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</si>
  <si>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</si>
  <si>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</si>
  <si>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</si>
  <si>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</si>
  <si>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</si>
  <si>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</si>
  <si>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</si>
  <si>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</si>
  <si>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</si>
  <si>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</si>
  <si>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</si>
  <si>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</si>
  <si>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</si>
  <si>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</si>
  <si>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</si>
  <si>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</si>
  <si>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</si>
  <si>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</si>
  <si>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</si>
  <si>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</si>
  <si>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</si>
  <si>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</si>
  <si>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</si>
  <si>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</si>
  <si>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</si>
  <si>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</si>
  <si>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</si>
  <si>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</si>
  <si>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</si>
  <si>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</si>
  <si>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</si>
  <si>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</si>
  <si>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</si>
  <si>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</si>
  <si>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</si>
  <si>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</si>
  <si>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</si>
  <si>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</si>
  <si>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</si>
  <si>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</si>
  <si>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</si>
  <si>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</si>
  <si>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</si>
  <si>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</si>
  <si>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</si>
  <si>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</si>
  <si>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</si>
  <si>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</si>
  <si>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</si>
  <si>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</si>
  <si>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</si>
  <si>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</si>
  <si>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</si>
  <si>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</si>
  <si>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</si>
  <si>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</si>
  <si>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</si>
  <si>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</si>
  <si>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</si>
  <si>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</si>
  <si>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</si>
  <si>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</si>
  <si>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</si>
  <si>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</si>
  <si>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</si>
  <si>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</si>
  <si>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</si>
  <si>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</si>
  <si>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</si>
  <si>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</si>
  <si>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</si>
  <si>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</si>
  <si>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</si>
  <si>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</si>
  <si>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</si>
  <si>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</si>
  <si>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</si>
  <si>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</si>
  <si>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</si>
  <si>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</si>
  <si>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</si>
  <si>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</si>
  <si>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</si>
  <si>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</si>
  <si>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</si>
  <si>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</si>
  <si>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</si>
  <si>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</si>
  <si>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</si>
  <si>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</si>
  <si>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</si>
  <si>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</si>
  <si>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</si>
  <si>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</si>
  <si>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</si>
  <si>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</si>
  <si>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</si>
  <si>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</si>
  <si>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</si>
  <si>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</si>
  <si>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</si>
  <si>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</si>
  <si>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</si>
  <si>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</si>
  <si>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</si>
  <si>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</si>
  <si>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</si>
  <si>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</si>
  <si>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</si>
  <si>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</si>
  <si>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</si>
  <si>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</si>
  <si>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</si>
  <si>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</si>
  <si>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</si>
  <si>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</si>
  <si>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</si>
  <si>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</si>
  <si>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</si>
  <si>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</si>
  <si>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</si>
  <si>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</si>
  <si>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</si>
  <si>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</si>
  <si>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</si>
  <si>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</si>
  <si>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</si>
  <si>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</si>
  <si>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</si>
  <si>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</si>
  <si>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</si>
  <si>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</si>
  <si>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</si>
  <si>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</si>
  <si>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</si>
  <si>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</si>
  <si>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</si>
  <si>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</si>
  <si>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</si>
  <si>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</si>
  <si>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</si>
  <si>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</si>
  <si>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</si>
  <si>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</si>
  <si>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</si>
  <si>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</si>
  <si>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</si>
  <si>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</si>
  <si>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</si>
  <si>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</si>
  <si>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</si>
  <si>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</si>
  <si>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</si>
  <si>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</si>
  <si>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</si>
  <si>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</si>
  <si>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</si>
  <si>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</si>
  <si>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</si>
  <si>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</si>
  <si>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</si>
  <si>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</si>
  <si>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</si>
  <si>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</si>
  <si>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</si>
  <si>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</si>
  <si>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</si>
  <si>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</si>
  <si>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</si>
  <si>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</si>
  <si>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</si>
  <si>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</si>
  <si>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</si>
  <si>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</si>
  <si>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</si>
  <si>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</si>
  <si>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</si>
  <si>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</si>
  <si>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</si>
  <si>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</si>
  <si>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</si>
  <si>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</si>
  <si>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</si>
  <si>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</si>
  <si>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</si>
  <si>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</si>
  <si>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</si>
  <si>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</si>
  <si>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</si>
  <si>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</si>
  <si>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</si>
  <si>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</si>
  <si>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</si>
  <si>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</si>
  <si>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</si>
  <si>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</si>
  <si>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</si>
  <si>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</si>
  <si>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</si>
  <si>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</si>
  <si>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</si>
  <si>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</si>
  <si>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</si>
  <si>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</si>
  <si>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</si>
  <si>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</si>
  <si>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</si>
  <si>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</si>
  <si>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</si>
  <si>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</si>
  <si>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</si>
  <si>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</si>
  <si>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</si>
  <si>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</si>
  <si>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</si>
  <si>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</si>
  <si>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</si>
  <si>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</si>
  <si>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</si>
  <si>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</si>
  <si>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</si>
  <si>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</si>
  <si>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</si>
  <si>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</si>
  <si>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</si>
  <si>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</si>
  <si>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</si>
  <si>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</si>
  <si>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</si>
  <si>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</si>
  <si>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</si>
  <si>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</si>
  <si>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</si>
  <si>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</si>
  <si>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</si>
  <si>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</si>
  <si>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</si>
  <si>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</si>
  <si>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</si>
  <si>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</si>
  <si>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</si>
  <si>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</si>
  <si>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</si>
  <si>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</si>
  <si>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</si>
  <si>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</si>
  <si>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</si>
  <si>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</si>
  <si>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</si>
  <si>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</si>
  <si>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</si>
  <si>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</si>
  <si>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</si>
  <si>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</si>
  <si>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</si>
  <si>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</si>
  <si>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</si>
  <si>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</si>
  <si>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</si>
  <si>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</si>
  <si>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</si>
  <si>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</si>
  <si>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</si>
  <si>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</si>
  <si>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</si>
  <si>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</si>
  <si>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</si>
  <si>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</si>
  <si>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</si>
  <si>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</si>
  <si>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</si>
  <si>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</si>
  <si>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</si>
  <si>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</si>
  <si>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</si>
  <si>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</si>
  <si>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</si>
  <si>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</si>
  <si>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</si>
  <si>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</si>
  <si>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</si>
  <si>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</si>
  <si>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</si>
  <si>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</si>
  <si>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</si>
  <si>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</si>
  <si>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</si>
  <si>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</si>
  <si>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</si>
  <si>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</si>
  <si>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</si>
  <si>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</si>
  <si>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</si>
  <si>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</si>
  <si>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</si>
  <si>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</si>
  <si>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</si>
  <si>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</si>
  <si>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</si>
  <si>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</si>
  <si>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</si>
  <si>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</si>
  <si>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</si>
  <si>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</si>
  <si>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</si>
  <si>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</si>
  <si>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</si>
  <si>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</si>
  <si>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</si>
  <si>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</si>
  <si>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</si>
  <si>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</si>
  <si>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</si>
  <si>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</si>
  <si>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</si>
  <si>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</si>
  <si>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</si>
  <si>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</si>
  <si>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</si>
  <si>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</si>
  <si>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</si>
  <si>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</si>
  <si>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</si>
  <si>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</si>
  <si>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</si>
  <si>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</si>
  <si>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</si>
  <si>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</si>
  <si>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</si>
  <si>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</si>
  <si>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</si>
  <si>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</si>
  <si>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</si>
  <si>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</si>
  <si>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</si>
  <si>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</si>
  <si>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</si>
  <si>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</si>
  <si>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</si>
  <si>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</si>
  <si>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</si>
  <si>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</si>
  <si>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</si>
  <si>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</si>
  <si>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</si>
  <si>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</si>
  <si>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</si>
  <si>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</si>
  <si>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</si>
  <si>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</si>
  <si>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</si>
  <si>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</si>
  <si>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</si>
  <si>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</si>
  <si>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</si>
  <si>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</si>
  <si>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</si>
  <si>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</si>
  <si>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</si>
  <si>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</si>
  <si>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</si>
  <si>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</si>
  <si>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</si>
  <si>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</si>
  <si>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</si>
  <si>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</si>
  <si>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</si>
  <si>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</si>
  <si>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</si>
  <si>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</si>
  <si>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</si>
  <si>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</si>
  <si>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</si>
  <si>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</si>
  <si>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</si>
  <si>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</si>
  <si>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</si>
  <si>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</si>
  <si>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</si>
  <si>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</si>
  <si>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</si>
  <si>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</si>
  <si>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</si>
  <si>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</si>
  <si>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</si>
  <si>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</si>
  <si>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</si>
  <si>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</si>
  <si>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</si>
  <si>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</si>
  <si>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</si>
  <si>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</si>
  <si>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</si>
  <si>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</si>
  <si>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</si>
  <si>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</si>
  <si>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</si>
  <si>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</si>
  <si>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</si>
  <si>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</si>
  <si>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</si>
  <si>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</si>
  <si>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</si>
  <si>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</si>
  <si>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</si>
  <si>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</si>
  <si>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</si>
  <si>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</si>
  <si>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</si>
  <si>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</si>
  <si>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</si>
  <si>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</si>
  <si>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</si>
  <si>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</si>
  <si>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</si>
  <si>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</si>
  <si>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</si>
  <si>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</si>
  <si>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</si>
  <si>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</si>
  <si>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</si>
  <si>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</si>
  <si>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</si>
  <si>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</si>
  <si>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</si>
  <si>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</si>
  <si>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</si>
  <si>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</si>
  <si>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</si>
  <si>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</si>
  <si>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</si>
  <si>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</si>
  <si>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</si>
  <si>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</si>
  <si>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</si>
  <si>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</si>
  <si>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</si>
  <si>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</si>
  <si>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</si>
  <si>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</si>
  <si>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</si>
  <si>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</si>
  <si>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</si>
  <si>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</si>
  <si>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</si>
  <si>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</si>
  <si>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</si>
  <si>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</si>
  <si>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</si>
  <si>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</si>
  <si>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</si>
  <si>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</si>
  <si>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</si>
  <si>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</si>
  <si>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</si>
  <si>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</si>
  <si>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</si>
  <si>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</si>
  <si>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</si>
  <si>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</si>
  <si>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</si>
  <si>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</si>
  <si>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</si>
  <si>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</si>
  <si>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</si>
  <si>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</si>
  <si>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</si>
  <si>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</si>
  <si>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</si>
  <si>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</si>
  <si>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</si>
  <si>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</si>
  <si>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</si>
  <si>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</si>
  <si>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</si>
  <si>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</si>
  <si>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</si>
  <si>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</si>
  <si>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</si>
  <si>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</si>
  <si>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</si>
  <si>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</si>
  <si>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</si>
  <si>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</si>
  <si>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</si>
  <si>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</si>
  <si>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</si>
  <si>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</si>
  <si>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</si>
  <si>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</si>
  <si>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</si>
  <si>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</si>
  <si>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</si>
  <si>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</si>
  <si>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</si>
  <si>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</si>
  <si>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</si>
  <si>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</si>
  <si>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</si>
  <si>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</si>
  <si>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</si>
  <si>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</si>
  <si>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</si>
  <si>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</si>
  <si>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</si>
  <si>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</si>
  <si>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</si>
  <si>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</si>
  <si>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</si>
  <si>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</si>
  <si>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</si>
  <si>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</si>
  <si>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</si>
  <si>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</si>
  <si>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</si>
  <si>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</si>
  <si>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</si>
  <si>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</si>
  <si>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</si>
  <si>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</si>
  <si>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</si>
  <si>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</si>
  <si>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</si>
  <si>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</si>
  <si>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</si>
  <si>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</si>
  <si>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</si>
  <si>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</si>
  <si>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</si>
  <si>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</si>
  <si>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</si>
  <si>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</si>
  <si>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</si>
  <si>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</si>
  <si>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</si>
  <si>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</si>
  <si>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</si>
  <si>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</si>
  <si>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</si>
  <si>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</si>
  <si>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</si>
  <si>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</si>
  <si>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</si>
  <si>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</si>
  <si>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</si>
  <si>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</si>
  <si>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</si>
  <si>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</si>
  <si>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</si>
  <si>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</si>
  <si>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</si>
  <si>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</si>
  <si>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</si>
  <si>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</si>
  <si>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</si>
  <si>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</si>
  <si>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</si>
  <si>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</si>
  <si>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</si>
  <si>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</si>
  <si>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</si>
  <si>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</si>
  <si>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</si>
  <si>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</si>
  <si>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</si>
  <si>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</si>
  <si>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</si>
  <si>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</si>
  <si>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</si>
  <si>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</si>
  <si>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</si>
  <si>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</si>
  <si>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</si>
  <si>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</si>
  <si>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</si>
  <si>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</si>
  <si>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</si>
  <si>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</si>
  <si>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</si>
  <si>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</si>
  <si>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</si>
  <si>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</si>
  <si>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</si>
  <si>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</si>
  <si>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</si>
  <si>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</si>
  <si>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</si>
  <si>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</si>
  <si>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</si>
  <si>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</si>
  <si>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</si>
  <si>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</si>
  <si>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</si>
  <si>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</si>
  <si>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</si>
  <si>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</si>
  <si>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</si>
  <si>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</si>
  <si>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</si>
  <si>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</si>
  <si>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</si>
  <si>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</si>
  <si>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</si>
  <si>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</si>
  <si>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</si>
  <si>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</si>
  <si>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</si>
  <si>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</si>
  <si>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</si>
  <si>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</si>
  <si>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</si>
  <si>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</si>
  <si>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</si>
  <si>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</si>
  <si>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</si>
  <si>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</si>
  <si>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</si>
  <si>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</si>
  <si>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</si>
  <si>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</si>
  <si>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</si>
  <si>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</si>
  <si>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</si>
  <si>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</si>
  <si>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</si>
  <si>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</si>
  <si>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</si>
  <si>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</si>
  <si>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</si>
  <si>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</si>
  <si>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</si>
  <si>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</si>
  <si>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</si>
  <si>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</si>
  <si>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</si>
  <si>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</si>
  <si>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</si>
  <si>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</si>
  <si>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</si>
  <si>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</si>
  <si>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</si>
  <si>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</si>
  <si>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</si>
  <si>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</si>
  <si>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</si>
  <si>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</si>
  <si>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</si>
  <si>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</si>
  <si>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</si>
  <si>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</si>
  <si>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</si>
  <si>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</si>
  <si>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</si>
  <si>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</si>
  <si>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</si>
  <si>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</si>
  <si>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</si>
  <si>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</si>
  <si>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</si>
  <si>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</si>
  <si>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</si>
  <si>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</si>
  <si>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</si>
  <si>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</si>
  <si>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</si>
  <si>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</si>
  <si>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</si>
  <si>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</si>
  <si>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</si>
  <si>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</si>
  <si>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</si>
  <si>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</si>
  <si>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</si>
  <si>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</si>
  <si>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</si>
  <si>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</si>
  <si>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</si>
  <si>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</si>
  <si>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</si>
  <si>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</si>
  <si>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</si>
  <si>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</si>
  <si>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</si>
  <si>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</si>
  <si>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</si>
  <si>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</si>
  <si>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</si>
  <si>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</si>
  <si>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</si>
  <si>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</si>
  <si>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</si>
  <si>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</si>
  <si>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</si>
  <si>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</si>
  <si>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</si>
  <si>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</si>
  <si>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</si>
  <si>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</si>
  <si>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</si>
  <si>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</si>
  <si>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</si>
  <si>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</si>
  <si>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</si>
  <si>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</si>
  <si>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</si>
  <si>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</si>
  <si>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</si>
  <si>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</si>
  <si>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</si>
  <si>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</si>
  <si>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</si>
  <si>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</si>
  <si>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</si>
  <si>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</si>
  <si>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</si>
  <si>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</si>
  <si>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</si>
  <si>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</si>
  <si>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</si>
  <si>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</si>
  <si>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</si>
  <si>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</si>
  <si>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</si>
  <si>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</si>
  <si>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</si>
  <si>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</si>
  <si>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</si>
  <si>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</si>
  <si>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</si>
  <si>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</si>
  <si>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</si>
  <si>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</si>
  <si>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</si>
  <si>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</si>
  <si>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</si>
  <si>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</si>
  <si>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</si>
  <si>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</si>
  <si>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</si>
  <si>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</si>
  <si>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</si>
  <si>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</si>
  <si>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</si>
  <si>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</si>
  <si>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</si>
  <si>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</si>
  <si>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</si>
  <si>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</si>
  <si>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</si>
  <si>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</si>
  <si>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</si>
  <si>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</si>
  <si>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</si>
  <si>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</si>
  <si>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</si>
  <si>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</si>
  <si>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</si>
  <si>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</si>
  <si>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</si>
  <si>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</si>
  <si>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</si>
  <si>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</si>
  <si>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</si>
  <si>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</si>
  <si>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</si>
  <si>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</si>
  <si>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</si>
  <si>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</si>
  <si>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</si>
  <si>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</si>
  <si>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</si>
  <si>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</si>
  <si>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</si>
  <si>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</si>
  <si>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</si>
  <si>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</si>
  <si>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</si>
  <si>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</si>
  <si>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</si>
  <si>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</si>
  <si>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</si>
  <si>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</si>
  <si>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</si>
  <si>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</si>
  <si>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</si>
  <si>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</si>
  <si>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</si>
  <si>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</si>
  <si>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</si>
  <si>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</si>
  <si>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</si>
  <si>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</si>
  <si>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</si>
  <si>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</si>
  <si>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</si>
  <si>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</si>
  <si>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</si>
  <si>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</si>
  <si>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</si>
  <si>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</si>
  <si>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</si>
  <si>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</si>
  <si>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</si>
  <si>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</si>
  <si>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</si>
  <si>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</si>
  <si>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</si>
  <si>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</si>
  <si>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</si>
  <si>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</si>
  <si>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</si>
  <si>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</si>
  <si>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</si>
  <si>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</si>
  <si>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</si>
  <si>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</si>
  <si>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</si>
  <si>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</si>
  <si>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</si>
  <si>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</si>
  <si>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</si>
  <si>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</si>
  <si>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</si>
  <si>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</si>
  <si>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</si>
  <si>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</si>
  <si>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</si>
  <si>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</si>
  <si>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</si>
  <si>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</si>
  <si>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</si>
  <si>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</si>
  <si>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</si>
  <si>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</si>
  <si>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</si>
  <si>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</si>
  <si>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</si>
  <si>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</si>
  <si>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</si>
  <si>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</si>
  <si>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</si>
  <si>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</si>
  <si>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</si>
  <si>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</si>
  <si>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</si>
  <si>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</si>
  <si>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</si>
  <si>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</si>
  <si>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</si>
  <si>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</si>
  <si>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</si>
  <si>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</si>
  <si>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</si>
  <si>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</si>
  <si>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</si>
  <si>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</si>
  <si>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</si>
  <si>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</si>
  <si>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</si>
  <si>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</si>
  <si>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</si>
  <si>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</si>
  <si>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</si>
  <si>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</si>
  <si>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</si>
  <si>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</si>
  <si>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</si>
  <si>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</si>
  <si>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</si>
  <si>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</si>
  <si>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</si>
  <si>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</si>
  <si>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</si>
  <si>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</si>
  <si>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</si>
  <si>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</si>
  <si>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</si>
  <si>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</si>
  <si>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</si>
  <si>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</si>
  <si>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</si>
  <si>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</si>
  <si>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</si>
  <si>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</si>
  <si>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</si>
  <si>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</si>
  <si>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</si>
  <si>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</si>
  <si>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</si>
  <si>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</si>
  <si>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</si>
  <si>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</si>
  <si>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</si>
  <si>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</si>
  <si>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</si>
  <si>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</si>
  <si>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</si>
  <si>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</si>
  <si>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</si>
  <si>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</si>
  <si>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</si>
  <si>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</si>
  <si>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</si>
  <si>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</si>
  <si>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</si>
  <si>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</si>
  <si>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</si>
  <si>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</si>
  <si>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</si>
  <si>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</si>
  <si>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</si>
  <si>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</si>
  <si>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</si>
  <si>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</si>
  <si>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</si>
  <si>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</si>
  <si>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</si>
  <si>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</si>
  <si>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</si>
  <si>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</si>
  <si>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</si>
  <si>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</si>
  <si>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</si>
  <si>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</si>
  <si>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</si>
  <si>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</si>
  <si>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</si>
  <si>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</si>
  <si>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</si>
  <si>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</si>
  <si>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</si>
  <si>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</si>
  <si>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</si>
  <si>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</si>
  <si>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</si>
  <si>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</si>
  <si>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</si>
  <si>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</si>
  <si>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</si>
  <si>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</si>
  <si>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</si>
  <si>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</si>
  <si>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</si>
  <si>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</si>
  <si>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</si>
  <si>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</si>
  <si>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</si>
  <si>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</si>
  <si>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</si>
  <si>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</si>
  <si>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</si>
  <si>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</si>
  <si>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</si>
  <si>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</si>
  <si>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</si>
  <si>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</si>
  <si>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</si>
  <si>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</si>
  <si>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</si>
  <si>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</si>
  <si>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</si>
  <si>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</si>
  <si>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</si>
  <si>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</si>
  <si>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</si>
  <si>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</si>
  <si>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</si>
  <si>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</si>
  <si>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</si>
  <si>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</si>
  <si>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</si>
  <si>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</si>
  <si>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</si>
  <si>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</si>
  <si>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</si>
  <si>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</si>
  <si>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</si>
  <si>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</si>
  <si>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</si>
  <si>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</si>
  <si>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</si>
  <si>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</si>
  <si>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</si>
  <si>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</si>
  <si>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</si>
  <si>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</si>
  <si>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</si>
  <si>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</si>
  <si>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</si>
  <si>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</si>
  <si>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</si>
  <si>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</si>
  <si>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</si>
  <si>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</si>
  <si>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</si>
  <si>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</si>
  <si>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</si>
  <si>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</si>
  <si>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</si>
  <si>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</si>
  <si>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</si>
  <si>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</si>
  <si>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</si>
  <si>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</si>
  <si>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</si>
  <si>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</si>
  <si>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</si>
  <si>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</si>
  <si>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</si>
  <si>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</si>
  <si>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</si>
  <si>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</si>
  <si>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</si>
  <si>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</si>
  <si>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</si>
  <si>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</si>
  <si>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</si>
  <si>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</si>
  <si>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</si>
  <si>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</si>
  <si>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</si>
  <si>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</si>
  <si>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</si>
  <si>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</si>
  <si>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</si>
  <si>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</si>
  <si>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</si>
  <si>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</si>
  <si>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</si>
  <si>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</si>
  <si>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</si>
  <si>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</si>
  <si>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</si>
  <si>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</si>
  <si>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</si>
  <si>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</si>
  <si>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</si>
  <si>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</si>
  <si>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</si>
  <si>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</si>
  <si>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</si>
  <si>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</si>
  <si>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</si>
  <si>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</si>
  <si>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</si>
  <si>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</si>
  <si>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</si>
  <si>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</si>
  <si>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</si>
  <si>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</si>
  <si>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</si>
  <si>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</si>
  <si>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</si>
  <si>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</si>
  <si>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</si>
  <si>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</si>
  <si>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</si>
  <si>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</si>
  <si>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</si>
  <si>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</si>
  <si>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</si>
  <si>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</si>
  <si>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</si>
  <si>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</si>
  <si>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</si>
  <si>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</si>
  <si>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</si>
  <si>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</si>
  <si>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</si>
  <si>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</si>
  <si>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</si>
  <si>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</si>
  <si>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</si>
  <si>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</si>
  <si>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</si>
  <si>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</si>
  <si>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</si>
  <si>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</si>
  <si>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</si>
  <si>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</si>
  <si>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</si>
  <si>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</si>
  <si>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</si>
  <si>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</si>
  <si>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</si>
  <si>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</si>
  <si>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</si>
  <si>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</si>
  <si>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</si>
  <si>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</si>
  <si>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</si>
  <si>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</si>
  <si>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</si>
  <si>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</si>
  <si>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</si>
  <si>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</si>
  <si>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</si>
  <si>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</si>
  <si>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</si>
  <si>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</si>
  <si>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</si>
  <si>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</si>
  <si>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</si>
  <si>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</si>
  <si>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</si>
  <si>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</si>
  <si>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</si>
  <si>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</si>
  <si>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</si>
  <si>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</si>
  <si>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</si>
  <si>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</si>
  <si>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</si>
  <si>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</si>
  <si>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</si>
  <si>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</si>
  <si>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</si>
  <si>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</si>
  <si>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</si>
  <si>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</si>
  <si>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</si>
  <si>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</si>
  <si>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</si>
  <si>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</si>
  <si>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</si>
  <si>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</si>
  <si>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</si>
  <si>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</si>
  <si>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</si>
  <si>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</si>
  <si>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</si>
  <si>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</si>
  <si>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</si>
  <si>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</si>
  <si>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</si>
  <si>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</si>
  <si>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</si>
  <si>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</si>
  <si>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</si>
  <si>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</si>
  <si>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</si>
  <si>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</si>
  <si>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</si>
  <si>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</si>
  <si>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</si>
  <si>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</si>
  <si>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</si>
  <si>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</si>
  <si>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</si>
  <si>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</si>
  <si>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</si>
  <si>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</si>
  <si>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</si>
  <si>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</si>
  <si>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</si>
  <si>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</si>
  <si>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</si>
  <si>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</si>
  <si>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</si>
  <si>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</si>
  <si>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</si>
  <si>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</si>
  <si>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</si>
  <si>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</si>
  <si>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</si>
  <si>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</si>
  <si>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</si>
  <si>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</si>
  <si>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</si>
  <si>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</si>
  <si>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</si>
  <si>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</si>
  <si>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</si>
  <si>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</si>
  <si>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</si>
  <si>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</si>
  <si>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</si>
  <si>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</si>
  <si>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</si>
  <si>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</si>
  <si>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</si>
  <si>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</si>
  <si>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</si>
  <si>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</si>
  <si>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</si>
  <si>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</si>
  <si>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</si>
  <si>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</si>
  <si>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</si>
  <si>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</si>
  <si>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</si>
  <si>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</si>
  <si>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</si>
  <si>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</si>
  <si>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</si>
  <si>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</si>
  <si>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</si>
  <si>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</si>
  <si>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</si>
  <si>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</si>
  <si>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</si>
  <si>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</si>
  <si>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</si>
  <si>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</si>
  <si>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</si>
  <si>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</si>
  <si>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</si>
  <si>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</si>
  <si>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</si>
  <si>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</si>
  <si>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</si>
  <si>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</si>
  <si>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</si>
  <si>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</si>
  <si>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</si>
  <si>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</si>
  <si>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</si>
  <si>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</si>
  <si>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</si>
  <si>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</si>
  <si>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</si>
  <si>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</si>
  <si>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</si>
  <si>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</si>
  <si>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</si>
  <si>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</si>
  <si>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</si>
  <si>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</si>
  <si>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</si>
  <si>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</si>
  <si>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</si>
  <si>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</si>
  <si>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</si>
  <si>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</si>
  <si>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</si>
  <si>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</si>
  <si>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</si>
  <si>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</si>
  <si>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</si>
  <si>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</si>
  <si>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</si>
  <si>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</si>
  <si>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</si>
  <si>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</si>
  <si>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</si>
  <si>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</si>
  <si>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</si>
  <si>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</si>
  <si>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</si>
  <si>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</si>
  <si>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</si>
  <si>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</si>
  <si>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</si>
  <si>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</si>
  <si>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</si>
  <si>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</si>
  <si>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</si>
  <si>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</si>
  <si>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</si>
  <si>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</si>
  <si>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</si>
  <si>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</si>
  <si>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</si>
  <si>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</si>
  <si>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</si>
  <si>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</si>
  <si>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</si>
  <si>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</si>
  <si>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</si>
  <si>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</si>
  <si>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</si>
  <si>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</si>
  <si>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</si>
  <si>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</si>
  <si>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</si>
  <si>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</si>
  <si>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</si>
  <si>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</si>
  <si>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</si>
  <si>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</si>
  <si>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</si>
  <si>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</si>
  <si>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</si>
  <si>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</si>
  <si>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</si>
  <si>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</si>
  <si>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</si>
  <si>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</si>
  <si>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</si>
  <si>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</si>
  <si>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</si>
  <si>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</si>
  <si>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</si>
  <si>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</si>
  <si>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</si>
  <si>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</si>
  <si>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</si>
  <si>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</si>
  <si>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</si>
  <si>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</si>
  <si>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</si>
  <si>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</si>
  <si>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</si>
  <si>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</si>
  <si>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</si>
  <si>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</si>
  <si>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</si>
  <si>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</si>
  <si>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</si>
  <si>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</si>
  <si>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</si>
  <si>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</si>
  <si>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</si>
  <si>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</si>
  <si>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</si>
  <si>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</si>
  <si>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</si>
  <si>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</si>
  <si>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</si>
  <si>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</si>
  <si>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</si>
  <si>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</si>
  <si>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</si>
  <si>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</si>
  <si>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</si>
  <si>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</si>
  <si>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</si>
  <si>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</si>
  <si>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</si>
  <si>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</si>
  <si>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</si>
  <si>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</si>
  <si>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</si>
  <si>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</si>
  <si>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</si>
  <si>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</si>
  <si>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</si>
  <si>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</si>
  <si>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</si>
  <si>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</si>
  <si>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</si>
  <si>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</si>
  <si>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</si>
  <si>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</si>
  <si>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</si>
  <si>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</si>
  <si>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</si>
  <si>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</si>
  <si>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</si>
  <si>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</si>
  <si>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</si>
  <si>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</si>
  <si>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</si>
  <si>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</si>
  <si>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</si>
  <si>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</si>
  <si>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</si>
  <si>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</si>
  <si>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</si>
  <si>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</si>
  <si>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</si>
  <si>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</si>
  <si>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</si>
  <si>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</si>
  <si>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</si>
  <si>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</si>
  <si>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</si>
  <si>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</si>
  <si>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</si>
  <si>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</si>
  <si>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</si>
  <si>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</si>
  <si>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</si>
  <si>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</si>
  <si>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</si>
  <si>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</si>
  <si>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</si>
  <si>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</si>
  <si>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</si>
  <si>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</si>
  <si>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</si>
  <si>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</si>
  <si>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</si>
  <si>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</si>
  <si>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</si>
  <si>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</si>
  <si>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</si>
  <si>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</si>
  <si>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</si>
  <si>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</si>
  <si>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</si>
  <si>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</si>
  <si>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</si>
  <si>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</si>
  <si>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</si>
  <si>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</si>
  <si>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</si>
  <si>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</si>
  <si>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</si>
  <si>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</si>
  <si>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</si>
  <si>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</si>
  <si>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</si>
  <si>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</si>
  <si>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</si>
  <si>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</si>
  <si>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</si>
  <si>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</si>
  <si>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</si>
  <si>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</si>
  <si>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</si>
  <si>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</si>
  <si>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</si>
  <si>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</si>
  <si>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</si>
  <si>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</si>
  <si>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</si>
  <si>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</si>
  <si>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</si>
  <si>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</si>
  <si>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</si>
  <si>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</si>
  <si>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</si>
  <si>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</si>
  <si>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</si>
  <si>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</si>
  <si>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</si>
  <si>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</si>
  <si>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</si>
  <si>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</si>
  <si>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</si>
  <si>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</si>
  <si>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</si>
  <si>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</si>
  <si>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</si>
  <si>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</si>
  <si>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</si>
  <si>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</si>
  <si>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</si>
  <si>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</si>
  <si>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</si>
  <si>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</si>
  <si>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</si>
  <si>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</si>
  <si>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</si>
  <si>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</si>
  <si>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</si>
  <si>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</si>
  <si>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</si>
  <si>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</si>
  <si>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</si>
  <si>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</si>
  <si>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</si>
  <si>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</si>
  <si>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</si>
  <si>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</si>
  <si>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</si>
  <si>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</si>
  <si>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</si>
  <si>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</si>
  <si>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</si>
  <si>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</si>
  <si>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</si>
  <si>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</si>
  <si>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</si>
  <si>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</si>
  <si>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</si>
  <si>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</si>
  <si>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</si>
  <si>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</si>
  <si>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</si>
  <si>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</si>
  <si>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</si>
  <si>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</si>
  <si>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</si>
  <si>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</si>
  <si>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</si>
  <si>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</si>
  <si>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</si>
  <si>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</si>
  <si>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</si>
  <si>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</si>
  <si>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</si>
  <si>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</si>
  <si>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</si>
  <si>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</si>
  <si>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</si>
  <si>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</si>
  <si>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</si>
  <si>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</si>
  <si>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</si>
  <si>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</si>
  <si>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</si>
  <si>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</si>
  <si>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</si>
  <si>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</si>
  <si>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</si>
  <si>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</si>
  <si>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</si>
  <si>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</si>
  <si>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</si>
  <si>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</si>
  <si>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</si>
  <si>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</si>
  <si>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</si>
  <si>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</si>
  <si>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</si>
  <si>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</si>
  <si>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</si>
  <si>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</si>
  <si>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</si>
  <si>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</si>
  <si>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</si>
  <si>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</si>
  <si>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</si>
  <si>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</si>
  <si>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</si>
  <si>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</si>
  <si>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</si>
  <si>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</si>
  <si>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</si>
  <si>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</si>
  <si>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</si>
  <si>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</si>
  <si>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</si>
  <si>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</si>
  <si>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</si>
  <si>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</si>
  <si>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</si>
  <si>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</si>
  <si>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</si>
  <si>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</si>
  <si>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</si>
  <si>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</si>
  <si>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</si>
  <si>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</si>
  <si>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</si>
  <si>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</si>
  <si>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</si>
  <si>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</si>
  <si>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</si>
  <si>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</si>
  <si>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</si>
  <si>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</si>
  <si>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</si>
  <si>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</si>
  <si>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</si>
  <si>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</si>
  <si>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</si>
  <si>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</si>
  <si>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</si>
  <si>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</si>
  <si>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</si>
  <si>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</si>
  <si>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</si>
  <si>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</si>
  <si>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</si>
  <si>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</si>
  <si>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</si>
  <si>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</si>
  <si>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</si>
  <si>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</si>
  <si>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</si>
  <si>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</si>
  <si>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</si>
  <si>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</si>
  <si>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</si>
  <si>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</si>
  <si>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</si>
  <si>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</si>
  <si>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</si>
  <si>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</si>
  <si>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</si>
  <si>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</si>
  <si>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</si>
  <si>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</si>
  <si>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</si>
  <si>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</si>
  <si>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</si>
  <si>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</si>
  <si>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</si>
  <si>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</si>
  <si>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</si>
  <si>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</si>
  <si>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</si>
  <si>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</si>
  <si>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</si>
  <si>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</si>
  <si>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</si>
  <si>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</si>
  <si>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</si>
  <si>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</si>
  <si>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</si>
  <si>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</si>
  <si>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</si>
  <si>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</si>
  <si>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</si>
  <si>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</si>
  <si>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</si>
  <si>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</si>
  <si>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</si>
  <si>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</si>
  <si>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</si>
  <si>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</si>
  <si>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</si>
  <si>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</si>
  <si>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</si>
  <si>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</si>
  <si>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</si>
  <si>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</si>
  <si>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</si>
  <si>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</si>
  <si>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</si>
  <si>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</si>
  <si>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</si>
  <si>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</si>
  <si>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</si>
  <si>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</si>
  <si>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</si>
  <si>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</si>
  <si>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</si>
  <si>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</si>
  <si>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</si>
  <si>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</si>
  <si>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</si>
  <si>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</si>
  <si>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</si>
  <si>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</si>
  <si>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</si>
  <si>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</si>
  <si>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</si>
  <si>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</si>
  <si>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</si>
  <si>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</si>
  <si>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</si>
  <si>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</si>
  <si>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</si>
  <si>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</si>
  <si>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</si>
  <si>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</si>
  <si>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</si>
  <si>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</si>
  <si>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</si>
  <si>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</si>
  <si>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</si>
  <si>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</si>
  <si>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</si>
  <si>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</si>
  <si>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</si>
  <si>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</si>
  <si>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</si>
  <si>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</si>
  <si>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</si>
  <si>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</si>
  <si>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</si>
  <si>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</si>
  <si>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</si>
  <si>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</si>
  <si>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</si>
  <si>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</si>
  <si>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</si>
  <si>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</si>
  <si>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</si>
  <si>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</si>
  <si>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</si>
  <si>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</si>
  <si>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</si>
  <si>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</si>
  <si>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</si>
  <si>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</si>
  <si>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</si>
  <si>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</si>
  <si>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</si>
  <si>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</si>
  <si>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</si>
  <si>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</si>
  <si>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</si>
  <si>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</si>
  <si>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</si>
  <si>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</si>
  <si>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</si>
  <si>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</si>
  <si>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</si>
  <si>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</si>
  <si>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</si>
  <si>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</si>
  <si>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</si>
  <si>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</si>
  <si>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</si>
  <si>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</si>
  <si>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</si>
  <si>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</si>
  <si>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</si>
  <si>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</si>
  <si>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</si>
  <si>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</si>
  <si>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</si>
  <si>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</si>
  <si>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</si>
  <si>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</si>
  <si>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</si>
  <si>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</si>
  <si>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</si>
  <si>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</si>
  <si>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</si>
  <si>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</si>
  <si>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</si>
  <si>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</si>
  <si>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</si>
  <si>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</si>
  <si>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</si>
  <si>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</si>
  <si>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</si>
  <si>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</si>
  <si>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</si>
  <si>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</si>
  <si>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</si>
  <si>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</si>
  <si>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</si>
  <si>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</si>
  <si>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</si>
  <si>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</si>
  <si>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</si>
  <si>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</si>
  <si>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</si>
  <si>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</si>
  <si>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</si>
  <si>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</si>
  <si>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</si>
  <si>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</si>
  <si>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</si>
  <si>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</si>
  <si>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</si>
  <si>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</si>
  <si>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</si>
  <si>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</si>
  <si>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</si>
  <si>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</si>
  <si>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</si>
  <si>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</si>
  <si>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</si>
  <si>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</si>
  <si>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</si>
  <si>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</si>
  <si>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</si>
  <si>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</si>
  <si>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</si>
  <si>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</si>
  <si>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</si>
  <si>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</si>
  <si>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</si>
  <si>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</si>
  <si>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</si>
  <si>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</si>
  <si>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</si>
  <si>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</si>
  <si>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</si>
  <si>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</si>
  <si>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</si>
  <si>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</si>
  <si>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</si>
  <si>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</si>
  <si>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</si>
  <si>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</si>
  <si>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</si>
  <si>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</si>
  <si>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</si>
  <si>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</si>
  <si>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</si>
  <si>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</si>
  <si>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</si>
  <si>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</si>
  <si>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</si>
  <si>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</si>
  <si>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</si>
  <si>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</si>
  <si>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</si>
  <si>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</si>
  <si>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</si>
  <si>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</si>
  <si>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</si>
  <si>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</si>
  <si>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</si>
  <si>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</si>
  <si>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</si>
  <si>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</si>
  <si>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</si>
  <si>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</si>
  <si>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</si>
  <si>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</si>
  <si>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</si>
  <si>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</si>
  <si>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</si>
  <si>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</si>
  <si>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</si>
  <si>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</si>
  <si>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</si>
  <si>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</si>
  <si>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</si>
  <si>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</si>
  <si>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</si>
  <si>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</si>
  <si>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</si>
  <si>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</si>
  <si>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</si>
  <si>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</si>
  <si>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</si>
  <si>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</si>
  <si>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</si>
  <si>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</si>
  <si>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</si>
  <si>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</si>
  <si>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</si>
  <si>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</si>
  <si>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</si>
  <si>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</si>
  <si>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</si>
  <si>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</si>
  <si>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</si>
  <si>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</si>
  <si>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</si>
  <si>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</si>
  <si>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</si>
  <si>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</si>
  <si>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</si>
  <si>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</si>
  <si>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</si>
  <si>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</si>
  <si>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</si>
  <si>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</si>
  <si>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</si>
  <si>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</si>
  <si>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</si>
  <si>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</si>
  <si>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</si>
  <si>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</si>
  <si>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</si>
  <si>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</si>
  <si>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</si>
  <si>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</si>
  <si>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</si>
  <si>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</si>
  <si>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</si>
  <si>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</si>
  <si>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</si>
  <si>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</si>
  <si>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</si>
  <si>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</si>
  <si>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</si>
  <si>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</si>
  <si>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</si>
  <si>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</si>
  <si>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</si>
  <si>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</si>
  <si>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</si>
  <si>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</si>
  <si>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</si>
  <si>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</si>
  <si>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</si>
  <si>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</si>
  <si>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</si>
  <si>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</si>
  <si>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</si>
  <si>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</si>
  <si>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</si>
  <si>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</si>
  <si>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</si>
  <si>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</si>
  <si>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</si>
  <si>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</si>
  <si>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</si>
  <si>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</si>
  <si>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</si>
  <si>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</si>
  <si>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</si>
  <si>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</si>
  <si>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</si>
  <si>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</si>
  <si>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</si>
  <si>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</si>
  <si>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</si>
  <si>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</si>
  <si>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</si>
  <si>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</si>
  <si>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</si>
  <si>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</si>
  <si>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</si>
  <si>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</si>
  <si>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</si>
  <si>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</si>
  <si>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</si>
  <si>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</si>
  <si>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</si>
  <si>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</si>
  <si>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</si>
  <si>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</si>
  <si>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</si>
  <si>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</si>
  <si>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</si>
  <si>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</si>
  <si>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</si>
  <si>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</si>
  <si>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</si>
  <si>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</si>
  <si>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</si>
  <si>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</si>
  <si>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</si>
  <si>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</si>
  <si>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</si>
  <si>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</si>
  <si>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</si>
  <si>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</si>
  <si>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</si>
  <si>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</si>
  <si>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</si>
  <si>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</si>
  <si>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</si>
  <si>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</si>
  <si>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</si>
  <si>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</si>
  <si>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</si>
  <si>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</si>
  <si>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</si>
  <si>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</si>
  <si>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</si>
  <si>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</si>
  <si>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</si>
  <si>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</si>
  <si>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</si>
  <si>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</si>
  <si>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</si>
  <si>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</si>
  <si>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</si>
  <si>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</si>
  <si>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</si>
  <si>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</si>
  <si>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</si>
  <si>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</si>
  <si>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</si>
  <si>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</si>
  <si>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</si>
  <si>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</si>
  <si>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</si>
  <si>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</si>
  <si>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</si>
  <si>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</si>
  <si>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</si>
  <si>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</si>
  <si>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</si>
  <si>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</si>
  <si>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</si>
  <si>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</si>
  <si>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</si>
  <si>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</si>
  <si>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</si>
  <si>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</si>
  <si>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</si>
  <si>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</si>
  <si>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</si>
  <si>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</si>
  <si>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</si>
  <si>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</si>
  <si>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</si>
  <si>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</si>
  <si>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</si>
  <si>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</si>
  <si>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</si>
  <si>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</si>
  <si>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</si>
  <si>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</si>
  <si>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</si>
  <si>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</si>
  <si>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</si>
  <si>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</si>
  <si>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</si>
  <si>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</si>
  <si>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</si>
  <si>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</si>
  <si>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</si>
  <si>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</si>
  <si>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</si>
  <si>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</si>
  <si>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</si>
  <si>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</si>
  <si>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</si>
  <si>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</si>
  <si>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</si>
  <si>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</si>
  <si>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</si>
  <si>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</si>
  <si>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</si>
  <si>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</si>
  <si>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</si>
  <si>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</si>
  <si>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</si>
  <si>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</si>
  <si>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</si>
  <si>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</si>
  <si>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</si>
  <si>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</si>
  <si>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</si>
  <si>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</si>
  <si>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</si>
  <si>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</si>
  <si>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</si>
  <si>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</si>
  <si>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</si>
  <si>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</si>
  <si>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</si>
  <si>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</si>
  <si>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</si>
  <si>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</si>
  <si>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</si>
  <si>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</si>
  <si>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</si>
  <si>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</si>
  <si>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</si>
  <si>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</si>
  <si>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</si>
  <si>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</si>
  <si>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</si>
  <si>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</si>
  <si>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</si>
  <si>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</si>
  <si>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</si>
  <si>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</si>
  <si>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</si>
  <si>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</si>
  <si>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</si>
  <si>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</si>
  <si>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</si>
  <si>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</si>
  <si>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</si>
  <si>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</si>
  <si>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</si>
  <si>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</si>
  <si>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</si>
  <si>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</si>
  <si>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</si>
  <si>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</si>
  <si>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</si>
  <si>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</si>
  <si>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</si>
  <si>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</si>
  <si>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</si>
  <si>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</si>
  <si>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</si>
  <si>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</si>
  <si>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</si>
  <si>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</si>
  <si>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</si>
  <si>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</si>
  <si>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</si>
  <si>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</si>
  <si>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</si>
  <si>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</si>
  <si>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</si>
  <si>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</si>
  <si>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</si>
  <si>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</si>
  <si>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</si>
  <si>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</si>
  <si>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</si>
  <si>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</si>
  <si>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</si>
  <si>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</si>
  <si>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</si>
  <si>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</si>
  <si>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</si>
  <si>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</si>
  <si>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</si>
  <si>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</si>
  <si>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</si>
  <si>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</si>
  <si>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</si>
  <si>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</si>
  <si>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</si>
  <si>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</si>
  <si>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</si>
  <si>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</si>
  <si>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</si>
  <si>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</si>
  <si>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</si>
  <si>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</si>
  <si>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</si>
  <si>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</si>
  <si>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</si>
  <si>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</si>
  <si>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</si>
  <si>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</si>
  <si>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</si>
  <si>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</si>
  <si>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</si>
  <si>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</si>
  <si>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</si>
  <si>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</si>
  <si>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</si>
  <si>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</si>
  <si>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</si>
  <si>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</si>
  <si>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</si>
  <si>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</si>
  <si>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</si>
  <si>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</si>
  <si>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</si>
  <si>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</si>
  <si>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</si>
  <si>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</si>
  <si>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</si>
  <si>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</si>
  <si>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</si>
  <si>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</si>
  <si>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</si>
  <si>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</si>
  <si>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</si>
  <si>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</si>
  <si>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</si>
  <si>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</si>
  <si>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</si>
  <si>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</si>
  <si>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</si>
  <si>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</si>
  <si>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</si>
  <si>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</si>
  <si>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</si>
  <si>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</si>
  <si>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</si>
  <si>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</si>
  <si>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</si>
  <si>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</si>
  <si>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</si>
  <si>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</si>
  <si>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</si>
  <si>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</si>
  <si>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</si>
  <si>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</si>
  <si>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</si>
  <si>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</si>
  <si>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</si>
  <si>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</si>
  <si>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</si>
  <si>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</si>
  <si>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</si>
  <si>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</si>
  <si>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</si>
  <si>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</si>
  <si>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</si>
  <si>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</si>
  <si>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</si>
  <si>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</si>
  <si>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</si>
  <si>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</si>
  <si>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</si>
  <si>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</si>
  <si>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</si>
  <si>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</si>
  <si>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</si>
  <si>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</si>
  <si>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</si>
  <si>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</si>
  <si>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</si>
  <si>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</si>
  <si>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</si>
  <si>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</si>
  <si>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</si>
  <si>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</si>
  <si>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</si>
  <si>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</si>
  <si>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</si>
  <si>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</si>
  <si>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</si>
  <si>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</si>
  <si>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</si>
  <si>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</si>
  <si>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</si>
  <si>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</si>
  <si>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</si>
  <si>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</si>
  <si>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</si>
  <si>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</si>
  <si>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</si>
  <si>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</si>
  <si>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</si>
  <si>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</si>
  <si>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</si>
  <si>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</si>
  <si>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</si>
  <si>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</si>
  <si>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</si>
  <si>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</si>
  <si>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</si>
  <si>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</si>
  <si>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</si>
  <si>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</si>
  <si>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</si>
  <si>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</si>
  <si>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</si>
  <si>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</si>
  <si>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</si>
  <si>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</si>
  <si>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</si>
  <si>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</si>
  <si>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</si>
  <si>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</si>
  <si>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</si>
  <si>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</si>
  <si>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</si>
  <si>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</si>
  <si>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</si>
  <si>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</si>
  <si>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</si>
  <si>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</si>
  <si>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</si>
  <si>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</si>
  <si>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</si>
  <si>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</si>
  <si>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</si>
  <si>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</si>
  <si>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</si>
  <si>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</si>
  <si>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</si>
  <si>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</si>
  <si>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</si>
  <si>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</si>
  <si>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</si>
  <si>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</si>
  <si>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</si>
  <si>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</si>
  <si>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</si>
  <si>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</si>
  <si>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</si>
  <si>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</si>
  <si>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</si>
  <si>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</si>
  <si>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</si>
  <si>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</si>
  <si>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</si>
  <si>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</si>
  <si>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</si>
  <si>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</si>
  <si>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</si>
  <si>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</si>
  <si>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</si>
  <si>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</si>
  <si>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</si>
  <si>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</si>
  <si>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</si>
  <si>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</si>
  <si>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</si>
  <si>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</si>
  <si>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</si>
  <si>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</si>
  <si>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</si>
  <si>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</si>
  <si>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</si>
  <si>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</si>
  <si>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</si>
  <si>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</si>
  <si>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</si>
  <si>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</si>
  <si>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</si>
  <si>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</si>
  <si>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</si>
  <si>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</si>
  <si>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</si>
  <si>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</si>
  <si>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</si>
  <si>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</si>
  <si>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</si>
  <si>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</si>
  <si>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</si>
  <si>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</si>
  <si>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</si>
  <si>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</si>
  <si>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</si>
  <si>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</si>
  <si>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</si>
  <si>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</si>
  <si>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</si>
  <si>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</si>
  <si>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</si>
  <si>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</si>
  <si>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</si>
  <si>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</si>
  <si>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</si>
  <si>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</si>
  <si>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</si>
  <si>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</si>
  <si>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</si>
  <si>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</si>
  <si>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</si>
  <si>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</si>
  <si>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</si>
  <si>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</si>
  <si>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</si>
  <si>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</si>
  <si>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</si>
  <si>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</si>
  <si>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</si>
  <si>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</si>
  <si>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</si>
  <si>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</si>
  <si>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</si>
  <si>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</si>
  <si>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</si>
  <si>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</si>
  <si>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</si>
  <si>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</si>
  <si>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</si>
  <si>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</si>
  <si>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</si>
  <si>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</si>
  <si>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</si>
  <si>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</si>
  <si>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</si>
  <si>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</si>
  <si>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</si>
  <si>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</si>
  <si>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</si>
  <si>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</si>
  <si>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</si>
  <si>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</si>
  <si>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</si>
  <si>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</si>
  <si>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</si>
  <si>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</si>
  <si>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</si>
  <si>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</si>
  <si>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</si>
  <si>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</si>
  <si>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</si>
  <si>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</si>
  <si>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</si>
  <si>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</si>
  <si>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</si>
  <si>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</si>
  <si>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</si>
  <si>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</si>
  <si>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</si>
  <si>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</si>
  <si>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</si>
  <si>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</si>
  <si>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</si>
  <si>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</si>
  <si>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</si>
  <si>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</si>
  <si>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</si>
  <si>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</si>
  <si>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</si>
  <si>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</si>
  <si>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</si>
  <si>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</si>
  <si>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</si>
  <si>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</si>
  <si>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</si>
  <si>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</si>
  <si>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</si>
  <si>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</si>
  <si>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</si>
  <si>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</si>
  <si>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</si>
  <si>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</si>
  <si>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</si>
  <si>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</si>
  <si>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</si>
  <si>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</si>
  <si>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</si>
  <si>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</si>
  <si>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</si>
  <si>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</si>
  <si>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</si>
  <si>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</si>
  <si>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</si>
  <si>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</si>
  <si>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</si>
  <si>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</si>
  <si>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</si>
  <si>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</si>
  <si>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</si>
  <si>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</si>
  <si>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</si>
  <si>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</si>
  <si>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</si>
  <si>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</si>
  <si>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</si>
  <si>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</si>
  <si>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</si>
  <si>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</si>
  <si>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</si>
  <si>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</si>
  <si>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</si>
  <si>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</si>
  <si>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</si>
  <si>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</si>
  <si>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</si>
  <si>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</si>
  <si>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</si>
  <si>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</si>
  <si>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</si>
  <si>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</si>
  <si>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</si>
  <si>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</si>
  <si>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</si>
  <si>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</si>
  <si>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</si>
  <si>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</si>
  <si>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</si>
  <si>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</si>
  <si>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</si>
  <si>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</si>
  <si>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</si>
  <si>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</si>
  <si>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</si>
  <si>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</si>
  <si>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</si>
  <si>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</si>
  <si>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</si>
  <si>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</si>
  <si>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</si>
  <si>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</si>
  <si>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</si>
  <si>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</si>
  <si>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</si>
  <si>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</si>
  <si>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</si>
  <si>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</si>
  <si>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</si>
  <si>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</si>
  <si>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</si>
  <si>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</si>
  <si>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</si>
  <si>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</si>
  <si>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</si>
  <si>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</si>
  <si>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</si>
  <si>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</si>
  <si>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</si>
  <si>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</si>
  <si>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</si>
  <si>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</si>
  <si>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</si>
  <si>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</si>
  <si>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</si>
  <si>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</si>
  <si>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</si>
  <si>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</si>
  <si>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</si>
  <si>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</si>
  <si>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</si>
  <si>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</si>
  <si>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</si>
  <si>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</si>
  <si>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</si>
  <si>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</si>
  <si>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</si>
  <si>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</si>
  <si>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</si>
  <si>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</si>
  <si>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</si>
  <si>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</si>
  <si>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</si>
  <si>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</si>
  <si>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</si>
  <si>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</si>
  <si>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</si>
  <si>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</si>
  <si>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</si>
  <si>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</si>
  <si>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</si>
  <si>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</si>
  <si>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</si>
  <si>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</si>
  <si>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</si>
  <si>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</si>
  <si>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</si>
  <si>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</si>
  <si>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</si>
  <si>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</si>
  <si>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</si>
  <si>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</si>
  <si>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</si>
  <si>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</si>
  <si>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</si>
  <si>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</si>
  <si>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</si>
  <si>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</si>
  <si>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</si>
  <si>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</si>
  <si>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</si>
  <si>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</si>
  <si>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</si>
  <si>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</si>
  <si>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</si>
  <si>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</si>
  <si>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</si>
  <si>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</si>
  <si>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</si>
  <si>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</si>
  <si>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</si>
  <si>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</si>
  <si>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</si>
  <si>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</si>
  <si>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</si>
  <si>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</si>
  <si>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</si>
  <si>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</si>
  <si>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</si>
  <si>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</si>
  <si>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</si>
  <si>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</si>
  <si>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</si>
  <si>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</si>
  <si>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</si>
  <si>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</si>
  <si>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</si>
  <si>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</si>
  <si>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</si>
  <si>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</si>
  <si>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</si>
  <si>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</si>
  <si>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</si>
  <si>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</si>
  <si>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</si>
  <si>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</si>
  <si>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</si>
  <si>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</si>
  <si>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</si>
  <si>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</si>
  <si>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</si>
  <si>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</si>
  <si>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</si>
  <si>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</si>
  <si>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</si>
  <si>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</si>
  <si>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</si>
  <si>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</si>
  <si>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</si>
  <si>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</si>
  <si>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</si>
  <si>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</si>
  <si>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</si>
  <si>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</si>
  <si>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</si>
  <si>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</si>
  <si>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</si>
  <si>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</si>
  <si>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</si>
  <si>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</si>
  <si>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</si>
  <si>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</si>
  <si>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</si>
  <si>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</si>
  <si>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</si>
  <si>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</si>
  <si>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</si>
  <si>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</si>
  <si>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</si>
  <si>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</si>
  <si>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</si>
  <si>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</si>
  <si>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</si>
  <si>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</si>
  <si>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</si>
  <si>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</si>
  <si>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</si>
  <si>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</si>
  <si>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</si>
  <si>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</si>
  <si>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</si>
  <si>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</si>
  <si>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</si>
  <si>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</si>
  <si>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</si>
  <si>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</si>
  <si>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</si>
  <si>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</si>
  <si>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</si>
  <si>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</si>
  <si>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</si>
  <si>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</si>
  <si>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</si>
  <si>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</si>
  <si>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</si>
  <si>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</si>
  <si>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</si>
  <si>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</si>
  <si>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</si>
  <si>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</si>
  <si>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</si>
  <si>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</si>
  <si>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</si>
  <si>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</si>
  <si>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</si>
  <si>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</si>
  <si>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</si>
  <si>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</si>
  <si>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</si>
  <si>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</si>
  <si>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</si>
  <si>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</si>
  <si>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</si>
  <si>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</si>
  <si>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</si>
  <si>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</si>
  <si>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</si>
  <si>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</si>
  <si>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</si>
  <si>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</si>
  <si>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</si>
  <si>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</si>
  <si>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</si>
  <si>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</si>
  <si>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</si>
  <si>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</si>
  <si>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</si>
  <si>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</si>
  <si>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</si>
  <si>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</si>
  <si>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</si>
  <si>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</si>
  <si>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</si>
  <si>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</si>
  <si>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</si>
  <si>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</si>
  <si>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</si>
  <si>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</si>
  <si>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</si>
  <si>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</si>
  <si>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</si>
  <si>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</si>
  <si>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</si>
  <si>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</si>
  <si>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</si>
  <si>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</si>
  <si>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</si>
  <si>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</si>
  <si>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</si>
  <si>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</si>
  <si>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</si>
  <si>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</si>
  <si>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</si>
  <si>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</si>
  <si>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</si>
  <si>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</si>
  <si>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</si>
  <si>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</si>
  <si>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</si>
  <si>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</si>
  <si>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</si>
  <si>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</si>
  <si>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</si>
  <si>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</si>
  <si>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</si>
  <si>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</si>
  <si>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</si>
  <si>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</si>
  <si>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</si>
  <si>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</si>
  <si>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</si>
  <si>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</si>
  <si>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</si>
  <si>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</si>
  <si>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</si>
  <si>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</si>
  <si>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</si>
  <si>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</si>
  <si>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</si>
  <si>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</si>
  <si>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</si>
  <si>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</si>
  <si>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</si>
  <si>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</si>
  <si>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</si>
  <si>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</si>
  <si>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</si>
  <si>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</si>
  <si>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</si>
  <si>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</si>
  <si>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</si>
  <si>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</si>
  <si>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</si>
  <si>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</si>
  <si>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</si>
  <si>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</si>
  <si>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</si>
  <si>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</si>
  <si>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</si>
  <si>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</si>
  <si>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</si>
  <si>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</si>
  <si>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</si>
  <si>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</si>
  <si>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</si>
  <si>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</si>
  <si>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</si>
  <si>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</si>
  <si>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</si>
  <si>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</si>
  <si>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</si>
  <si>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</si>
  <si>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</si>
  <si>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</si>
  <si>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</si>
  <si>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</si>
  <si>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</si>
  <si>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</si>
  <si>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</si>
  <si>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</si>
  <si>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</si>
  <si>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</si>
  <si>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</si>
  <si>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</si>
  <si>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</si>
  <si>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</si>
  <si>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</si>
  <si>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</si>
  <si>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</si>
  <si>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</si>
  <si>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</si>
  <si>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</si>
  <si>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</si>
  <si>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</si>
  <si>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</si>
  <si>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</si>
  <si>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</si>
  <si>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</si>
  <si>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</si>
  <si>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</si>
  <si>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</si>
  <si>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</si>
  <si>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</si>
  <si>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</si>
  <si>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</si>
  <si>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</si>
  <si>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</si>
  <si>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</si>
  <si>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</si>
  <si>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</si>
  <si>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</si>
  <si>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</si>
  <si>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</si>
  <si>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</si>
  <si>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</si>
  <si>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</si>
  <si>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</si>
  <si>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</si>
  <si>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</si>
  <si>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</si>
  <si>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</si>
  <si>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</si>
  <si>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</si>
  <si>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</si>
  <si>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</si>
  <si>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</si>
  <si>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</si>
  <si>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</si>
  <si>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</si>
  <si>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</si>
  <si>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</si>
  <si>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</si>
  <si>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</si>
  <si>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</si>
  <si>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</si>
  <si>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</si>
  <si>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</si>
  <si>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</si>
  <si>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</si>
  <si>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</si>
  <si>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</si>
  <si>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</si>
  <si>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</si>
  <si>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</si>
  <si>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</si>
  <si>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</si>
  <si>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</si>
  <si>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</si>
  <si>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</si>
  <si>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</si>
  <si>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</si>
  <si>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</si>
  <si>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</si>
  <si>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</si>
  <si>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</si>
  <si>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</si>
  <si>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</si>
  <si>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</si>
  <si>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</si>
  <si>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</si>
  <si>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</si>
  <si>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</si>
  <si>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</si>
  <si>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</si>
  <si>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</si>
  <si>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</si>
  <si>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</si>
  <si>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</si>
  <si>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</si>
  <si>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</si>
  <si>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</si>
  <si>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</si>
  <si>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</si>
  <si>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</si>
  <si>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</si>
  <si>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</si>
  <si>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</si>
  <si>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</si>
  <si>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</si>
  <si>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</si>
  <si>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</si>
  <si>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</si>
  <si>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</si>
  <si>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</si>
  <si>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</si>
  <si>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</si>
  <si>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</si>
  <si>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</si>
  <si>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</si>
  <si>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</si>
  <si>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</si>
  <si>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</si>
  <si>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</si>
  <si>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</si>
  <si>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</si>
  <si>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</si>
  <si>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</si>
  <si>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</si>
  <si>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</si>
  <si>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</si>
  <si>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</si>
  <si>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</si>
  <si>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</si>
  <si>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</si>
  <si>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</si>
  <si>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</si>
  <si>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</si>
  <si>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</si>
  <si>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</si>
  <si>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</si>
  <si>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</si>
  <si>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</si>
  <si>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</si>
  <si>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</si>
  <si>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</si>
  <si>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</si>
  <si>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</si>
  <si>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</si>
  <si>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</si>
  <si>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</si>
  <si>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</si>
  <si>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</si>
  <si>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</si>
  <si>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</si>
  <si>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</si>
  <si>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</si>
  <si>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</si>
  <si>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</si>
  <si>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</si>
  <si>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</si>
  <si>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</si>
  <si>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</si>
  <si>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</si>
  <si>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</si>
  <si>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</si>
  <si>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</si>
  <si>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</si>
  <si>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</si>
  <si>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</si>
  <si>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</si>
  <si>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</si>
  <si>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</si>
  <si>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</si>
  <si>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</si>
  <si>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</si>
  <si>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</si>
  <si>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</si>
  <si>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</si>
  <si>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</si>
  <si>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</si>
  <si>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</si>
  <si>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</si>
  <si>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</si>
  <si>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</si>
  <si>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</si>
  <si>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</si>
  <si>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</si>
  <si>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</si>
  <si>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</si>
  <si>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</si>
  <si>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</si>
  <si>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</si>
  <si>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</si>
  <si>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</si>
  <si>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</si>
  <si>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</si>
  <si>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</si>
  <si>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</si>
  <si>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</si>
  <si>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</si>
  <si>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</si>
  <si>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</si>
  <si>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</si>
  <si>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</si>
  <si>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</si>
  <si>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</si>
  <si>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</si>
  <si>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</si>
  <si>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</si>
  <si>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</si>
  <si>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</si>
  <si>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</si>
  <si>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</si>
  <si>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</si>
  <si>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</si>
  <si>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</si>
  <si>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</si>
  <si>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</si>
  <si>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</si>
  <si>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</si>
  <si>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</si>
  <si>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</si>
  <si>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</si>
  <si>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</si>
  <si>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</si>
  <si>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</si>
  <si>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</si>
  <si>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</si>
  <si>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</si>
  <si>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</si>
  <si>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</si>
  <si>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</si>
  <si>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</si>
  <si>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</si>
  <si>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</si>
  <si>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</si>
  <si>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</si>
  <si>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</si>
  <si>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</si>
  <si>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</si>
  <si>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</si>
  <si>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</si>
  <si>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</si>
  <si>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</si>
  <si>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</si>
  <si>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</si>
  <si>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</si>
  <si>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</si>
  <si>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</si>
  <si>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</si>
  <si>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</si>
  <si>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</si>
  <si>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</si>
  <si>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</si>
  <si>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</si>
  <si>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</si>
  <si>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</si>
  <si>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</si>
  <si>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</si>
  <si>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</si>
  <si>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</si>
  <si>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</si>
  <si>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</si>
  <si>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</si>
  <si>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</si>
  <si>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</si>
  <si>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</si>
  <si>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</si>
  <si>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</si>
  <si>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</si>
  <si>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</si>
  <si>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</si>
  <si>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</si>
  <si>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</si>
  <si>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</si>
  <si>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</si>
  <si>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</si>
  <si>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</si>
  <si>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</si>
  <si>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</si>
  <si>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</si>
  <si>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</si>
  <si>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</si>
  <si>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</si>
  <si>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</si>
  <si>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</si>
  <si>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</si>
  <si>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</si>
  <si>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</si>
  <si>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</si>
  <si>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</si>
  <si>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</si>
  <si>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</si>
  <si>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</si>
  <si>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</si>
  <si>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</si>
  <si>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</si>
  <si>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</si>
  <si>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</si>
  <si>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</si>
  <si>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</si>
  <si>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</si>
  <si>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</si>
  <si>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</si>
  <si>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</si>
  <si>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</si>
  <si>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</si>
  <si>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</si>
  <si>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</si>
  <si>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</si>
  <si>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</si>
  <si>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</si>
  <si>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</si>
  <si>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</si>
  <si>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</si>
  <si>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</si>
  <si>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</si>
  <si>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</si>
  <si>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</si>
  <si>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</si>
  <si>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</si>
  <si>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</si>
  <si>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</si>
  <si>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</si>
  <si>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</si>
  <si>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</si>
  <si>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</si>
  <si>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</si>
  <si>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</si>
  <si>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</si>
  <si>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</si>
  <si>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</si>
  <si>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</si>
  <si>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</si>
  <si>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</si>
  <si>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</si>
  <si>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</si>
  <si>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</si>
  <si>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</si>
  <si>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</si>
  <si>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</si>
  <si>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</si>
  <si>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</si>
  <si>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</si>
  <si>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</si>
  <si>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</si>
  <si>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</si>
  <si>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</si>
  <si>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</si>
  <si>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</si>
  <si>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</si>
  <si>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</si>
  <si>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</si>
  <si>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</si>
  <si>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</si>
  <si>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</si>
  <si>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</si>
  <si>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</si>
  <si>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</si>
  <si>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</si>
  <si>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</si>
  <si>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</si>
  <si>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</si>
  <si>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</si>
  <si>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</si>
  <si>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</si>
  <si>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</si>
  <si>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</si>
  <si>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</si>
  <si>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</si>
  <si>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</si>
  <si>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</si>
  <si>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</si>
  <si>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</si>
  <si>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</si>
  <si>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</si>
  <si>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</si>
  <si>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</si>
  <si>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</si>
  <si>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</si>
  <si>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</si>
  <si>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</si>
  <si>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</si>
  <si>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</si>
  <si>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</si>
  <si>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</si>
  <si>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</si>
  <si>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</si>
  <si>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</si>
  <si>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</si>
  <si>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</si>
  <si>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</si>
  <si>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</si>
  <si>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</si>
  <si>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</si>
  <si>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</si>
  <si>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</si>
  <si>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</si>
  <si>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</si>
  <si>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</si>
  <si>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</si>
  <si>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</si>
  <si>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</si>
  <si>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</si>
  <si>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</si>
  <si>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</si>
  <si>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</si>
  <si>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</si>
  <si>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</si>
  <si>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</si>
  <si>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</si>
  <si>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</si>
  <si>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</si>
  <si>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</si>
  <si>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</si>
  <si>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</si>
  <si>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</si>
  <si>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</si>
  <si>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</si>
  <si>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</si>
  <si>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</si>
  <si>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</si>
  <si>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</si>
  <si>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</si>
  <si>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</si>
  <si>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</si>
  <si>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</si>
  <si>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</si>
  <si>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</si>
  <si>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</si>
  <si>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</si>
  <si>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</si>
  <si>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</si>
  <si>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</si>
  <si>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</si>
  <si>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</si>
  <si>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</si>
  <si>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</si>
  <si>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</si>
  <si>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</si>
  <si>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</si>
  <si>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</si>
  <si>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</si>
  <si>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</si>
  <si>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</si>
  <si>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</si>
  <si>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</si>
  <si>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</si>
  <si>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</si>
  <si>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</si>
  <si>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</si>
  <si>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</si>
  <si>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</si>
  <si>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</si>
  <si>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</si>
  <si>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</si>
  <si>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</si>
  <si>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</si>
  <si>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</si>
  <si>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</si>
  <si>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</si>
  <si>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</si>
  <si>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</si>
  <si>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</si>
  <si>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</si>
  <si>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</si>
  <si>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</si>
  <si>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</si>
  <si>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</si>
  <si>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</si>
  <si>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</si>
  <si>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</si>
  <si>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</si>
  <si>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</si>
  <si>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</si>
  <si>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</si>
  <si>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</si>
  <si>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</si>
  <si>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</si>
  <si>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</si>
  <si>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</si>
  <si>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</si>
  <si>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</si>
  <si>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</si>
  <si>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</si>
  <si>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</si>
  <si>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</si>
  <si>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</si>
  <si>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</si>
  <si>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</si>
  <si>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</si>
  <si>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</si>
  <si>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</si>
  <si>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</si>
  <si>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</si>
  <si>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</si>
  <si>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</si>
  <si>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</si>
  <si>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</si>
  <si>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</si>
  <si>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</si>
  <si>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</si>
  <si>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</si>
  <si>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</si>
  <si>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</si>
  <si>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</si>
  <si>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</si>
  <si>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</si>
  <si>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</si>
  <si>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</si>
  <si>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</si>
  <si>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</si>
  <si>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</si>
  <si>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</si>
  <si>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</si>
  <si>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</si>
  <si>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</si>
  <si>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</si>
  <si>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</si>
  <si>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</si>
  <si>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</si>
  <si>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</si>
  <si>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</si>
  <si>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</si>
  <si>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</si>
  <si>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</si>
  <si>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</si>
  <si>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</si>
  <si>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</si>
  <si>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</si>
  <si>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</si>
  <si>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</si>
  <si>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</si>
  <si>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</si>
  <si>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</si>
  <si>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</si>
  <si>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</si>
  <si>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</si>
  <si>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</si>
  <si>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</si>
  <si>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</si>
  <si>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</si>
  <si>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</si>
  <si>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</si>
  <si>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</si>
  <si>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</si>
  <si>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</si>
  <si>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</si>
  <si>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</si>
  <si>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</si>
  <si>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</si>
  <si>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</si>
  <si>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</si>
  <si>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</si>
  <si>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</si>
  <si>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</si>
  <si>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</si>
  <si>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</si>
  <si>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</si>
  <si>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</si>
  <si>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</si>
  <si>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</si>
  <si>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</si>
  <si>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</si>
  <si>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</si>
  <si>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</si>
  <si>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</si>
  <si>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</si>
  <si>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</si>
  <si>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</si>
  <si>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</si>
  <si>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</si>
  <si>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</si>
  <si>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</si>
  <si>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</si>
  <si>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</si>
  <si>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</si>
  <si>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</si>
  <si>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</si>
  <si>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</si>
  <si>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</si>
  <si>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</si>
  <si>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</si>
  <si>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</si>
  <si>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</si>
  <si>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</si>
  <si>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</si>
  <si>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</si>
  <si>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</si>
  <si>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</si>
  <si>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</si>
  <si>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</si>
  <si>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</si>
  <si>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</si>
  <si>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</si>
  <si>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</si>
  <si>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</si>
  <si>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</si>
  <si>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</si>
  <si>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</si>
  <si>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</si>
  <si>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</si>
  <si>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</si>
  <si>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</si>
  <si>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</si>
  <si>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</si>
  <si>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</si>
  <si>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</si>
  <si>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</si>
  <si>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</si>
  <si>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</si>
  <si>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</si>
  <si>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</si>
  <si>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</si>
  <si>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</si>
  <si>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</si>
  <si>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</si>
  <si>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</si>
  <si>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</si>
  <si>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</si>
  <si>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</si>
  <si>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</si>
  <si>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</si>
  <si>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</si>
  <si>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</si>
  <si>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</si>
  <si>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</si>
  <si>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</si>
  <si>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</si>
  <si>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</si>
  <si>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</si>
  <si>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</si>
  <si>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</si>
  <si>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</si>
  <si>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</si>
  <si>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</si>
  <si>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</si>
  <si>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</si>
  <si>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</si>
  <si>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</si>
  <si>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</si>
  <si>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</si>
  <si>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</si>
  <si>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</si>
  <si>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</si>
  <si>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</si>
  <si>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</si>
  <si>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</si>
  <si>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</si>
  <si>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</si>
  <si>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</si>
  <si>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</si>
  <si>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</si>
  <si>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</si>
  <si>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</si>
  <si>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</si>
  <si>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</si>
  <si>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</si>
  <si>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</si>
  <si>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</si>
  <si>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</si>
  <si>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</si>
  <si>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</si>
  <si>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</si>
  <si>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</si>
  <si>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</si>
  <si>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</si>
  <si>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</si>
  <si>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</si>
  <si>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</si>
  <si>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</si>
  <si>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</si>
  <si>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</si>
  <si>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</si>
  <si>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</si>
  <si>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</si>
  <si>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</si>
  <si>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</si>
  <si>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</si>
  <si>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</si>
  <si>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</si>
  <si>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</si>
  <si>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</si>
  <si>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</si>
  <si>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</si>
  <si>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</si>
  <si>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</si>
  <si>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</si>
  <si>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</si>
  <si>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</si>
  <si>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</si>
  <si>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</si>
  <si>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</si>
  <si>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</si>
  <si>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</si>
  <si>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</si>
  <si>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</si>
  <si>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</si>
  <si>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</si>
  <si>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</si>
  <si>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</si>
  <si>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</si>
  <si>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</si>
  <si>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</si>
  <si>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</si>
  <si>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</si>
  <si>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</si>
  <si>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</si>
  <si>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</si>
  <si>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</si>
  <si>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</si>
  <si>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</si>
  <si>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</si>
  <si>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</si>
  <si>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</si>
  <si>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</si>
  <si>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</si>
  <si>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</si>
  <si>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</si>
  <si>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</si>
  <si>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</si>
  <si>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</si>
  <si>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</si>
  <si>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</si>
  <si>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</si>
  <si>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</si>
  <si>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</si>
  <si>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</si>
  <si>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</si>
  <si>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</si>
  <si>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</si>
  <si>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</si>
  <si>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</si>
  <si>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</si>
  <si>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</si>
  <si>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</si>
  <si>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</si>
  <si>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</si>
  <si>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</si>
  <si>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</si>
  <si>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</si>
  <si>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</si>
  <si>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</si>
  <si>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</si>
  <si>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</si>
  <si>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</si>
  <si>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</si>
  <si>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</si>
  <si>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</si>
  <si>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</si>
  <si>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</si>
  <si>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</si>
  <si>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</si>
  <si>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</si>
  <si>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</si>
  <si>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</si>
  <si>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</si>
  <si>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</si>
  <si>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</si>
  <si>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</si>
  <si>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</si>
  <si>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</si>
  <si>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</si>
  <si>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</si>
  <si>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</si>
  <si>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</si>
  <si>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</si>
  <si>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</si>
  <si>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</si>
  <si>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</si>
  <si>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</si>
  <si>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</si>
  <si>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</si>
  <si>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</si>
  <si>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</si>
  <si>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</si>
  <si>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</si>
  <si>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</si>
  <si>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</si>
  <si>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</si>
  <si>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</si>
  <si>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</si>
  <si>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</si>
  <si>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</si>
  <si>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</si>
  <si>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</si>
  <si>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</si>
  <si>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</si>
  <si>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</si>
  <si>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</si>
  <si>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</si>
  <si>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</si>
  <si>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</si>
  <si>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</si>
  <si>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</si>
  <si>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</si>
  <si>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</si>
  <si>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</si>
  <si>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</si>
  <si>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</si>
  <si>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</si>
  <si>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</si>
  <si>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</si>
  <si>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</si>
  <si>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</si>
  <si>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</si>
  <si>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</si>
  <si>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</si>
  <si>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</si>
  <si>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</si>
  <si>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</si>
  <si>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</si>
  <si>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</si>
  <si>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</si>
  <si>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</si>
  <si>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</si>
  <si>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</si>
  <si>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</si>
  <si>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</si>
  <si>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</si>
  <si>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</si>
  <si>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</si>
  <si>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</si>
  <si>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</si>
  <si>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</si>
  <si>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</si>
  <si>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</si>
  <si>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</si>
  <si>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</si>
  <si>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</si>
  <si>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</si>
  <si>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</si>
  <si>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</si>
  <si>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</si>
  <si>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</si>
  <si>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</si>
  <si>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</si>
  <si>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</si>
  <si>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</si>
  <si>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</si>
  <si>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</si>
  <si>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</si>
  <si>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</si>
  <si>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</si>
  <si>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</si>
  <si>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</si>
  <si>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</si>
  <si>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</si>
  <si>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</si>
  <si>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</si>
  <si>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</si>
  <si>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</si>
  <si>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</si>
  <si>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</si>
  <si>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</si>
  <si>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</si>
  <si>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</si>
  <si>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</si>
  <si>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</si>
  <si>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</si>
  <si>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</si>
  <si>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</si>
  <si>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</si>
  <si>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</si>
  <si>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</si>
  <si>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</si>
  <si>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</si>
  <si>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</si>
  <si>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</si>
  <si>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</si>
  <si>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</si>
  <si>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</si>
  <si>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</si>
  <si>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</si>
  <si>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</si>
  <si>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</si>
  <si>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</si>
  <si>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</si>
  <si>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</si>
  <si>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</si>
  <si>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</si>
  <si>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</si>
  <si>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</si>
  <si>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</si>
  <si>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</si>
  <si>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</si>
  <si>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</si>
  <si>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</si>
  <si>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</si>
  <si>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</si>
  <si>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</si>
  <si>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</si>
  <si>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</si>
  <si>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</si>
  <si>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</si>
  <si>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</si>
  <si>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</si>
  <si>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</si>
  <si>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</si>
  <si>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</si>
  <si>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</si>
  <si>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</si>
  <si>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</si>
  <si>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</si>
  <si>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</si>
  <si>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</si>
  <si>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</si>
  <si>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</si>
  <si>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</si>
  <si>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</si>
  <si>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</si>
  <si>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</si>
  <si>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</si>
  <si>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</si>
  <si>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</si>
  <si>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</si>
  <si>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</si>
  <si>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</si>
  <si>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</si>
  <si>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</si>
  <si>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</si>
  <si>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</si>
  <si>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</si>
  <si>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</si>
  <si>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</si>
  <si>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</si>
  <si>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</si>
  <si>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</si>
  <si>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</si>
  <si>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</si>
  <si>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</si>
  <si>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</si>
  <si>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</si>
  <si>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</si>
  <si>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</si>
  <si>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</si>
  <si>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</si>
  <si>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</si>
  <si>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</si>
  <si>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</si>
  <si>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</si>
  <si>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</si>
  <si>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</si>
  <si>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</si>
  <si>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</si>
  <si>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</si>
  <si>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</si>
  <si>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</si>
  <si>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</si>
  <si>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</si>
  <si>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</si>
  <si>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</si>
  <si>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</si>
  <si>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</si>
  <si>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</si>
  <si>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</si>
  <si>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</si>
  <si>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</si>
  <si>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</si>
  <si>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</si>
  <si>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</si>
  <si>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</si>
  <si>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</si>
  <si>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</si>
  <si>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</si>
  <si>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</si>
  <si>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</si>
  <si>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</si>
  <si>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</si>
  <si>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</si>
  <si>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</si>
  <si>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</si>
  <si>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</si>
  <si>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</si>
  <si>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</si>
  <si>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</si>
  <si>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</si>
  <si>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</si>
  <si>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</si>
  <si>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</si>
  <si>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</si>
  <si>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</si>
  <si>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</si>
  <si>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</si>
  <si>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</si>
  <si>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</si>
  <si>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</si>
  <si>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</si>
  <si>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</si>
  <si>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</si>
  <si>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</si>
  <si>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</si>
  <si>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</si>
  <si>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</si>
  <si>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</si>
  <si>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</si>
  <si>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</si>
  <si>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</si>
  <si>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</si>
  <si>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</si>
  <si>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</si>
  <si>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</si>
  <si>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</si>
  <si>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</si>
  <si>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</si>
  <si>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</si>
  <si>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</si>
  <si>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</si>
  <si>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</si>
  <si>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</si>
  <si>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</si>
  <si>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</si>
  <si>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</si>
  <si>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</si>
  <si>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</si>
  <si>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</si>
  <si>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</si>
  <si>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</si>
  <si>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</si>
  <si>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</si>
  <si>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</si>
  <si>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</si>
  <si>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</si>
  <si>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</si>
  <si>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</si>
  <si>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</si>
  <si>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</si>
  <si>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</si>
  <si>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</si>
  <si>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</si>
  <si>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</si>
  <si>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</si>
  <si>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</si>
  <si>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</si>
  <si>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</si>
  <si>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</si>
  <si>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</si>
  <si>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</si>
  <si>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</si>
  <si>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</si>
  <si>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</si>
  <si>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</si>
  <si>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</si>
  <si>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</si>
  <si>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</si>
  <si>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</si>
  <si>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</si>
  <si>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</si>
  <si>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</si>
  <si>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</si>
  <si>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</si>
  <si>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</si>
  <si>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</si>
  <si>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</si>
  <si>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</si>
  <si>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</si>
  <si>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</si>
  <si>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</si>
  <si>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</si>
  <si>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</si>
  <si>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</si>
  <si>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</si>
  <si>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</si>
  <si>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</si>
  <si>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</si>
  <si>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</si>
  <si>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</si>
  <si>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</si>
  <si>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</si>
  <si>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</si>
  <si>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</si>
  <si>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</si>
  <si>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</si>
  <si>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</si>
  <si>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</si>
  <si>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</si>
  <si>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</si>
  <si>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</si>
  <si>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</si>
  <si>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</si>
  <si>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</si>
  <si>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</si>
  <si>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</si>
  <si>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</si>
  <si>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</si>
  <si>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</si>
  <si>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</si>
  <si>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</si>
  <si>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</si>
  <si>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</si>
  <si>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</si>
  <si>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</si>
  <si>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</si>
  <si>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</si>
  <si>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</si>
  <si>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</si>
  <si>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</si>
  <si>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</si>
  <si>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</si>
  <si>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</si>
  <si>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</si>
  <si>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</si>
  <si>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</si>
  <si>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</si>
  <si>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</si>
  <si>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</si>
  <si>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</si>
  <si>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</si>
  <si>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</si>
  <si>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</si>
  <si>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</si>
  <si>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</si>
  <si>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</si>
  <si>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</si>
  <si>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</si>
  <si>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</si>
  <si>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</si>
  <si>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</si>
  <si>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</si>
  <si>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</si>
  <si>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</si>
  <si>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</si>
  <si>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</si>
  <si>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</si>
  <si>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</si>
  <si>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</si>
  <si>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</si>
  <si>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</si>
  <si>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</si>
  <si>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</si>
  <si>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</si>
  <si>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</si>
  <si>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</si>
  <si>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</si>
  <si>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</si>
  <si>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</si>
  <si>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</si>
  <si>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</si>
  <si>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</si>
  <si>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</si>
  <si>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</si>
  <si>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</si>
  <si>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</si>
  <si>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</si>
  <si>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</si>
  <si>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</si>
  <si>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</si>
  <si>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</si>
  <si>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</si>
  <si>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</si>
  <si>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</si>
  <si>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</si>
  <si>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</si>
  <si>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</si>
  <si>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</si>
  <si>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</si>
  <si>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</si>
  <si>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</si>
  <si>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</si>
  <si>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</si>
  <si>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</si>
  <si>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</si>
  <si>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</si>
  <si>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</si>
  <si>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</si>
  <si>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</si>
  <si>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</si>
  <si>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</si>
  <si>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</si>
  <si>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</si>
  <si>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</si>
  <si>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</si>
  <si>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</si>
  <si>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</si>
  <si>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</si>
  <si>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</si>
  <si>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</si>
  <si>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</si>
  <si>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</si>
  <si>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</si>
  <si>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</si>
  <si>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</si>
  <si>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</si>
  <si>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</si>
  <si>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</si>
  <si>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</si>
  <si>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</si>
  <si>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</si>
  <si>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</si>
  <si>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</si>
  <si>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</si>
  <si>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</si>
  <si>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</si>
  <si>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</si>
  <si>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</si>
  <si>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</si>
  <si>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</si>
  <si>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</si>
  <si>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</si>
  <si>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</si>
  <si>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</si>
  <si>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</si>
  <si>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</si>
  <si>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</si>
  <si>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</si>
  <si>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</si>
  <si>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</si>
  <si>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</si>
  <si>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</si>
  <si>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</si>
  <si>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</si>
  <si>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</si>
  <si>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</si>
  <si>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</si>
  <si>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</si>
  <si>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</si>
  <si>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</si>
  <si>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</si>
  <si>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</si>
  <si>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</si>
  <si>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</si>
  <si>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</si>
  <si>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</si>
  <si>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</si>
  <si>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</si>
  <si>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</si>
  <si>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</si>
  <si>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</si>
  <si>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</si>
  <si>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</si>
  <si>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</si>
  <si>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</si>
  <si>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</si>
  <si>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</si>
  <si>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</si>
  <si>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</si>
  <si>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</si>
  <si>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</si>
  <si>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</si>
  <si>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</si>
  <si>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</si>
  <si>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</si>
  <si>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</si>
  <si>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</si>
  <si>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</si>
  <si>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</si>
  <si>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</si>
  <si>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</si>
  <si>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</si>
  <si>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</si>
  <si>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</si>
  <si>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</si>
  <si>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</si>
  <si>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</si>
  <si>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</si>
  <si>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</si>
  <si>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</si>
  <si>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</si>
  <si>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</si>
  <si>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</si>
  <si>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</si>
  <si>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</si>
  <si>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</si>
  <si>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</si>
  <si>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</si>
  <si>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</si>
  <si>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</si>
  <si>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</si>
  <si>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</si>
  <si>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</si>
  <si>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</si>
  <si>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</si>
  <si>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</si>
  <si>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</si>
  <si>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</si>
  <si>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</si>
  <si>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</si>
  <si>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</si>
  <si>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</si>
  <si>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</si>
  <si>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</si>
  <si>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</si>
  <si>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</si>
  <si>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</si>
  <si>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</si>
  <si>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</si>
  <si>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</si>
  <si>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</si>
  <si>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</si>
  <si>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</si>
  <si>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</si>
  <si>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</si>
  <si>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</si>
  <si>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</si>
  <si>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</si>
  <si>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</si>
  <si>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</si>
  <si>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</si>
  <si>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</si>
  <si>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</si>
  <si>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</si>
  <si>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</si>
  <si>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</si>
  <si>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</si>
  <si>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</si>
  <si>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</si>
  <si>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</si>
  <si>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</si>
  <si>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</si>
  <si>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</si>
  <si>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</si>
  <si>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</si>
  <si>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</si>
  <si>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</si>
  <si>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</si>
  <si>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</si>
  <si>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</si>
  <si>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</si>
  <si>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</si>
  <si>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</si>
  <si>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</si>
  <si>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</si>
  <si>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</si>
  <si>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</si>
  <si>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</si>
  <si>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</si>
  <si>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</si>
  <si>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</si>
  <si>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</si>
  <si>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</si>
  <si>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</si>
  <si>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</si>
  <si>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</si>
  <si>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</si>
  <si>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</si>
  <si>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</si>
  <si>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</si>
  <si>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</si>
  <si>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</si>
  <si>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</si>
  <si>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</si>
  <si>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</si>
  <si>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</si>
  <si>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</si>
  <si>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</si>
  <si>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</si>
  <si>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</si>
  <si>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</si>
  <si>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</si>
  <si>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</si>
  <si>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</si>
  <si>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</si>
  <si>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</si>
  <si>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</si>
  <si>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</si>
  <si>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</si>
  <si>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</si>
  <si>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</si>
  <si>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</si>
  <si>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</si>
  <si>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</si>
  <si>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</si>
  <si>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</si>
  <si>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</si>
  <si>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</si>
  <si>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</si>
  <si>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</si>
  <si>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</si>
  <si>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</si>
  <si>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</si>
  <si>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</si>
  <si>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</si>
  <si>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</si>
  <si>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</si>
  <si>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</si>
  <si>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</si>
  <si>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</si>
  <si>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</si>
  <si>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</si>
  <si>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</si>
  <si>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</si>
  <si>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</si>
  <si>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</si>
  <si>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</si>
  <si>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</si>
  <si>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</si>
  <si>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</si>
  <si>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</si>
  <si>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</si>
  <si>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</si>
  <si>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</si>
  <si>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</si>
  <si>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</si>
  <si>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</si>
  <si>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</si>
  <si>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</si>
  <si>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</si>
  <si>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</si>
  <si>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</si>
  <si>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</si>
  <si>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</si>
  <si>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</si>
  <si>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</si>
  <si>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</si>
  <si>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</si>
  <si>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</si>
  <si>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</si>
  <si>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</si>
  <si>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</si>
  <si>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</si>
  <si>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</si>
  <si>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</si>
  <si>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</si>
  <si>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</si>
  <si>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</si>
  <si>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</si>
  <si>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</si>
  <si>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</si>
  <si>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</si>
  <si>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</si>
  <si>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</si>
  <si>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</si>
  <si>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</si>
  <si>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</si>
  <si>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</si>
  <si>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</si>
  <si>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</si>
  <si>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</si>
  <si>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</si>
  <si>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</si>
  <si>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</si>
  <si>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</si>
  <si>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</si>
  <si>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</si>
  <si>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</si>
  <si>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</si>
  <si>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</si>
  <si>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</si>
  <si>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</si>
  <si>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</si>
  <si>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</si>
  <si>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</si>
  <si>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</si>
  <si>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</si>
  <si>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</si>
  <si>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</si>
  <si>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</si>
  <si>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</si>
  <si>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</si>
  <si>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</si>
  <si>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</si>
  <si>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</si>
  <si>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</si>
  <si>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</si>
  <si>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</si>
  <si>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</si>
  <si>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</si>
  <si>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</si>
  <si>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</si>
  <si>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</si>
  <si>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</si>
  <si>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</si>
  <si>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</si>
  <si>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</si>
  <si>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</si>
  <si>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</si>
  <si>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</si>
  <si>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</si>
  <si>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</si>
  <si>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</si>
  <si>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</si>
  <si>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</si>
  <si>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</si>
  <si>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</si>
  <si>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</si>
  <si>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</si>
  <si>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</si>
  <si>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</si>
  <si>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</si>
  <si>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</si>
  <si>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</si>
  <si>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</si>
  <si>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</si>
  <si>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</si>
  <si>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</si>
  <si>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</si>
  <si>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</si>
  <si>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</si>
  <si>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</si>
  <si>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</si>
  <si>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</si>
  <si>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</si>
  <si>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</si>
  <si>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</si>
  <si>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</si>
  <si>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</si>
  <si>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</si>
  <si>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</si>
  <si>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</si>
  <si>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</si>
  <si>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</si>
  <si>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</si>
  <si>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</si>
  <si>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</si>
  <si>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</si>
  <si>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</si>
  <si>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</si>
  <si>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</si>
  <si>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</si>
  <si>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</si>
  <si>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</si>
  <si>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</si>
  <si>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</si>
  <si>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</si>
  <si>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</si>
  <si>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</si>
  <si>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</si>
  <si>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</si>
  <si>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</si>
  <si>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</si>
  <si>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</si>
  <si>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</si>
  <si>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</si>
  <si>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</si>
  <si>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</si>
  <si>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</si>
  <si>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</si>
  <si>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</si>
  <si>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</si>
  <si>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</si>
  <si>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</si>
  <si>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</si>
  <si>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</si>
  <si>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</si>
  <si>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</si>
  <si>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</si>
  <si>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</si>
  <si>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</si>
  <si>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</si>
  <si>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</si>
  <si>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</si>
  <si>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</si>
  <si>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</si>
  <si>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</si>
  <si>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</si>
  <si>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</si>
  <si>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</si>
  <si>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</si>
  <si>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</si>
  <si>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</si>
  <si>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</si>
  <si>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</si>
  <si>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</si>
  <si>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</si>
  <si>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</si>
  <si>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</si>
  <si>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</si>
  <si>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</si>
  <si>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</si>
  <si>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</si>
  <si>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</si>
  <si>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</si>
  <si>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</si>
  <si>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</si>
  <si>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</si>
  <si>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</si>
  <si>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</si>
  <si>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</si>
  <si>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</si>
  <si>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</si>
  <si>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</si>
  <si>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</si>
  <si>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</si>
  <si>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</si>
  <si>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</si>
  <si>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</si>
  <si>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</si>
  <si>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</si>
  <si>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</si>
  <si>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</si>
  <si>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</si>
  <si>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</si>
  <si>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</si>
  <si>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</si>
  <si>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</si>
  <si>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</si>
  <si>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</si>
  <si>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</si>
  <si>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</si>
  <si>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</si>
  <si>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</si>
  <si>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</si>
  <si>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</si>
  <si>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</si>
  <si>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</si>
  <si>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</si>
  <si>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</si>
  <si>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</si>
  <si>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</si>
  <si>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</si>
  <si>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</si>
  <si>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</si>
  <si>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</si>
  <si>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</si>
  <si>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</si>
  <si>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</si>
  <si>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</si>
  <si>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</si>
  <si>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</si>
  <si>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</si>
  <si>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</si>
  <si>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</si>
  <si>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</si>
  <si>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</si>
  <si>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</si>
  <si>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</si>
  <si>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</si>
  <si>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</si>
  <si>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</si>
  <si>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</si>
  <si>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</si>
  <si>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</si>
  <si>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</si>
  <si>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</si>
  <si>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</si>
  <si>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</si>
  <si>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</si>
  <si>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</si>
  <si>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</si>
  <si>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</si>
  <si>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</si>
  <si>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</si>
  <si>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</si>
  <si>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</si>
  <si>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</si>
  <si>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</si>
  <si>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</si>
  <si>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</si>
  <si>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</si>
  <si>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</si>
  <si>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</si>
  <si>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</si>
  <si>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</si>
  <si>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</si>
  <si>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</si>
  <si>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</si>
  <si>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</si>
  <si>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</si>
  <si>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</si>
  <si>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</si>
  <si>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</si>
  <si>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</si>
  <si>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</si>
  <si>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</si>
  <si>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</si>
  <si>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</si>
  <si>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</si>
  <si>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</si>
  <si>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</si>
  <si>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</si>
  <si>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</si>
  <si>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</si>
  <si>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</si>
  <si>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</si>
  <si>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</si>
  <si>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</si>
  <si>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</si>
  <si>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</si>
  <si>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</si>
  <si>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</si>
  <si>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</si>
  <si>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</si>
  <si>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</si>
  <si>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</si>
  <si>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</si>
  <si>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</si>
  <si>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</si>
  <si>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</si>
  <si>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</si>
  <si>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</si>
  <si>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</si>
  <si>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</si>
  <si>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</si>
  <si>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</si>
  <si>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</si>
  <si>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</si>
  <si>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</si>
  <si>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</si>
  <si>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</si>
  <si>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</si>
  <si>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</si>
  <si>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</si>
  <si>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</si>
  <si>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</si>
  <si>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</si>
  <si>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</si>
  <si>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</si>
  <si>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</si>
  <si>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</si>
  <si>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</si>
  <si>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</si>
  <si>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</si>
  <si>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</si>
  <si>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</si>
  <si>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</si>
  <si>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</si>
  <si>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</si>
  <si>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</si>
  <si>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</si>
  <si>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</si>
  <si>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</si>
  <si>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</si>
  <si>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</si>
  <si>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</si>
  <si>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</si>
  <si>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</si>
  <si>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</si>
  <si>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</si>
  <si>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</si>
  <si>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</si>
  <si>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</si>
  <si>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</si>
  <si>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</si>
  <si>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</si>
  <si>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</si>
  <si>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</si>
  <si>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</si>
  <si>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</si>
  <si>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</si>
  <si>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</si>
  <si>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</si>
  <si>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</si>
  <si>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</si>
  <si>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</si>
  <si>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</si>
  <si>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</si>
  <si>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</si>
  <si>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</si>
  <si>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</si>
  <si>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</si>
  <si>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</si>
  <si>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</si>
  <si>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</si>
  <si>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</si>
  <si>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</si>
  <si>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</si>
  <si>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</si>
  <si>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</si>
  <si>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</si>
  <si>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</si>
  <si>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</si>
  <si>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</si>
  <si>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</si>
  <si>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</si>
  <si>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</si>
  <si>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</si>
  <si>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</si>
  <si>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</si>
  <si>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</si>
  <si>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</si>
  <si>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</si>
  <si>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</si>
  <si>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</si>
  <si>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</si>
  <si>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</si>
  <si>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</si>
  <si>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</si>
  <si>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</si>
  <si>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</si>
  <si>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</si>
  <si>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</si>
  <si>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</si>
  <si>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</si>
  <si>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</si>
  <si>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</si>
  <si>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</si>
  <si>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</si>
  <si>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</si>
  <si>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</si>
  <si>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</si>
  <si>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</si>
  <si>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</si>
  <si>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</si>
  <si>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</si>
  <si>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</si>
  <si>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</si>
  <si>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</si>
  <si>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</si>
  <si>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</si>
  <si>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</si>
  <si>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</si>
  <si>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</si>
  <si>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</si>
  <si>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</si>
  <si>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</si>
  <si>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</si>
  <si>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</si>
  <si>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</si>
  <si>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</si>
  <si>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</si>
  <si>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</si>
  <si>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</si>
  <si>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</si>
  <si>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</si>
  <si>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</si>
  <si>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</si>
  <si>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</si>
  <si>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</si>
  <si>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</si>
  <si>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</si>
  <si>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</si>
  <si>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</si>
  <si>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</si>
  <si>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</si>
  <si>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</si>
  <si>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</si>
  <si>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</si>
  <si>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</si>
  <si>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</si>
  <si>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</si>
  <si>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</si>
  <si>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</si>
  <si>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</si>
  <si>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</si>
  <si>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</si>
  <si>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</si>
  <si>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</si>
  <si>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</si>
  <si>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</si>
  <si>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</si>
  <si>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</si>
  <si>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</si>
  <si>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</si>
  <si>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</si>
  <si>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</si>
  <si>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</si>
  <si>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</si>
  <si>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</si>
  <si>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</si>
  <si>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</si>
  <si>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</si>
  <si>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</si>
  <si>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</si>
  <si>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</si>
  <si>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</si>
  <si>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</si>
  <si>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</si>
  <si>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</si>
  <si>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</si>
  <si>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</si>
  <si>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</si>
  <si>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</si>
  <si>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</si>
  <si>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</si>
  <si>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</si>
  <si>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</si>
  <si>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</si>
  <si>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</si>
  <si>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</si>
  <si>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</si>
  <si>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</si>
  <si>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</si>
  <si>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</si>
  <si>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</si>
  <si>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</si>
  <si>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</si>
  <si>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</si>
  <si>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</si>
  <si>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</si>
  <si>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</si>
  <si>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</si>
  <si>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</si>
  <si>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</si>
  <si>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</si>
  <si>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</si>
  <si>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</si>
  <si>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</si>
  <si>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</si>
  <si>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</si>
  <si>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</si>
  <si>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</si>
  <si>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</si>
  <si>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</si>
  <si>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</si>
  <si>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</si>
  <si>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</si>
  <si>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</si>
  <si>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</si>
  <si>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</si>
  <si>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</si>
  <si>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</si>
  <si>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</si>
  <si>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</si>
  <si>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</si>
  <si>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</si>
  <si>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</si>
  <si>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</si>
  <si>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</si>
  <si>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</si>
  <si>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</si>
  <si>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</si>
  <si>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</si>
  <si>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</si>
  <si>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</si>
  <si>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</si>
  <si>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</si>
  <si>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</si>
  <si>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</si>
  <si>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</si>
  <si>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</si>
  <si>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</si>
  <si>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</si>
  <si>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</si>
  <si>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</si>
  <si>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</si>
  <si>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</si>
  <si>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</si>
  <si>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</si>
  <si>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</si>
  <si>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</si>
  <si>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</si>
  <si>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</si>
  <si>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</si>
  <si>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</si>
  <si>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</si>
  <si>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</si>
  <si>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</si>
  <si>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</si>
  <si>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</si>
  <si>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</si>
  <si>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</si>
  <si>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</si>
  <si>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</si>
  <si>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</si>
  <si>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</si>
  <si>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</si>
  <si>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</si>
  <si>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</si>
  <si>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</si>
  <si>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</si>
  <si>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</si>
  <si>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</si>
  <si>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</si>
  <si>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</si>
  <si>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</si>
  <si>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</si>
  <si>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</si>
  <si>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</si>
  <si>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</si>
  <si>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</si>
  <si>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</si>
  <si>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</si>
  <si>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</si>
  <si>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</si>
  <si>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</si>
  <si>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</si>
  <si>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</si>
  <si>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</si>
  <si>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</si>
  <si>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</si>
  <si>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</si>
  <si>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</si>
  <si>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</si>
  <si>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</si>
  <si>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</si>
  <si>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</si>
  <si>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</si>
  <si>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</si>
  <si>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</si>
  <si>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</si>
  <si>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</si>
  <si>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</si>
  <si>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</si>
  <si>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</si>
  <si>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</si>
  <si>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</si>
  <si>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</si>
  <si>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</si>
  <si>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</si>
  <si>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</si>
  <si>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</si>
  <si>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</si>
  <si>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</si>
  <si>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</si>
  <si>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</si>
  <si>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</si>
  <si>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</si>
  <si>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</si>
  <si>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</si>
  <si>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</si>
  <si>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</si>
  <si>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</si>
  <si>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</si>
  <si>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</si>
  <si>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</si>
  <si>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</si>
  <si>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</si>
  <si>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</si>
  <si>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</si>
  <si>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</si>
  <si>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</si>
  <si>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</si>
  <si>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</si>
  <si>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</si>
  <si>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</si>
  <si>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</si>
  <si>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</si>
  <si>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</si>
  <si>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</si>
  <si>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</si>
  <si>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</si>
  <si>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</si>
  <si>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</si>
  <si>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</si>
  <si>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</si>
  <si>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</si>
  <si>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</si>
  <si>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</si>
  <si>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</si>
  <si>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</si>
  <si>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</si>
  <si>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</si>
  <si>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</si>
  <si>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</si>
  <si>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</si>
  <si>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</si>
  <si>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</si>
  <si>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</si>
  <si>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</si>
  <si>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</si>
  <si>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</si>
  <si>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</si>
  <si>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</si>
  <si>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</si>
  <si>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</si>
  <si>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</si>
  <si>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</si>
  <si>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</si>
  <si>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</si>
  <si>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</si>
  <si>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</si>
  <si>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</si>
  <si>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</si>
  <si>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</si>
  <si>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</si>
  <si>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</si>
  <si>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</si>
  <si>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</si>
  <si>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</si>
  <si>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</si>
  <si>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</si>
  <si>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</si>
  <si>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</si>
  <si>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</si>
  <si>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</si>
  <si>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</si>
  <si>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</si>
  <si>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</si>
  <si>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</si>
  <si>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</si>
  <si>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</si>
  <si>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</si>
  <si>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</si>
  <si>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</si>
  <si>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</si>
  <si>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</si>
  <si>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</si>
  <si>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</si>
  <si>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</si>
  <si>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</si>
  <si>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</si>
  <si>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</si>
  <si>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</si>
  <si>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</si>
  <si>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</si>
  <si>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</si>
  <si>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</si>
  <si>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</si>
  <si>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</si>
  <si>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</si>
  <si>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</si>
  <si>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</si>
  <si>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</si>
  <si>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</si>
  <si>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</si>
  <si>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</si>
  <si>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</si>
  <si>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</si>
  <si>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</si>
  <si>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</si>
  <si>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</si>
  <si>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</si>
  <si>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</si>
  <si>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</si>
  <si>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</si>
  <si>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</si>
  <si>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</si>
  <si>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</si>
  <si>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</si>
  <si>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</si>
  <si>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</si>
  <si>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</si>
  <si>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</si>
  <si>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</si>
  <si>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</si>
  <si>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</si>
  <si>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</si>
  <si>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</si>
  <si>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</si>
  <si>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</si>
  <si>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</si>
  <si>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</si>
  <si>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</si>
  <si>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</si>
  <si>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</si>
  <si>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</si>
  <si>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</si>
  <si>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</si>
  <si>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</si>
  <si>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</si>
  <si>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</si>
  <si>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</si>
  <si>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</si>
  <si>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</si>
  <si>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</si>
  <si>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</si>
  <si>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</si>
  <si>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</si>
  <si>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</si>
  <si>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</si>
  <si>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</si>
  <si>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</si>
  <si>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</si>
  <si>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</si>
  <si>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</si>
  <si>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</si>
  <si>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</si>
  <si>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</si>
  <si>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</si>
  <si>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</si>
  <si>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</si>
  <si>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</si>
  <si>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</si>
  <si>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</si>
  <si>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</si>
  <si>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</si>
  <si>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</si>
  <si>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</si>
  <si>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</si>
  <si>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</si>
  <si>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</si>
  <si>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</si>
  <si>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</si>
  <si>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</si>
  <si>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</si>
  <si>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</si>
  <si>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</si>
  <si>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</si>
  <si>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</si>
  <si>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</si>
  <si>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</si>
  <si>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</si>
  <si>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</si>
  <si>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</si>
  <si>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</si>
  <si>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</si>
  <si>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</si>
  <si>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</si>
  <si>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</si>
  <si>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</si>
  <si>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</si>
  <si>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</si>
  <si>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</si>
  <si>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</si>
  <si>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</si>
  <si>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</si>
  <si>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</si>
  <si>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</si>
  <si>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</si>
  <si>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</si>
  <si>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</si>
  <si>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</si>
  <si>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</si>
  <si>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</si>
  <si>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</si>
  <si>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</si>
  <si>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</si>
  <si>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</si>
  <si>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</si>
  <si>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</si>
  <si>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</si>
  <si>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</si>
  <si>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</si>
  <si>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</si>
  <si>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</si>
  <si>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</si>
  <si>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</si>
  <si>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</si>
  <si>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</si>
  <si>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</si>
  <si>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</si>
  <si>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</si>
  <si>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</si>
  <si>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</si>
  <si>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</si>
  <si>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</si>
  <si>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</si>
  <si>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</si>
  <si>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</si>
  <si>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</si>
  <si>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</si>
  <si>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</si>
  <si>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</si>
  <si>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</si>
  <si>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</si>
  <si>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</si>
  <si>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</si>
  <si>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</si>
  <si>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</si>
  <si>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</si>
  <si>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</si>
  <si>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</si>
  <si>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</si>
  <si>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</si>
  <si>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</si>
  <si>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</si>
  <si>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</si>
  <si>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</si>
  <si>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</si>
  <si>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</si>
  <si>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</si>
  <si>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</si>
  <si>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</si>
  <si>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</si>
  <si>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</si>
  <si>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</si>
  <si>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</si>
  <si>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</si>
  <si>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</si>
  <si>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</si>
  <si>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</si>
  <si>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</si>
  <si>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</si>
  <si>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</si>
  <si>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</si>
  <si>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</si>
  <si>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</si>
  <si>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</si>
  <si>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</si>
  <si>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</si>
  <si>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</si>
  <si>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</si>
  <si>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</si>
  <si>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</si>
  <si>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</si>
  <si>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</si>
  <si>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</si>
  <si>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</si>
  <si>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</si>
  <si>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</si>
  <si>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</si>
  <si>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</si>
  <si>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</si>
  <si>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</si>
  <si>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</si>
  <si>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</si>
  <si>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</si>
  <si>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</si>
  <si>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</si>
  <si>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</si>
  <si>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</si>
  <si>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</si>
  <si>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</si>
  <si>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</si>
  <si>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</si>
  <si>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</si>
  <si>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</si>
  <si>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</si>
  <si>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</si>
  <si>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</si>
  <si>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</si>
  <si>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</si>
  <si>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</si>
  <si>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</si>
  <si>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</si>
  <si>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</si>
  <si>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</si>
  <si>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</si>
  <si>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</si>
  <si>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</si>
  <si>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</si>
  <si>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</si>
  <si>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</si>
  <si>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</si>
  <si>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</si>
  <si>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</si>
  <si>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</si>
  <si>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</si>
  <si>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</si>
  <si>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</si>
  <si>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</si>
  <si>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</si>
  <si>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</si>
  <si>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</si>
  <si>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</si>
  <si>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</si>
  <si>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</si>
  <si>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</si>
  <si>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</si>
  <si>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</si>
  <si>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</si>
  <si>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</si>
  <si>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</si>
  <si>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</si>
  <si>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</si>
  <si>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</si>
  <si>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</si>
  <si>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</si>
  <si>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</si>
  <si>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</si>
  <si>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</si>
  <si>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</si>
  <si>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</si>
  <si>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</si>
  <si>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</si>
  <si>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</si>
  <si>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</si>
  <si>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</si>
  <si>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</si>
  <si>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</si>
  <si>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</si>
  <si>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</si>
  <si>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</si>
  <si>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</si>
  <si>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</si>
  <si>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</si>
  <si>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</si>
  <si>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</si>
  <si>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</si>
  <si>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</si>
  <si>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</si>
  <si>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</si>
  <si>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</si>
  <si>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</si>
  <si>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</si>
  <si>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</si>
  <si>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</si>
  <si>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</si>
  <si>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</si>
  <si>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</si>
  <si>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</si>
  <si>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</si>
  <si>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</si>
  <si>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</si>
  <si>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</si>
  <si>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</si>
  <si>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</si>
  <si>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</si>
  <si>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</si>
  <si>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</si>
  <si>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</si>
  <si>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</si>
  <si>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</si>
  <si>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</si>
  <si>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</si>
  <si>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</si>
  <si>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</si>
  <si>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</si>
  <si>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</si>
  <si>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</si>
  <si>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</si>
  <si>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</si>
  <si>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</si>
  <si>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</si>
  <si>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</si>
  <si>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</si>
  <si>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</si>
  <si>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</si>
  <si>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</si>
  <si>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</si>
  <si>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</si>
  <si>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</si>
  <si>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</si>
  <si>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</si>
  <si>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</si>
  <si>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</si>
  <si>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</si>
  <si>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</si>
  <si>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</si>
  <si>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</si>
  <si>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</si>
  <si>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</si>
  <si>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</si>
  <si>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</si>
  <si>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</si>
  <si>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</si>
  <si>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</si>
  <si>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</si>
  <si>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</si>
  <si>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</si>
  <si>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</si>
  <si>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</si>
  <si>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</si>
  <si>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</si>
  <si>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</si>
  <si>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</si>
  <si>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</si>
  <si>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</si>
  <si>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</si>
  <si>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</si>
  <si>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</si>
  <si>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</si>
  <si>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</si>
  <si>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</si>
  <si>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</si>
  <si>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</si>
  <si>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</si>
  <si>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</si>
  <si>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</si>
  <si>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</si>
  <si>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</si>
  <si>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</si>
  <si>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</si>
  <si>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</si>
  <si>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</si>
  <si>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</si>
  <si>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</si>
  <si>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</si>
  <si>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</si>
  <si>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</si>
  <si>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</si>
  <si>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</si>
  <si>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</si>
  <si>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</si>
  <si>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</si>
  <si>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</si>
  <si>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</si>
  <si>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</si>
  <si>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</si>
  <si>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</si>
  <si>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</si>
  <si>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</si>
  <si>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</si>
  <si>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</si>
  <si>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</si>
  <si>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</si>
  <si>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</si>
  <si>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</si>
  <si>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</si>
  <si>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</si>
  <si>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</si>
  <si>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</si>
  <si>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</si>
  <si>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</si>
  <si>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</si>
  <si>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</si>
  <si>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</si>
  <si>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</si>
  <si>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</si>
  <si>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</si>
  <si>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</si>
  <si>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</si>
  <si>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</si>
  <si>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</si>
  <si>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</si>
  <si>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</si>
  <si>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</si>
  <si>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</si>
  <si>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</si>
  <si>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</si>
  <si>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</si>
  <si>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</si>
  <si>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</si>
  <si>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</si>
  <si>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</si>
  <si>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</si>
  <si>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</si>
  <si>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</si>
  <si>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</si>
  <si>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</si>
  <si>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</si>
  <si>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</si>
  <si>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</si>
  <si>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</si>
  <si>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</si>
  <si>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</si>
  <si>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</si>
  <si>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</si>
  <si>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</si>
  <si>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</si>
  <si>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</si>
  <si>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</si>
  <si>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</si>
  <si>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</si>
  <si>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</si>
  <si>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</si>
  <si>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</si>
  <si>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</si>
  <si>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</si>
  <si>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</si>
  <si>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</si>
  <si>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</si>
  <si>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</si>
  <si>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</si>
  <si>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</si>
  <si>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</si>
  <si>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</si>
  <si>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</si>
  <si>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</si>
  <si>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</si>
  <si>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</si>
  <si>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</si>
  <si>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</si>
  <si>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</si>
  <si>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</si>
  <si>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</si>
  <si>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</si>
  <si>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</si>
  <si>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</si>
  <si>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</si>
  <si>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</si>
  <si>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</si>
  <si>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</si>
  <si>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</si>
  <si>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</si>
  <si>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</si>
  <si>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</si>
  <si>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</si>
  <si>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</si>
  <si>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</si>
  <si>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</si>
  <si>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</si>
  <si>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</si>
  <si>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</si>
  <si>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</si>
  <si>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</si>
  <si>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</si>
  <si>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</si>
  <si>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</si>
  <si>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</si>
  <si>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</si>
  <si>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</si>
  <si>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</si>
  <si>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</si>
  <si>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</si>
  <si>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</si>
  <si>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</si>
  <si>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</si>
  <si>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</si>
  <si>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</si>
  <si>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</si>
  <si>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</si>
  <si>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</si>
  <si>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</si>
  <si>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</si>
  <si>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</si>
  <si>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</si>
  <si>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</si>
  <si>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</si>
  <si>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</si>
  <si>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</si>
  <si>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</si>
  <si>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</si>
  <si>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</si>
  <si>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</si>
  <si>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</si>
  <si>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</si>
  <si>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</si>
  <si>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</si>
  <si>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</si>
  <si>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</si>
  <si>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</si>
  <si>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</si>
  <si>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</si>
  <si>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</si>
  <si>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</si>
  <si>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</si>
  <si>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</si>
  <si>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</si>
  <si>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</si>
  <si>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</si>
  <si>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</si>
  <si>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</si>
  <si>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</si>
  <si>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</si>
  <si>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</si>
  <si>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</si>
  <si>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</si>
  <si>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</si>
  <si>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</si>
  <si>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</si>
  <si>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</si>
  <si>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</si>
  <si>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</si>
  <si>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</si>
  <si>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</si>
  <si>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</si>
  <si>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</si>
  <si>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</si>
  <si>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</si>
  <si>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</si>
  <si>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</si>
  <si>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</si>
  <si>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</si>
  <si>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</si>
  <si>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</si>
  <si>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</si>
  <si>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</si>
  <si>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</si>
  <si>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</si>
  <si>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</si>
  <si>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</si>
  <si>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</si>
  <si>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</si>
  <si>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</si>
  <si>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</si>
  <si>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</si>
  <si>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</si>
  <si>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</si>
  <si>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</si>
  <si>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</si>
  <si>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</si>
  <si>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</si>
  <si>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</si>
  <si>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</si>
  <si>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</si>
  <si>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</si>
  <si>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</si>
  <si>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</si>
  <si>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</si>
  <si>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</si>
  <si>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</si>
  <si>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</si>
  <si>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</si>
  <si>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</si>
  <si>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</si>
  <si>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</si>
  <si>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</si>
  <si>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</si>
  <si>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</si>
  <si>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</si>
  <si>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</si>
  <si>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</si>
  <si>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</si>
  <si>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</si>
  <si>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</si>
  <si>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</si>
  <si>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</si>
  <si>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</si>
  <si>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</si>
  <si>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</si>
  <si>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</si>
  <si>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</si>
  <si>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</si>
  <si>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</si>
  <si>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</si>
  <si>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</si>
  <si>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</si>
  <si>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</si>
  <si>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</si>
  <si>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</si>
  <si>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</si>
  <si>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</si>
  <si>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</si>
  <si>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</si>
  <si>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</si>
  <si>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</si>
  <si>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</si>
  <si>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</si>
  <si>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</si>
  <si>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</si>
  <si>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</si>
  <si>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</si>
  <si>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</si>
  <si>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</si>
  <si>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</si>
  <si>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</si>
  <si>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</si>
  <si>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</si>
  <si>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</si>
  <si>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</si>
  <si>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</si>
  <si>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</si>
  <si>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</si>
  <si>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</si>
  <si>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</si>
  <si>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</si>
  <si>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</si>
  <si>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</si>
  <si>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</si>
  <si>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</si>
  <si>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</si>
  <si>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</si>
  <si>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</si>
  <si>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</si>
  <si>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</si>
  <si>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</si>
  <si>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</si>
  <si>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</si>
  <si>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</si>
  <si>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</si>
  <si>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</si>
  <si>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</si>
  <si>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</si>
  <si>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</si>
  <si>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</si>
  <si>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</si>
  <si>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</si>
  <si>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</si>
  <si>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</si>
  <si>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</si>
  <si>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</si>
  <si>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</si>
  <si>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</si>
  <si>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</si>
  <si>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</si>
  <si>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</si>
  <si>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</si>
  <si>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</si>
  <si>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</si>
  <si>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</si>
  <si>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</si>
  <si>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</si>
  <si>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</si>
  <si>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</si>
  <si>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</si>
  <si>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</si>
  <si>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</si>
  <si>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</si>
  <si>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</si>
  <si>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</si>
  <si>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</si>
  <si>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</si>
  <si>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</si>
  <si>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</si>
  <si>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</si>
  <si>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</si>
  <si>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</si>
  <si>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</si>
  <si>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</si>
  <si>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</si>
  <si>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</si>
  <si>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</si>
  <si>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</si>
  <si>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</si>
  <si>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</si>
  <si>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</si>
  <si>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</si>
  <si>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</si>
  <si>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</si>
  <si>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</si>
  <si>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</si>
  <si>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</si>
  <si>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</si>
  <si>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</si>
  <si>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</si>
  <si>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</si>
  <si>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</si>
  <si>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</si>
  <si>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</si>
  <si>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</si>
  <si>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</si>
  <si>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</si>
  <si>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</si>
  <si>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</si>
  <si>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</si>
  <si>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</si>
  <si>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</si>
  <si>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</si>
  <si>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</si>
  <si>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</si>
  <si>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</si>
  <si>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</si>
  <si>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</si>
  <si>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</si>
  <si>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</si>
  <si>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</si>
  <si>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</si>
  <si>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</si>
  <si>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</si>
  <si>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</si>
  <si>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</si>
  <si>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</si>
  <si>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</si>
  <si>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</si>
  <si>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</si>
  <si>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</si>
  <si>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</si>
  <si>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</si>
  <si>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</si>
  <si>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</si>
  <si>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</si>
  <si>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</si>
  <si>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</si>
  <si>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</si>
  <si>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</si>
  <si>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</si>
  <si>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</si>
  <si>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</si>
  <si>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</si>
  <si>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</si>
  <si>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</si>
  <si>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</si>
  <si>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</si>
  <si>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</si>
  <si>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</si>
  <si>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</si>
  <si>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</si>
  <si>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</si>
  <si>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</si>
  <si>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</si>
  <si>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</si>
  <si>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</si>
  <si>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</si>
  <si>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</si>
  <si>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</si>
  <si>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</si>
  <si>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</si>
  <si>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</si>
  <si>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</si>
  <si>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</si>
  <si>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</si>
  <si>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</si>
  <si>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</si>
  <si>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</si>
  <si>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</si>
  <si>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</si>
  <si>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</si>
  <si>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</si>
  <si>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</si>
  <si>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</si>
  <si>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</si>
  <si>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</si>
  <si>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</si>
  <si>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</si>
  <si>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</si>
  <si>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</si>
  <si>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</si>
  <si>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</si>
  <si>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</si>
  <si>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</si>
  <si>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</si>
  <si>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</si>
  <si>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</si>
  <si>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</si>
  <si>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</si>
  <si>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</si>
  <si>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</si>
  <si>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</si>
  <si>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</si>
  <si>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</si>
  <si>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</si>
  <si>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</si>
  <si>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</si>
  <si>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</si>
  <si>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</si>
  <si>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</si>
  <si>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</si>
  <si>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</si>
  <si>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</si>
  <si>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</si>
  <si>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</si>
  <si>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</si>
  <si>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</si>
  <si>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</si>
  <si>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</si>
  <si>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</si>
  <si>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</si>
  <si>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</si>
  <si>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</si>
  <si>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</si>
  <si>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</si>
  <si>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</si>
  <si>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</si>
  <si>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</si>
  <si>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</si>
  <si>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</si>
  <si>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</si>
  <si>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</si>
  <si>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</si>
  <si>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</si>
  <si>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</si>
  <si>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</si>
  <si>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</si>
  <si>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</si>
  <si>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</si>
  <si>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</si>
  <si>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</si>
  <si>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</si>
  <si>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</si>
  <si>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</si>
  <si>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</si>
  <si>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</si>
  <si>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</si>
  <si>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</si>
  <si>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</si>
  <si>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</si>
  <si>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</si>
  <si>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</si>
  <si>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</si>
  <si>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</si>
  <si>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</si>
  <si>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</si>
  <si>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</si>
  <si>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</si>
  <si>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</si>
  <si>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</si>
  <si>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</si>
  <si>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</si>
  <si>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</si>
  <si>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</si>
  <si>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</si>
  <si>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</si>
  <si>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</si>
  <si>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</si>
  <si>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</si>
  <si>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</si>
  <si>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</si>
  <si>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</si>
  <si>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</si>
  <si>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</si>
  <si>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</si>
  <si>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</si>
  <si>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</si>
  <si>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</si>
  <si>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</si>
  <si>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</si>
  <si>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</si>
  <si>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</si>
  <si>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</si>
  <si>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</si>
  <si>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</si>
  <si>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</si>
  <si>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</si>
  <si>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</si>
  <si>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</si>
  <si>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</si>
  <si>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</si>
  <si>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</si>
  <si>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</si>
  <si>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</si>
  <si>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</si>
  <si>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</si>
  <si>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</si>
  <si>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</si>
  <si>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</si>
  <si>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</si>
  <si>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</si>
  <si>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</si>
  <si>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</si>
  <si>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</si>
  <si>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</si>
  <si>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</si>
  <si>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</si>
  <si>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</si>
  <si>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</si>
  <si>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</si>
  <si>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</si>
  <si>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</si>
  <si>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</si>
  <si>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</si>
  <si>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</si>
  <si>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</si>
  <si>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</si>
  <si>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</si>
  <si>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</si>
  <si>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</si>
  <si>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</si>
  <si>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</si>
  <si>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</si>
  <si>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</si>
  <si>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</si>
  <si>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</si>
  <si>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</si>
  <si>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</si>
  <si>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</si>
  <si>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</si>
  <si>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</si>
  <si>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</si>
  <si>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</si>
  <si>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</si>
  <si>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</si>
  <si>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</si>
  <si>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</si>
  <si>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</si>
  <si>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</si>
  <si>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</si>
  <si>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</si>
  <si>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</si>
  <si>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</si>
  <si>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</si>
  <si>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</si>
  <si>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</si>
  <si>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</si>
  <si>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</si>
  <si>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</si>
  <si>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</si>
  <si>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</si>
  <si>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</si>
  <si>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</si>
  <si>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</si>
  <si>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</si>
  <si>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</si>
  <si>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</si>
  <si>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</si>
  <si>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</si>
  <si>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</si>
  <si>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</si>
  <si>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</si>
  <si>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</si>
  <si>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</si>
  <si>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</si>
  <si>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</si>
  <si>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</si>
  <si>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</si>
  <si>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</si>
  <si>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</si>
  <si>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</si>
  <si>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</si>
  <si>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</si>
  <si>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</si>
  <si>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</si>
  <si>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</si>
  <si>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</si>
  <si>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</si>
  <si>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</si>
  <si>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</si>
  <si>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</si>
  <si>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</si>
  <si>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</si>
  <si>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</si>
  <si>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</si>
  <si>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</si>
  <si>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</si>
  <si>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</si>
  <si>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</si>
  <si>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</si>
  <si>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</si>
  <si>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</si>
  <si>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</si>
  <si>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</si>
  <si>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</si>
  <si>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</si>
  <si>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</si>
  <si>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</si>
  <si>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</si>
  <si>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</si>
  <si>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</si>
  <si>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</si>
  <si>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</si>
  <si>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</si>
  <si>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</si>
  <si>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</si>
  <si>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</si>
  <si>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</si>
  <si>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</si>
  <si>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</si>
  <si>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</si>
  <si>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</si>
  <si>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</si>
  <si>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</si>
  <si>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</si>
  <si>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</si>
  <si>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</si>
  <si>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</si>
  <si>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</si>
  <si>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</si>
  <si>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</si>
  <si>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</si>
  <si>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</si>
  <si>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</si>
  <si>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</si>
  <si>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</si>
  <si>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</si>
  <si>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</si>
  <si>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</si>
  <si>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</si>
  <si>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</si>
  <si>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</si>
  <si>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</si>
  <si>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</si>
  <si>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</si>
  <si>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</si>
  <si>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</si>
  <si>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</si>
  <si>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</si>
  <si>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</si>
  <si>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</si>
  <si>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</si>
  <si>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</si>
  <si>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</si>
  <si>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</si>
  <si>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</si>
  <si>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</si>
  <si>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</si>
  <si>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</si>
  <si>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</si>
  <si>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</si>
  <si>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</si>
  <si>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</si>
  <si>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</si>
  <si>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</si>
  <si>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</si>
  <si>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</si>
  <si>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</si>
  <si>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</si>
  <si>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</si>
  <si>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</si>
  <si>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</si>
  <si>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</si>
  <si>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</si>
  <si>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</si>
  <si>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</si>
  <si>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</si>
  <si>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</si>
  <si>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</si>
  <si>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</si>
  <si>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</si>
  <si>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</si>
  <si>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</si>
  <si>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</si>
  <si>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</si>
  <si>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</si>
  <si>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</si>
  <si>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</si>
  <si>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</si>
  <si>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</si>
  <si>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</si>
  <si>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</si>
  <si>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</si>
  <si>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</si>
  <si>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</si>
  <si>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</si>
  <si>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</si>
  <si>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</si>
  <si>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</si>
  <si>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</si>
  <si>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</si>
  <si>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</si>
  <si>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</si>
  <si>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</si>
  <si>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</si>
  <si>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</si>
  <si>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</si>
  <si>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</si>
  <si>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</si>
  <si>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</si>
  <si>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</si>
  <si>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</si>
  <si>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</si>
  <si>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</si>
  <si>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</si>
  <si>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</si>
  <si>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</si>
  <si>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</si>
  <si>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</si>
  <si>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</si>
  <si>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</si>
  <si>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</si>
  <si>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</si>
  <si>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</si>
  <si>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</si>
  <si>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</si>
  <si>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</si>
  <si>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</si>
  <si>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</si>
  <si>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</si>
  <si>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</si>
  <si>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</si>
  <si>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</si>
  <si>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</si>
  <si>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</si>
  <si>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</si>
  <si>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</si>
  <si>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</si>
  <si>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</si>
  <si>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</si>
  <si>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</si>
  <si>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</si>
  <si>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</si>
  <si>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</si>
  <si>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</si>
  <si>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</si>
  <si>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</si>
  <si>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</si>
  <si>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</si>
  <si>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</si>
  <si>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</si>
  <si>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</si>
  <si>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</si>
  <si>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</si>
  <si>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</si>
  <si>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</si>
  <si>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</si>
  <si>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</si>
  <si>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</si>
  <si>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</si>
  <si>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</si>
  <si>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</si>
  <si>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</si>
  <si>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</si>
  <si>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</si>
  <si>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</si>
  <si>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</si>
  <si>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</si>
  <si>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</si>
  <si>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</si>
  <si>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</si>
  <si>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</si>
  <si>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</si>
  <si>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</si>
  <si>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</si>
  <si>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</si>
  <si>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</si>
  <si>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</si>
  <si>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</si>
  <si>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</si>
  <si>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</si>
  <si>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</si>
  <si>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</si>
  <si>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</si>
  <si>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</si>
  <si>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</si>
  <si>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</si>
  <si>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</si>
  <si>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</si>
  <si>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</si>
  <si>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</si>
  <si>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</si>
  <si>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</si>
  <si>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</si>
  <si>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</si>
  <si>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</si>
  <si>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</si>
  <si>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</si>
  <si>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</si>
  <si>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</si>
  <si>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</si>
  <si>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</si>
  <si>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</si>
  <si>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</si>
  <si>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</si>
  <si>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</si>
  <si>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</si>
  <si>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</si>
  <si>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</si>
  <si>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</si>
  <si>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</si>
  <si>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</si>
  <si>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</si>
  <si>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</si>
  <si>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</si>
  <si>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</si>
  <si>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</si>
  <si>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</si>
  <si>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</si>
  <si>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</si>
  <si>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</si>
  <si>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</si>
  <si>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</si>
  <si>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</si>
  <si>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</si>
  <si>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</si>
  <si>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</si>
  <si>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</si>
  <si>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</si>
  <si>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</si>
  <si>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</si>
  <si>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</si>
  <si>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</si>
  <si>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</si>
  <si>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</si>
  <si>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</si>
  <si>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</si>
  <si>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</si>
  <si>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</si>
  <si>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</si>
  <si>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</si>
  <si>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</si>
  <si>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</si>
  <si>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</si>
  <si>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</si>
  <si>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</si>
  <si>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</si>
  <si>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</si>
  <si>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</si>
  <si>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</si>
  <si>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</si>
  <si>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</si>
  <si>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</si>
  <si>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</si>
  <si>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</si>
  <si>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</si>
  <si>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</si>
  <si>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</si>
  <si>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</si>
  <si>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</si>
  <si>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</si>
  <si>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</si>
  <si>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</si>
  <si>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</si>
  <si>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</si>
  <si>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</si>
  <si>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</si>
  <si>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</si>
  <si>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</si>
  <si>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</si>
  <si>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</si>
  <si>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</si>
  <si>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</si>
  <si>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</si>
  <si>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</si>
  <si>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</si>
  <si>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</si>
  <si>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</si>
  <si>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</si>
  <si>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</si>
  <si>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</si>
  <si>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</si>
  <si>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</si>
  <si>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</si>
  <si>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</si>
  <si>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</si>
  <si>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</si>
  <si>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</si>
  <si>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</si>
  <si>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</si>
  <si>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</si>
  <si>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</si>
  <si>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</si>
  <si>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</si>
  <si>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</si>
  <si>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</si>
  <si>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</si>
  <si>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</si>
  <si>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</si>
  <si>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</si>
  <si>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</si>
  <si>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</si>
  <si>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</si>
  <si>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</si>
  <si>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</si>
  <si>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</si>
  <si>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</si>
  <si>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</si>
  <si>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</si>
  <si>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</si>
  <si>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</si>
  <si>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</si>
  <si>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</si>
  <si>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</si>
  <si>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</si>
  <si>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</si>
  <si>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</si>
  <si>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</si>
  <si>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</si>
  <si>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</si>
  <si>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</si>
  <si>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</si>
  <si>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</si>
  <si>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</si>
  <si>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</si>
  <si>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</si>
  <si>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</si>
  <si>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</si>
  <si>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</si>
  <si>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</si>
  <si>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</si>
  <si>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</si>
  <si>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</si>
  <si>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</si>
  <si>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</si>
  <si>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</si>
  <si>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</si>
  <si>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</si>
  <si>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</si>
  <si>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</si>
  <si>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</si>
  <si>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</si>
  <si>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</si>
  <si>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</si>
  <si>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</si>
  <si>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</si>
  <si>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</si>
  <si>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</si>
  <si>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</si>
  <si>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</si>
  <si>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</si>
  <si>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</si>
  <si>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</si>
  <si>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</si>
  <si>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</si>
  <si>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</si>
  <si>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</si>
  <si>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</si>
  <si>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</si>
  <si>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</si>
  <si>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</si>
  <si>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</si>
  <si>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</si>
  <si>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</si>
  <si>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</si>
  <si>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</si>
  <si>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</si>
  <si>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</si>
  <si>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</si>
  <si>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</si>
  <si>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</si>
  <si>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</si>
  <si>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</si>
  <si>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</si>
  <si>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</si>
  <si>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</si>
  <si>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</si>
  <si>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</si>
  <si>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</si>
  <si>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</si>
  <si>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</si>
  <si>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</si>
  <si>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</si>
  <si>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</si>
  <si>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</si>
  <si>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</si>
  <si>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</si>
  <si>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</si>
  <si>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</si>
  <si>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</si>
  <si>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</si>
  <si>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</si>
  <si>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</si>
  <si>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</si>
  <si>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</si>
  <si>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</si>
  <si>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</si>
  <si>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</si>
  <si>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</si>
  <si>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</si>
  <si>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</si>
  <si>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</si>
  <si>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</si>
  <si>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</si>
  <si>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</si>
  <si>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</si>
  <si>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</si>
  <si>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</si>
  <si>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</si>
  <si>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</si>
  <si>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</si>
  <si>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</si>
  <si>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</si>
  <si>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</si>
  <si>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</si>
  <si>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</si>
  <si>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</si>
  <si>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</si>
  <si>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</si>
  <si>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</si>
  <si>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</si>
  <si>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</si>
  <si>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</si>
  <si>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</si>
  <si>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</si>
  <si>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</si>
  <si>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</si>
  <si>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</si>
  <si>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</si>
  <si>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</si>
  <si>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</si>
  <si>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</si>
  <si>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</si>
  <si>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</si>
  <si>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</si>
  <si>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</si>
  <si>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</si>
  <si>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</si>
  <si>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</si>
  <si>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</si>
  <si>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</si>
  <si>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</si>
  <si>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</si>
  <si>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</si>
  <si>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</si>
  <si>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</si>
  <si>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</si>
  <si>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</si>
  <si>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</si>
  <si>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</si>
  <si>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</si>
  <si>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</si>
  <si>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</si>
  <si>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</si>
  <si>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</si>
  <si>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</si>
  <si>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</si>
  <si>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</si>
  <si>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</si>
  <si>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</si>
  <si>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</si>
  <si>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</si>
  <si>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</si>
  <si>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</si>
  <si>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</si>
  <si>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</si>
  <si>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</si>
  <si>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</si>
  <si>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</si>
  <si>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</si>
  <si>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</si>
  <si>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</si>
  <si>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</si>
  <si>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</si>
  <si>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</si>
  <si>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</si>
  <si>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</si>
  <si>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</si>
  <si>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</si>
  <si>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</si>
  <si>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</si>
  <si>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</si>
  <si>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</si>
  <si>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</si>
  <si>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</si>
  <si>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</si>
  <si>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</si>
  <si>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</si>
  <si>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</si>
  <si>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</si>
  <si>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</si>
  <si>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</si>
  <si>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</si>
  <si>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</si>
  <si>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</si>
  <si>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</si>
  <si>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</si>
  <si>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</si>
  <si>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</si>
  <si>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</si>
  <si>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</si>
  <si>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</si>
  <si>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</si>
  <si>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</si>
  <si>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</si>
  <si>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</si>
  <si>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</si>
  <si>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</si>
  <si>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</si>
  <si>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</si>
  <si>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</si>
  <si>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</si>
  <si>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</si>
  <si>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</si>
  <si>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</si>
  <si>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</si>
  <si>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</si>
  <si>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</si>
  <si>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</si>
  <si>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</si>
  <si>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</si>
  <si>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</si>
  <si>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</si>
  <si>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</si>
  <si>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</si>
  <si>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</si>
  <si>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</si>
  <si>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</si>
  <si>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</si>
  <si>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</si>
  <si>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</si>
  <si>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</si>
  <si>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</si>
  <si>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</si>
  <si>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</si>
  <si>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</si>
  <si>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</si>
  <si>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</si>
  <si>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</si>
  <si>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</si>
  <si>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</si>
  <si>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</si>
  <si>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</si>
  <si>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</si>
  <si>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</si>
  <si>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</si>
  <si>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</si>
  <si>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</si>
  <si>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</si>
  <si>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</si>
  <si>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</si>
  <si>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</si>
  <si>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</si>
  <si>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</si>
  <si>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</si>
  <si>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</si>
  <si>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</si>
  <si>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</si>
  <si>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</si>
  <si>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</si>
  <si>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</si>
  <si>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</si>
  <si>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</si>
  <si>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</si>
  <si>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</si>
  <si>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</si>
  <si>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</si>
  <si>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</si>
  <si>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</si>
  <si>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</si>
  <si>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</si>
  <si>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</si>
  <si>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</si>
  <si>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</si>
  <si>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</si>
  <si>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</si>
  <si>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</si>
  <si>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</si>
  <si>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</si>
  <si>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</si>
  <si>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</si>
  <si>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</si>
  <si>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</si>
  <si>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</si>
  <si>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</si>
  <si>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</si>
  <si>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</si>
  <si>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</si>
  <si>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</si>
  <si>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</si>
  <si>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</si>
  <si>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</si>
  <si>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</si>
  <si>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</si>
  <si>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</si>
  <si>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</si>
  <si>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</si>
  <si>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</si>
  <si>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</si>
  <si>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</si>
  <si>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</si>
  <si>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</si>
  <si>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</si>
  <si>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</si>
  <si>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</si>
  <si>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</si>
  <si>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</si>
  <si>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</si>
  <si>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</si>
  <si>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</si>
  <si>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</si>
  <si>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</si>
  <si>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</si>
  <si>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</si>
  <si>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</si>
  <si>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</si>
  <si>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</si>
  <si>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</si>
  <si>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</si>
  <si>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</si>
  <si>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</si>
  <si>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</si>
  <si>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</si>
  <si>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</si>
  <si>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</si>
  <si>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</si>
  <si>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</si>
  <si>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</si>
  <si>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</si>
  <si>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</si>
  <si>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</si>
  <si>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</si>
  <si>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</si>
  <si>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</si>
  <si>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</si>
  <si>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</si>
  <si>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</si>
  <si>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</si>
  <si>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</si>
  <si>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</si>
  <si>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</si>
  <si>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</si>
  <si>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</si>
  <si>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</si>
  <si>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</si>
  <si>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</si>
  <si>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</si>
  <si>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</si>
  <si>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</si>
  <si>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</si>
  <si>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</si>
  <si>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</si>
  <si>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</si>
  <si>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</si>
  <si>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</si>
  <si>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</si>
  <si>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</si>
  <si>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</si>
  <si>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</si>
  <si>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</si>
  <si>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</si>
  <si>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</si>
  <si>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</si>
  <si>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</si>
  <si>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</si>
  <si>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</si>
  <si>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</si>
  <si>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</si>
  <si>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</si>
  <si>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</si>
  <si>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</si>
  <si>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</si>
  <si>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</si>
  <si>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</si>
  <si>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</si>
  <si>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</si>
  <si>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</si>
  <si>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</si>
  <si>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</si>
  <si>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</si>
  <si>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</si>
  <si>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</si>
  <si>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</si>
  <si>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</si>
  <si>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</si>
  <si>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</si>
  <si>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</si>
  <si>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</si>
  <si>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</si>
  <si>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</si>
  <si>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</si>
  <si>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</si>
  <si>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</si>
  <si>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</si>
  <si>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</si>
  <si>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</si>
  <si>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</si>
  <si>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</si>
  <si>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</si>
  <si>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</si>
  <si>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</si>
  <si>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</si>
  <si>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</si>
  <si>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</si>
  <si>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</si>
  <si>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</si>
  <si>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</si>
  <si>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</si>
  <si>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</si>
  <si>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</si>
  <si>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</si>
  <si>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</si>
  <si>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</si>
  <si>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</si>
  <si>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</si>
  <si>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</si>
  <si>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</si>
  <si>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</si>
  <si>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</si>
  <si>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</si>
  <si>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</si>
  <si>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</si>
  <si>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</si>
  <si>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</si>
  <si>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</si>
  <si>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</si>
  <si>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</si>
  <si>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</si>
  <si>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</si>
  <si>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</si>
  <si>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</si>
  <si>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</si>
  <si>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</si>
  <si>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</si>
  <si>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</si>
  <si>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</si>
  <si>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</si>
  <si>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</si>
  <si>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</si>
  <si>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</si>
  <si>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</si>
  <si>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</si>
  <si>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</si>
  <si>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</si>
  <si>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</si>
  <si>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</si>
  <si>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</si>
  <si>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</si>
  <si>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</si>
  <si>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</si>
  <si>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</si>
  <si>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</si>
  <si>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</si>
  <si>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</si>
  <si>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</si>
  <si>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</si>
  <si>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</si>
  <si>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</si>
  <si>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</si>
  <si>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</si>
  <si>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</si>
  <si>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</si>
  <si>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</si>
  <si>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</si>
  <si>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</si>
  <si>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</si>
  <si>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</si>
  <si>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</si>
  <si>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</si>
  <si>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</si>
  <si>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</si>
  <si>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</si>
  <si>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</si>
  <si>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</si>
  <si>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</si>
  <si>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</si>
  <si>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</si>
  <si>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</si>
  <si>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</si>
  <si>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</si>
  <si>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</si>
  <si>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</si>
  <si>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</si>
  <si>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</si>
  <si>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</si>
  <si>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</si>
  <si>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</si>
  <si>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</si>
  <si>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</si>
  <si>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</si>
  <si>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</si>
  <si>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</si>
  <si>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</si>
  <si>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</si>
  <si>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</si>
  <si>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</si>
  <si>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</si>
  <si>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</si>
  <si>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</si>
  <si>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</si>
  <si>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</si>
  <si>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</si>
  <si>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</si>
  <si>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</si>
  <si>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</si>
  <si>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</si>
  <si>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</si>
  <si>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</si>
  <si>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</si>
  <si>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</si>
  <si>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</si>
  <si>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</si>
  <si>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</si>
  <si>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</si>
  <si>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</si>
  <si>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</si>
  <si>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</si>
  <si>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</si>
  <si>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</si>
  <si>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</si>
  <si>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</si>
  <si>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</si>
  <si>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</si>
  <si>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</si>
  <si>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</si>
  <si>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</si>
  <si>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</si>
  <si>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</si>
  <si>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</si>
  <si>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</si>
  <si>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</si>
  <si>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</si>
  <si>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</si>
  <si>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</si>
  <si>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</si>
  <si>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</si>
  <si>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</si>
  <si>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</si>
  <si>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</si>
  <si>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</si>
  <si>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</si>
  <si>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</si>
  <si>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</si>
  <si>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</si>
  <si>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</si>
  <si>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</si>
  <si>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</si>
  <si>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</si>
  <si>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</si>
  <si>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</si>
  <si>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</si>
  <si>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</si>
  <si>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</si>
  <si>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</si>
  <si>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</si>
  <si>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</si>
  <si>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</si>
  <si>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</si>
  <si>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</si>
  <si>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</si>
  <si>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</si>
  <si>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</si>
  <si>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</si>
  <si>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</si>
  <si>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</si>
  <si>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</si>
  <si>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</si>
  <si>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</si>
  <si>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</si>
  <si>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</si>
  <si>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</si>
  <si>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</si>
  <si>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</si>
  <si>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</si>
  <si>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</si>
  <si>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</si>
  <si>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</si>
  <si>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</si>
  <si>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</si>
  <si>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</si>
  <si>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</si>
  <si>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</si>
  <si>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</si>
  <si>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</si>
  <si>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</si>
  <si>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</si>
  <si>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</si>
  <si>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</si>
  <si>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</si>
  <si>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</si>
  <si>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</si>
  <si>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</si>
  <si>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</si>
  <si>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</si>
  <si>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</si>
  <si>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</si>
  <si>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</si>
  <si>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</si>
  <si>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</si>
  <si>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</si>
  <si>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</si>
  <si>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</si>
  <si>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</si>
  <si>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</si>
  <si>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</si>
  <si>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</si>
  <si>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</si>
  <si>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</si>
  <si>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</si>
  <si>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</si>
  <si>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</si>
  <si>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</si>
  <si>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</si>
  <si>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</si>
  <si>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</si>
  <si>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</si>
  <si>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</si>
  <si>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</si>
  <si>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</si>
  <si>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</si>
  <si>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</si>
  <si>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</si>
  <si>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</si>
  <si>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</si>
  <si>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</si>
  <si>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</si>
  <si>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</si>
  <si>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</si>
  <si>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</si>
  <si>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</si>
  <si>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</si>
  <si>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</si>
  <si>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</si>
  <si>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</si>
  <si>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</si>
  <si>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</si>
  <si>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</si>
  <si>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</si>
  <si>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</si>
  <si>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</si>
  <si>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</si>
  <si>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</si>
  <si>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</si>
  <si>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</si>
  <si>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</si>
  <si>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</si>
  <si>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</si>
  <si>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</si>
  <si>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</si>
  <si>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</si>
  <si>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</si>
  <si>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</si>
  <si>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</si>
  <si>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</si>
  <si>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</si>
  <si>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</si>
  <si>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</si>
  <si>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</si>
  <si>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</si>
  <si>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</si>
  <si>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</si>
  <si>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</si>
  <si>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</si>
  <si>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</si>
  <si>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</si>
  <si>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</si>
  <si>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</si>
  <si>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</si>
  <si>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</si>
  <si>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</si>
  <si>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</si>
  <si>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</si>
  <si>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</si>
  <si>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</si>
  <si>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</si>
  <si>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</si>
  <si>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</si>
  <si>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</si>
  <si>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</si>
  <si>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</si>
  <si>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</si>
  <si>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</si>
  <si>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</si>
  <si>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</si>
  <si>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</si>
  <si>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</si>
  <si>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</si>
  <si>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</si>
  <si>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</si>
  <si>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</si>
  <si>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</si>
  <si>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</si>
  <si>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</si>
  <si>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</si>
  <si>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</si>
  <si>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</si>
  <si>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</si>
  <si>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</si>
  <si>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</si>
  <si>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</si>
  <si>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</si>
  <si>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</si>
  <si>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</si>
  <si>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</si>
  <si>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</si>
  <si>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</si>
  <si>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</si>
  <si>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</si>
  <si>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</si>
  <si>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</si>
  <si>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</si>
  <si>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</si>
  <si>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</si>
  <si>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</si>
  <si>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</si>
  <si>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</si>
  <si>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</si>
  <si>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</si>
  <si>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</si>
  <si>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</si>
  <si>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</si>
  <si>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</si>
  <si>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</si>
  <si>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</si>
  <si>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</si>
  <si>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</si>
  <si>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</si>
  <si>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</si>
  <si>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</si>
  <si>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</si>
  <si>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</si>
  <si>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</si>
  <si>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</si>
  <si>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</si>
  <si>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</si>
  <si>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</si>
  <si>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</si>
  <si>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</si>
  <si>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</si>
  <si>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</si>
  <si>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</si>
  <si>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</si>
  <si>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</si>
  <si>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</si>
  <si>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</si>
  <si>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</si>
  <si>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</si>
  <si>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</si>
  <si>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</si>
  <si>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</si>
  <si>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</si>
  <si>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</si>
  <si>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</si>
  <si>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</si>
  <si>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</si>
  <si>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</si>
  <si>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</si>
  <si>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</si>
  <si>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</si>
  <si>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</si>
  <si>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</si>
  <si>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</si>
  <si>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</si>
  <si>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</si>
  <si>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</si>
  <si>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</si>
  <si>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</si>
  <si>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</si>
  <si>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</si>
  <si>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</si>
  <si>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</si>
  <si>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</si>
  <si>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</si>
  <si>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</si>
  <si>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</si>
  <si>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</si>
  <si>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</si>
  <si>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</si>
  <si>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</si>
  <si>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</si>
  <si>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</si>
  <si>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</si>
  <si>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</si>
  <si>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</si>
  <si>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</si>
  <si>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</si>
  <si>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</si>
  <si>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</si>
  <si>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</si>
  <si>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</si>
  <si>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</si>
  <si>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</si>
  <si>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</si>
  <si>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</si>
  <si>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</si>
  <si>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</si>
  <si>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</si>
  <si>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</si>
  <si>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</si>
  <si>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</si>
  <si>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</si>
  <si>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</si>
  <si>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</si>
  <si>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</si>
  <si>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</si>
  <si>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</si>
  <si>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</si>
  <si>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</si>
  <si>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</si>
  <si>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</si>
  <si>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</si>
  <si>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</si>
  <si>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</si>
  <si>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</si>
  <si>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</si>
  <si>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</si>
  <si>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</si>
  <si>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</si>
  <si>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</si>
  <si>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</si>
  <si>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</si>
  <si>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</si>
  <si>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</si>
  <si>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</si>
  <si>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</si>
  <si>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</si>
  <si>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</si>
  <si>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</si>
  <si>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</si>
  <si>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</si>
  <si>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</si>
  <si>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</si>
  <si>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</si>
  <si>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</si>
  <si>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</si>
  <si>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</si>
  <si>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</si>
  <si>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</si>
  <si>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</si>
  <si>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</si>
  <si>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</si>
  <si>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</si>
  <si>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</si>
  <si>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</si>
  <si>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</si>
  <si>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</si>
  <si>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</si>
  <si>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</si>
  <si>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</si>
  <si>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</si>
  <si>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</si>
  <si>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</si>
  <si>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</si>
  <si>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</si>
  <si>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</si>
  <si>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</si>
  <si>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</si>
  <si>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</si>
  <si>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</si>
  <si>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</si>
  <si>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</si>
  <si>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</si>
  <si>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</si>
  <si>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</si>
  <si>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</si>
  <si>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</si>
  <si>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</si>
  <si>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</si>
  <si>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</si>
  <si>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</si>
  <si>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</si>
  <si>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</si>
  <si>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</si>
  <si>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</si>
  <si>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</si>
  <si>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</si>
  <si>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</si>
  <si>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</si>
  <si>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</si>
  <si>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</si>
  <si>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</si>
  <si>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</si>
  <si>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</si>
  <si>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</si>
  <si>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</si>
  <si>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</si>
  <si>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</si>
  <si>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</si>
  <si>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</si>
  <si>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</si>
  <si>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</si>
  <si>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</si>
  <si>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</si>
  <si>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</si>
  <si>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</si>
  <si>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</si>
  <si>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</si>
  <si>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</si>
  <si>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</si>
  <si>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</si>
  <si>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</si>
  <si>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</si>
  <si>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</si>
  <si>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</si>
  <si>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</si>
  <si>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</si>
  <si>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</si>
  <si>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</si>
  <si>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</si>
  <si>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</si>
  <si>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</si>
  <si>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</si>
  <si>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</si>
  <si>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</si>
  <si>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</si>
  <si>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</si>
  <si>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</si>
  <si>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</si>
  <si>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</si>
  <si>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</si>
  <si>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</si>
  <si>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</si>
  <si>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</si>
  <si>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</si>
  <si>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</si>
  <si>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</si>
  <si>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</si>
  <si>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</si>
  <si>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</si>
  <si>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</si>
  <si>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</si>
  <si>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</si>
  <si>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</si>
  <si>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</si>
  <si>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</si>
  <si>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</si>
  <si>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</si>
  <si>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</si>
  <si>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</si>
  <si>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</si>
  <si>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</si>
  <si>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</si>
  <si>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</si>
  <si>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</si>
  <si>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</si>
  <si>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</si>
  <si>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</si>
  <si>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</si>
  <si>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</si>
  <si>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</si>
  <si>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</si>
  <si>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</si>
  <si>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</si>
  <si>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</si>
  <si>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</si>
  <si>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</si>
  <si>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</si>
  <si>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</si>
  <si>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</si>
  <si>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</si>
  <si>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</si>
  <si>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</si>
  <si>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</si>
  <si>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</si>
  <si>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</si>
  <si>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</si>
  <si>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</si>
  <si>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</si>
  <si>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</si>
  <si>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</si>
  <si>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</si>
  <si>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</si>
  <si>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</si>
  <si>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</si>
  <si>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</si>
  <si>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</si>
  <si>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</si>
  <si>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</si>
  <si>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</si>
  <si>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</si>
  <si>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</si>
  <si>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</si>
  <si>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</si>
  <si>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</si>
  <si>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</si>
  <si>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</si>
  <si>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</si>
  <si>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</si>
  <si>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</si>
  <si>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</si>
  <si>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</si>
  <si>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</si>
  <si>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</si>
  <si>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</si>
  <si>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</si>
  <si>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</si>
  <si>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</si>
  <si>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</si>
  <si>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</si>
  <si>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</si>
  <si>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</si>
  <si>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</si>
  <si>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</si>
  <si>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</si>
  <si>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</si>
  <si>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</si>
  <si>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</si>
  <si>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</si>
  <si>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</si>
  <si>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</si>
  <si>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</si>
  <si>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</si>
  <si>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</si>
  <si>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</si>
  <si>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</si>
  <si>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</si>
  <si>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</si>
  <si>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</si>
  <si>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</si>
  <si>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</si>
  <si>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</si>
  <si>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</si>
  <si>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</si>
  <si>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</si>
  <si>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</si>
  <si>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</si>
  <si>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</si>
  <si>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</si>
  <si>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</si>
  <si>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</si>
  <si>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</si>
  <si>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</si>
  <si>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</si>
  <si>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</si>
  <si>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</si>
  <si>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</si>
  <si>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</si>
  <si>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</si>
  <si>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</si>
  <si>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</si>
  <si>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</si>
  <si>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</si>
  <si>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</si>
  <si>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</si>
  <si>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</si>
  <si>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</si>
  <si>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</si>
  <si>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</si>
  <si>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</si>
  <si>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</si>
  <si>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</si>
  <si>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</si>
  <si>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</si>
  <si>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</si>
  <si>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</si>
  <si>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</si>
  <si>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</si>
  <si>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</si>
  <si>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</si>
  <si>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</si>
  <si>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</si>
  <si>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</si>
  <si>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</si>
  <si>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</si>
  <si>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</si>
  <si>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</si>
  <si>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</si>
  <si>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</si>
  <si>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</si>
  <si>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</si>
  <si>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</si>
  <si>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</si>
  <si>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</si>
  <si>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</si>
  <si>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</si>
  <si>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</si>
  <si>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</si>
  <si>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</si>
  <si>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</si>
  <si>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</si>
  <si>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</si>
  <si>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</si>
  <si>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</si>
  <si>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</si>
  <si>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</si>
  <si>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</si>
  <si>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</si>
  <si>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</si>
  <si>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</si>
  <si>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</si>
  <si>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</si>
  <si>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</si>
  <si>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</si>
  <si>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</si>
  <si>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</si>
  <si>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</si>
  <si>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</si>
  <si>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</si>
  <si>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</si>
  <si>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</si>
  <si>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</si>
  <si>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</si>
  <si>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</si>
  <si>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</si>
  <si>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</si>
  <si>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</si>
  <si>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</si>
  <si>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</si>
  <si>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</si>
  <si>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</si>
  <si>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</si>
  <si>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</si>
  <si>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</si>
  <si>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</si>
  <si>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</si>
  <si>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</si>
  <si>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</si>
  <si>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</si>
  <si>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</si>
  <si>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</si>
  <si>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</si>
  <si>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</si>
  <si>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</si>
  <si>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</si>
  <si>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</si>
  <si>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</si>
  <si>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</si>
  <si>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</si>
  <si>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</si>
  <si>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</si>
  <si>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</si>
  <si>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</si>
  <si>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</si>
  <si>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</si>
  <si>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</si>
  <si>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</si>
  <si>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</si>
  <si>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</si>
  <si>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</si>
  <si>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</si>
  <si>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</si>
  <si>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</si>
  <si>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</si>
  <si>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</si>
  <si>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</si>
  <si>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</si>
  <si>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</si>
  <si>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</si>
  <si>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</si>
  <si>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</si>
  <si>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</si>
  <si>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</si>
  <si>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</si>
  <si>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</si>
  <si>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</si>
  <si>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</si>
  <si>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</si>
  <si>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</si>
  <si>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</si>
  <si>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</si>
  <si>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</si>
  <si>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</si>
  <si>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</si>
  <si>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</si>
  <si>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</si>
  <si>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</si>
  <si>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</si>
  <si>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</si>
  <si>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</si>
  <si>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</si>
  <si>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</si>
  <si>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</si>
  <si>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</si>
  <si>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</si>
  <si>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</si>
  <si>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</si>
  <si>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</si>
  <si>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</si>
  <si>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</si>
  <si>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</si>
  <si>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</si>
  <si>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</si>
  <si>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</si>
  <si>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</si>
  <si>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</si>
  <si>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</si>
  <si>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</si>
  <si>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</si>
  <si>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</si>
  <si>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</si>
  <si>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</si>
  <si>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</si>
  <si>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</si>
  <si>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</si>
  <si>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</si>
  <si>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</si>
  <si>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</si>
  <si>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</si>
  <si>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</si>
  <si>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</si>
  <si>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</si>
  <si>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</si>
  <si>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</si>
  <si>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</si>
  <si>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</si>
  <si>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</si>
  <si>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</si>
  <si>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</si>
  <si>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</si>
  <si>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</si>
  <si>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</si>
  <si>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</si>
  <si>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</si>
  <si>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</si>
  <si>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</si>
  <si>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</si>
  <si>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</si>
  <si>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</si>
  <si>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</si>
  <si>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</si>
  <si>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</si>
  <si>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</si>
  <si>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</si>
  <si>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</si>
  <si>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</si>
  <si>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</si>
  <si>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</si>
  <si>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</si>
  <si>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</si>
  <si>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</si>
  <si>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</si>
  <si>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</si>
  <si>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</si>
  <si>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</si>
  <si>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</si>
  <si>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</si>
  <si>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</si>
  <si>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</si>
  <si>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</si>
  <si>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</si>
  <si>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</si>
  <si>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</si>
  <si>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</si>
  <si>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</si>
  <si>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</si>
  <si>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</si>
  <si>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</si>
  <si>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</si>
  <si>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</si>
  <si>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</si>
  <si>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</si>
  <si>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</si>
  <si>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</si>
  <si>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</si>
  <si>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</si>
  <si>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</si>
  <si>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</si>
  <si>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</si>
  <si>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</si>
  <si>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</si>
  <si>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</si>
  <si>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</si>
  <si>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</si>
  <si>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</si>
  <si>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</si>
  <si>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</si>
  <si>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</si>
  <si>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</si>
  <si>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</si>
  <si>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</si>
  <si>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</si>
  <si>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</si>
  <si>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</si>
  <si>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</si>
  <si>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</si>
  <si>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</si>
  <si>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</si>
  <si>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</si>
  <si>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</si>
  <si>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</si>
  <si>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</si>
  <si>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</si>
  <si>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</si>
  <si>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</si>
  <si>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</si>
  <si>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</si>
  <si>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</si>
  <si>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</si>
  <si>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</si>
  <si>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</si>
  <si>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</si>
  <si>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</si>
  <si>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</si>
  <si>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</si>
  <si>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</si>
  <si>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</si>
  <si>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</si>
  <si>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</si>
  <si>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</si>
  <si>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</si>
  <si>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</si>
  <si>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</si>
  <si>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</si>
  <si>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</si>
  <si>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</si>
  <si>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</si>
  <si>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</si>
  <si>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</si>
  <si>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</si>
  <si>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</si>
  <si>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</si>
  <si>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</si>
  <si>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</si>
  <si>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</si>
  <si>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</si>
  <si>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</si>
  <si>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</si>
  <si>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</si>
  <si>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</si>
  <si>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</si>
  <si>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</si>
  <si>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</si>
  <si>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</si>
  <si>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</si>
  <si>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</si>
  <si>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</si>
  <si>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</si>
  <si>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</si>
  <si>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</si>
  <si>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</si>
  <si>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</si>
  <si>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</si>
  <si>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</si>
  <si>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</si>
  <si>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</si>
  <si>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</si>
  <si>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</si>
  <si>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</si>
  <si>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</si>
  <si>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</si>
  <si>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</si>
  <si>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</si>
  <si>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</si>
  <si>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</si>
  <si>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</si>
  <si>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</si>
  <si>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</si>
  <si>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</si>
  <si>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</si>
  <si>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</si>
  <si>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</si>
  <si>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</si>
  <si>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</si>
  <si>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</si>
  <si>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</si>
  <si>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</si>
  <si>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</si>
  <si>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</si>
  <si>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</si>
  <si>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</si>
  <si>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</si>
  <si>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</si>
  <si>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</si>
  <si>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</si>
  <si>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</si>
  <si>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</si>
  <si>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</si>
  <si>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</si>
  <si>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</si>
  <si>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</si>
  <si>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</si>
  <si>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</si>
  <si>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</si>
  <si>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</si>
  <si>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</si>
  <si>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</si>
  <si>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</si>
  <si>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</si>
  <si>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</si>
  <si>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</si>
  <si>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</si>
  <si>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</si>
  <si>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</si>
  <si>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</si>
  <si>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</si>
  <si>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</si>
  <si>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</si>
  <si>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</si>
  <si>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</si>
  <si>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</si>
  <si>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</si>
  <si>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</si>
  <si>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</si>
  <si>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</si>
  <si>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</si>
  <si>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</si>
  <si>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</si>
  <si>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</si>
  <si>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</si>
  <si>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</si>
  <si>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</si>
  <si>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</si>
  <si>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</si>
  <si>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</si>
  <si>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</si>
  <si>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</si>
  <si>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</si>
  <si>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</si>
  <si>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</si>
  <si>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</si>
  <si>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</si>
  <si>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</si>
  <si>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</si>
  <si>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</si>
  <si>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</si>
  <si>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</si>
  <si>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</si>
  <si>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</si>
  <si>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</si>
  <si>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</si>
  <si>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</si>
  <si>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</si>
  <si>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</si>
  <si>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</si>
  <si>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</si>
  <si>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</si>
  <si>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</si>
  <si>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</si>
  <si>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</si>
  <si>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</si>
  <si>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</si>
  <si>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</si>
  <si>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</si>
  <si>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</si>
  <si>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</si>
  <si>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</si>
  <si>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</si>
  <si>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</si>
  <si>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</si>
  <si>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</si>
  <si>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</si>
  <si>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</si>
  <si>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</si>
  <si>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</si>
  <si>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</si>
  <si>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</si>
  <si>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</si>
  <si>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</si>
  <si>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</si>
  <si>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</si>
  <si>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</si>
  <si>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</si>
  <si>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</si>
  <si>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</si>
  <si>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</si>
  <si>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</si>
  <si>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</si>
  <si>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</si>
  <si>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</si>
  <si>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</si>
  <si>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</si>
  <si>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</si>
  <si>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</si>
  <si>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</si>
  <si>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</si>
  <si>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</si>
  <si>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</si>
  <si>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</si>
  <si>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</si>
  <si>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</si>
  <si>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</si>
  <si>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</si>
  <si>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</si>
  <si>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</si>
  <si>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</si>
  <si>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</si>
  <si>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</si>
  <si>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</si>
  <si>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</si>
  <si>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</si>
  <si>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</si>
  <si>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</si>
  <si>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</si>
  <si>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</si>
  <si>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</si>
  <si>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</si>
  <si>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</si>
  <si>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</si>
  <si>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</si>
  <si>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</si>
  <si>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</si>
  <si>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</si>
  <si>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</si>
  <si>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</si>
  <si>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</si>
  <si>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</si>
  <si>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</si>
  <si>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</si>
  <si>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</si>
  <si>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</si>
  <si>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</si>
  <si>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</si>
  <si>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</si>
  <si>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</si>
  <si>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</si>
  <si>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</si>
  <si>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</si>
  <si>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</si>
  <si>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</si>
  <si>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</si>
  <si>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</si>
  <si>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</si>
  <si>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</si>
  <si>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</si>
  <si>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</si>
  <si>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</si>
  <si>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</si>
  <si>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</si>
  <si>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</si>
  <si>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</si>
  <si>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</si>
  <si>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</si>
  <si>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</si>
  <si>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</si>
  <si>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</si>
  <si>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</si>
  <si>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</si>
  <si>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</si>
  <si>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</si>
  <si>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</si>
  <si>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</si>
  <si>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</si>
  <si>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</si>
  <si>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</si>
  <si>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</si>
  <si>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</si>
  <si>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</si>
  <si>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</si>
  <si>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</si>
  <si>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</si>
  <si>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</si>
  <si>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</si>
  <si>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</si>
  <si>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</si>
  <si>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</si>
  <si>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</si>
  <si>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</si>
  <si>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</si>
  <si>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</si>
  <si>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</si>
  <si>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</si>
  <si>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</si>
  <si>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</si>
  <si>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</si>
  <si>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</si>
  <si>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</si>
  <si>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</si>
  <si>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</si>
  <si>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</si>
  <si>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</si>
  <si>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</si>
  <si>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</si>
  <si>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</si>
  <si>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</si>
  <si>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</si>
  <si>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</si>
  <si>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</si>
  <si>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</si>
  <si>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</si>
  <si>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</si>
  <si>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</si>
  <si>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</si>
  <si>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</si>
  <si>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</si>
  <si>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</si>
  <si>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</si>
  <si>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</si>
  <si>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</si>
  <si>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</si>
  <si>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</si>
  <si>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</si>
  <si>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</si>
  <si>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</si>
  <si>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</si>
  <si>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</si>
  <si>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</si>
  <si>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</si>
  <si>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</si>
  <si>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</si>
  <si>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</si>
  <si>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</si>
  <si>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</si>
  <si>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</si>
  <si>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</si>
  <si>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</si>
  <si>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</si>
  <si>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</si>
  <si>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</si>
  <si>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</si>
  <si>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</si>
  <si>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</si>
  <si>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</si>
  <si>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</si>
  <si>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</si>
  <si>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</si>
  <si>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</si>
  <si>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</si>
  <si>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</si>
  <si>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</si>
  <si>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</si>
  <si>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</si>
  <si>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</si>
  <si>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</si>
  <si>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</si>
  <si>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</si>
  <si>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</si>
  <si>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</si>
  <si>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</si>
  <si>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</si>
  <si>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</si>
  <si>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</si>
  <si>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</si>
  <si>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</si>
  <si>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</si>
  <si>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</si>
  <si>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</si>
  <si>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</si>
  <si>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</si>
  <si>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</si>
  <si>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</si>
  <si>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</si>
  <si>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</si>
  <si>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</si>
  <si>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</si>
  <si>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</si>
  <si>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</si>
  <si>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</si>
  <si>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</si>
  <si>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</si>
  <si>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</si>
  <si>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</si>
  <si>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</si>
  <si>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</si>
  <si>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</si>
  <si>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</si>
  <si>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</si>
  <si>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</si>
  <si>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</si>
  <si>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</si>
  <si>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</si>
  <si>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</si>
  <si>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</si>
  <si>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</si>
  <si>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</si>
  <si>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</si>
  <si>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</si>
  <si>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</si>
  <si>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</si>
  <si>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</si>
  <si>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</si>
  <si>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</si>
  <si>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</si>
  <si>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</si>
  <si>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</si>
  <si>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</si>
  <si>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</si>
  <si>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</si>
  <si>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</si>
  <si>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</si>
  <si>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</si>
  <si>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</si>
  <si>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</si>
  <si>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</si>
  <si>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</si>
  <si>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</si>
  <si>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</si>
  <si>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</si>
  <si>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</si>
  <si>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</si>
  <si>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</si>
  <si>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</si>
  <si>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</si>
  <si>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</si>
  <si>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</si>
  <si>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</si>
  <si>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</si>
  <si>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</si>
  <si>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</si>
  <si>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</si>
  <si>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</si>
  <si>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</si>
  <si>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</si>
  <si>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</si>
  <si>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</si>
  <si>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</si>
  <si>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</si>
  <si>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</si>
  <si>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</si>
  <si>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</si>
  <si>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</si>
  <si>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</si>
  <si>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</si>
  <si>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</si>
  <si>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</si>
  <si>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</si>
  <si>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</si>
  <si>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</si>
  <si>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</si>
  <si>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</si>
  <si>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</si>
  <si>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</si>
  <si>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</si>
  <si>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</si>
  <si>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</si>
  <si>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</si>
  <si>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</si>
  <si>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</si>
  <si>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</si>
  <si>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</si>
  <si>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</si>
  <si>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</si>
  <si>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</si>
  <si>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</si>
  <si>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</si>
  <si>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</si>
  <si>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</si>
  <si>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</si>
  <si>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</si>
  <si>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</si>
  <si>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</si>
  <si>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</si>
  <si>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</si>
  <si>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</si>
  <si>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</si>
  <si>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</si>
  <si>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</si>
  <si>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</si>
  <si>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</si>
  <si>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</si>
  <si>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</si>
  <si>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</si>
  <si>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</si>
  <si>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</si>
  <si>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</si>
  <si>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</si>
  <si>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</si>
  <si>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</si>
  <si>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</si>
  <si>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</si>
  <si>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</si>
  <si>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</si>
  <si>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</si>
  <si>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</si>
  <si>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</si>
  <si>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</si>
  <si>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</si>
  <si>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</si>
  <si>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</si>
  <si>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</si>
  <si>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</si>
  <si>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</si>
  <si>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</si>
  <si>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</si>
  <si>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</si>
  <si>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</si>
  <si>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</si>
  <si>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</si>
  <si>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</si>
  <si>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</si>
  <si>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</si>
  <si>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</si>
  <si>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</si>
  <si>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</si>
  <si>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</si>
  <si>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</si>
  <si>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</si>
  <si>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</si>
  <si>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</si>
  <si>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</si>
  <si>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</si>
  <si>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</si>
  <si>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</si>
  <si>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</si>
  <si>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</si>
  <si>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</si>
  <si>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</si>
  <si>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</si>
  <si>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</si>
  <si>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</si>
  <si>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</si>
  <si>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</si>
  <si>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</si>
  <si>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</si>
  <si>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</si>
  <si>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</si>
  <si>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</si>
  <si>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</si>
  <si>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</si>
  <si>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</si>
  <si>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</si>
  <si>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</si>
  <si>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</si>
  <si>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</si>
  <si>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</si>
  <si>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</si>
  <si>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</si>
  <si>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</si>
  <si>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</si>
  <si>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</si>
  <si>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</si>
  <si>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</si>
  <si>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</si>
  <si>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</si>
  <si>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</si>
  <si>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</si>
  <si>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</si>
  <si>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</si>
  <si>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</si>
  <si>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</si>
  <si>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</si>
  <si>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</si>
  <si>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</si>
  <si>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</si>
  <si>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</si>
  <si>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</si>
  <si>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</si>
  <si>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</si>
  <si>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</si>
  <si>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</si>
  <si>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</si>
  <si>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</si>
  <si>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</si>
  <si>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</si>
  <si>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</si>
  <si>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</si>
  <si>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</si>
  <si>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</si>
  <si>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</si>
  <si>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</si>
  <si>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</si>
  <si>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</si>
  <si>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</si>
  <si>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</si>
  <si>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</si>
  <si>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</si>
  <si>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</si>
  <si>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</si>
  <si>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</si>
  <si>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</si>
  <si>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</si>
  <si>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</si>
  <si>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</si>
  <si>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</si>
  <si>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</si>
  <si>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</si>
  <si>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</si>
  <si>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</si>
  <si>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</si>
  <si>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</si>
  <si>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</si>
  <si>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</si>
  <si>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</si>
  <si>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</si>
  <si>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</si>
  <si>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</si>
  <si>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</si>
  <si>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</si>
  <si>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</si>
  <si>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</si>
  <si>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</si>
  <si>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</si>
  <si>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</si>
  <si>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</si>
  <si>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</si>
  <si>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</si>
  <si>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</si>
  <si>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</si>
  <si>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</si>
  <si>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</si>
  <si>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</si>
  <si>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</si>
  <si>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</si>
  <si>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</si>
  <si>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</si>
  <si>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</si>
  <si>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</si>
  <si>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</si>
  <si>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</si>
  <si>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</si>
  <si>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</si>
  <si>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</si>
  <si>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</si>
  <si>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</si>
  <si>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</si>
  <si>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</si>
  <si>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</si>
  <si>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</si>
  <si>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</si>
  <si>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</si>
  <si>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</si>
  <si>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</si>
  <si>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</si>
  <si>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</si>
  <si>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</si>
  <si>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</si>
  <si>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</si>
  <si>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</si>
  <si>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</si>
  <si>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</si>
  <si>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</si>
  <si>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</si>
  <si>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</si>
  <si>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</si>
  <si>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</si>
  <si>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</si>
  <si>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</si>
  <si>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</si>
  <si>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</si>
  <si>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</si>
  <si>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</si>
  <si>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</si>
  <si>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</si>
  <si>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</si>
  <si>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</si>
  <si>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</si>
  <si>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</si>
  <si>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</si>
  <si>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</si>
  <si>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</si>
  <si>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</si>
  <si>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</si>
  <si>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</si>
  <si>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</si>
  <si>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</si>
  <si>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</si>
  <si>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</si>
  <si>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</si>
  <si>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</si>
  <si>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</si>
  <si>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</si>
  <si>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</si>
  <si>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</si>
  <si>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</si>
  <si>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</si>
  <si>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</si>
  <si>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</si>
  <si>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</si>
  <si>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</si>
  <si>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</si>
  <si>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</si>
  <si>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</si>
  <si>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</si>
  <si>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</si>
  <si>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</si>
  <si>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</si>
  <si>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</si>
  <si>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</si>
  <si>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</si>
  <si>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</si>
  <si>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</si>
  <si>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</si>
  <si>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</si>
  <si>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</si>
  <si>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</si>
  <si>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</si>
  <si>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</si>
  <si>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</si>
  <si>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</si>
  <si>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</si>
  <si>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</si>
  <si>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</si>
  <si>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</si>
  <si>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</si>
  <si>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</si>
  <si>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</si>
  <si>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</si>
  <si>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</si>
  <si>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</si>
  <si>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</si>
  <si>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</si>
  <si>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</si>
  <si>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</si>
  <si>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</si>
  <si>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</si>
  <si>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</si>
  <si>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</si>
  <si>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</si>
  <si>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</si>
  <si>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</si>
  <si>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</si>
  <si>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</si>
  <si>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</si>
  <si>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</si>
  <si>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</si>
  <si>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</si>
  <si>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</si>
  <si>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</si>
  <si>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</si>
  <si>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</si>
  <si>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</si>
  <si>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</si>
  <si>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</si>
  <si>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</si>
  <si>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</si>
  <si>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</si>
  <si>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</si>
  <si>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</si>
  <si>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</si>
  <si>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</si>
  <si>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</si>
  <si>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</si>
  <si>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</si>
  <si>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</si>
  <si>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</si>
  <si>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</si>
  <si>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</si>
  <si>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</si>
  <si>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</si>
  <si>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</si>
  <si>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</si>
  <si>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</si>
  <si>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</si>
  <si>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</si>
  <si>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</si>
  <si>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</si>
  <si>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</si>
  <si>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</si>
  <si>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</si>
  <si>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</si>
  <si>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</si>
  <si>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</si>
  <si>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</si>
  <si>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</si>
  <si>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</si>
  <si>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</si>
  <si>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</si>
  <si>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</si>
  <si>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</si>
  <si>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</si>
  <si>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</si>
  <si>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</si>
  <si>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</si>
  <si>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</si>
  <si>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</si>
  <si>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</si>
  <si>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</si>
  <si>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</si>
  <si>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</si>
  <si>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</si>
  <si>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</si>
  <si>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</si>
  <si>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</si>
  <si>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</si>
  <si>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</si>
  <si>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</si>
  <si>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</si>
  <si>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</si>
  <si>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</si>
  <si>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</si>
  <si>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</si>
  <si>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</si>
  <si>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</si>
  <si>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</si>
  <si>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</si>
  <si>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</si>
  <si>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</si>
  <si>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</si>
  <si>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</si>
  <si>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</si>
  <si>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</si>
  <si>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</si>
  <si>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</si>
  <si>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</si>
  <si>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</si>
  <si>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</si>
  <si>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</si>
  <si>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</si>
  <si>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</si>
  <si>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</si>
  <si>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</si>
  <si>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</si>
  <si>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</si>
  <si>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</si>
  <si>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</si>
  <si>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</si>
  <si>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</si>
  <si>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</si>
  <si>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</si>
  <si>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</si>
  <si>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</si>
  <si>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</si>
  <si>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</si>
  <si>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</si>
  <si>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</si>
  <si>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</si>
  <si>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</si>
  <si>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</si>
  <si>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</si>
  <si>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</si>
  <si>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</si>
  <si>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</si>
  <si>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</si>
  <si>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</si>
  <si>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</si>
  <si>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</si>
  <si>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</si>
  <si>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</si>
  <si>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</si>
  <si>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</si>
  <si>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</si>
  <si>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</si>
  <si>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</si>
  <si>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</si>
  <si>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</si>
  <si>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</si>
  <si>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</si>
  <si>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</si>
  <si>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</si>
  <si>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</si>
  <si>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</si>
  <si>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</si>
  <si>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</si>
  <si>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</si>
  <si>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</si>
  <si>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</si>
  <si>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</si>
  <si>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</si>
  <si>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</si>
  <si>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</si>
  <si>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</si>
  <si>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</si>
  <si>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</si>
  <si>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</si>
  <si>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</si>
  <si>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</si>
  <si>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</si>
  <si>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</si>
  <si>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</si>
  <si>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</si>
  <si>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</si>
  <si>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</si>
  <si>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</si>
  <si>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</si>
  <si>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</si>
  <si>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</si>
  <si>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</si>
  <si>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</si>
  <si>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</si>
  <si>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</si>
  <si>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</si>
  <si>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</si>
  <si>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</si>
  <si>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</si>
  <si>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</si>
  <si>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</si>
  <si>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</si>
  <si>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</si>
  <si>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</si>
  <si>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</si>
  <si>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</si>
  <si>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</si>
  <si>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</si>
  <si>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</si>
  <si>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</si>
  <si>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</si>
  <si>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</si>
  <si>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</si>
  <si>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</si>
  <si>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</si>
  <si>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</si>
  <si>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</si>
  <si>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</si>
  <si>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</si>
  <si>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</si>
  <si>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</si>
  <si>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</si>
  <si>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</si>
  <si>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</si>
  <si>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</si>
  <si>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</si>
  <si>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</si>
  <si>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</si>
  <si>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</si>
  <si>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</si>
  <si>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</si>
  <si>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</si>
  <si>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</si>
  <si>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</si>
  <si>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</si>
  <si>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</si>
  <si>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</si>
  <si>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</si>
  <si>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</si>
  <si>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</si>
  <si>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</si>
  <si>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</si>
  <si>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</si>
  <si>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</si>
  <si>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</si>
  <si>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</si>
  <si>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</si>
  <si>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</si>
  <si>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</si>
  <si>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</si>
  <si>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</si>
  <si>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</si>
  <si>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</si>
  <si>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</si>
  <si>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</si>
  <si>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</si>
  <si>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</si>
  <si>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</si>
  <si>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</si>
  <si>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</si>
  <si>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</si>
  <si>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</si>
  <si>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</si>
  <si>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</si>
  <si>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</si>
  <si>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</si>
  <si>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</si>
  <si>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</si>
  <si>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</si>
  <si>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</si>
  <si>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</si>
  <si>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</si>
  <si>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</si>
  <si>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</si>
  <si>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</si>
  <si>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</si>
  <si>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</si>
  <si>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</si>
  <si>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</si>
  <si>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</si>
  <si>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</si>
  <si>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</si>
  <si>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</si>
  <si>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</si>
  <si>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</si>
  <si>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</si>
  <si>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</si>
  <si>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</si>
  <si>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</si>
  <si>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</si>
  <si>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</si>
  <si>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</si>
  <si>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</si>
  <si>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</si>
  <si>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</si>
  <si>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</si>
  <si>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</si>
  <si>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</si>
  <si>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</si>
  <si>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</si>
  <si>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</si>
  <si>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</si>
  <si>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</si>
  <si>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</si>
  <si>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</si>
  <si>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</si>
  <si>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</si>
  <si>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</si>
  <si>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</si>
  <si>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</si>
  <si>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</si>
  <si>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</si>
  <si>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</si>
  <si>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</si>
  <si>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</si>
  <si>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</si>
  <si>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</si>
  <si>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</si>
  <si>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</si>
  <si>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</si>
  <si>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</si>
  <si>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</si>
  <si>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</si>
  <si>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</si>
  <si>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</si>
  <si>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</si>
  <si>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</si>
  <si>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</si>
  <si>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</si>
  <si>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</si>
  <si>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</si>
  <si>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</si>
  <si>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</si>
  <si>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</si>
  <si>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</si>
  <si>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</si>
  <si>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</si>
  <si>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</si>
  <si>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</si>
  <si>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</si>
  <si>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</si>
  <si>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</si>
  <si>
    <t>Success rate</t>
  </si>
  <si>
    <t>category/total</t>
  </si>
  <si>
    <t>success rate</t>
  </si>
  <si>
    <t>Month/Total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</si>
</sst>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CC00"/>
        <bgColor indexed="64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9" fontId="3" fillId="0" borderId="0" xfId="1" applyFont="1"/>
    <xf numFmtId="0" fontId="0" fillId="0" borderId="1" xfId="0" applyBorder="1"/>
    <xf numFmtId="9" fontId="0" fillId="0" borderId="1" xfId="1" applyFont="1" applyBorder="1"/>
    <xf numFmtId="0" fontId="0" fillId="0" borderId="2" xfId="0" applyBorder="1"/>
    <xf numFmtId="0" fontId="0" fillId="0" borderId="3" xfId="0" applyBorder="1"/>
    <xf numFmtId="9" fontId="0" fillId="0" borderId="4" xfId="1" applyFont="1" applyBorder="1"/>
    <xf numFmtId="9" fontId="1" fillId="2" borderId="4" xfId="1" applyFont="1" applyFill="1" applyBorder="1"/>
    <xf numFmtId="9" fontId="0" fillId="3" borderId="4" xfId="1" applyFont="1" applyFill="1" applyBorder="1"/>
    <xf numFmtId="9" fontId="0" fillId="2" borderId="4" xfId="1" applyFont="1" applyFill="1" applyBorder="1"/>
    <xf numFmtId="9" fontId="3" fillId="0" borderId="4" xfId="1" applyFont="1" applyBorder="1"/>
    <xf numFmtId="9" fontId="0" fillId="0" borderId="5" xfId="1" applyFont="1" applyBorder="1"/>
    <xf numFmtId="9" fontId="3" fillId="0" borderId="5" xfId="1" applyFont="1" applyBorder="1"/>
    <xf numFmtId="9" fontId="3" fillId="0" borderId="1" xfId="1" applyFont="1" applyBorder="1"/>
    <xf numFmtId="0" fontId="1" fillId="0" borderId="4" xfId="0" applyFont="1" applyBorder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-0.2499465926084170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theme="4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00CC00"/>
      <color rgb="FF0066FF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[Vanich_StarterBook 1.xlsx]Pivot_1!PivotTable1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9C-4554-9018-F9219280F483}"/>
            </c:ext>
          </c:extLst>
        </c:ser>
        <c:ser>
          <c:idx val="1"/>
          <c:order val="1"/>
          <c:tx>
            <c:strRef>
              <c:f>Pivot_1!$C$3:$C$4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855-403C-B665-138F62B796C6}"/>
            </c:ext>
          </c:extLst>
        </c:ser>
        <c:ser>
          <c:idx val="2"/>
          <c:order val="2"/>
          <c:tx>
            <c:strRef>
              <c:f>Pivot_1!$D$3:$D$4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855-403C-B665-138F62B796C6}"/>
            </c:ext>
          </c:extLst>
        </c:ser>
        <c:ser>
          <c:idx val="3"/>
          <c:order val="3"/>
          <c:tx>
            <c:strRef>
              <c:f>Pivot_1!$E$3:$E$4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855-403C-B665-138F62B79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525240"/>
        <c:axId val="539523600"/>
      </c:barChart>
      <c:catAx>
        <c:axId val="53952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23600"/>
        <c:crosses val="autoZero"/>
        <c:auto val="1"/>
        <c:lblAlgn val="ctr"/>
        <c:lblOffset val="100"/>
        <c:noMultiLvlLbl val="0"/>
      </c:catAx>
      <c:valAx>
        <c:axId val="53952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2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[Vanich_StarterBook 1.xlsx]Pivot_2!PivotTable2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52-4E45-A401-FC4156F9C38D}"/>
            </c:ext>
          </c:extLst>
        </c:ser>
        <c:ser>
          <c:idx val="1"/>
          <c:order val="1"/>
          <c:tx>
            <c:strRef>
              <c:f>Pivot_2!$C$4:$C$5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36-4AA2-8C2C-7F6A46155D75}"/>
            </c:ext>
          </c:extLst>
        </c:ser>
        <c:ser>
          <c:idx val="2"/>
          <c:order val="2"/>
          <c:tx>
            <c:strRef>
              <c:f>Pivot_2!$D$4:$D$5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36-4AA2-8C2C-7F6A46155D75}"/>
            </c:ext>
          </c:extLst>
        </c:ser>
        <c:ser>
          <c:idx val="3"/>
          <c:order val="3"/>
          <c:tx>
            <c:strRef>
              <c:f>Pivot_2!$E$4:$E$5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36-4AA2-8C2C-7F6A46155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0634056"/>
        <c:axId val="770631760"/>
      </c:barChart>
      <c:catAx>
        <c:axId val="770634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631760"/>
        <c:crosses val="autoZero"/>
        <c:auto val="1"/>
        <c:lblAlgn val="ctr"/>
        <c:lblOffset val="100"/>
        <c:noMultiLvlLbl val="0"/>
      </c:catAx>
      <c:valAx>
        <c:axId val="77063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634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[Vanich_StarterBook 1.xlsx]Pivot_3!PivotTable3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8A-43F6-BAE3-5E2821B7EFE3}"/>
            </c:ext>
          </c:extLst>
        </c:ser>
        <c:ser>
          <c:idx val="1"/>
          <c:order val="1"/>
          <c:tx>
            <c:strRef>
              <c:f>Pivot_3!$C$4:$C$5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8A-43F6-BAE3-5E2821B7EFE3}"/>
            </c:ext>
          </c:extLst>
        </c:ser>
        <c:ser>
          <c:idx val="2"/>
          <c:order val="2"/>
          <c:tx>
            <c:strRef>
              <c:f>Pivot_3!$D$4:$D$5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8A-43F6-BAE3-5E2821B7E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4806320"/>
        <c:axId val="1304806976"/>
      </c:lineChart>
      <c:catAx>
        <c:axId val="130480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806976"/>
        <c:crosses val="autoZero"/>
        <c:auto val="1"/>
        <c:lblAlgn val="ctr"/>
        <c:lblOffset val="100"/>
        <c:noMultiLvlLbl val="0"/>
      </c:catAx>
      <c:valAx>
        <c:axId val="130480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80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Goal vs Chances'!$H$2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Goal vs Chances'!$A$3:$A$14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vs Chances'!$H$3:$H$14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77-44F2-B8A2-44C7690185C2}"/>
            </c:ext>
          </c:extLst>
        </c:ser>
        <c:ser>
          <c:idx val="1"/>
          <c:order val="1"/>
          <c:tx>
            <c:strRef>
              <c:f>'Bonus Goal vs Chances'!$I$2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Goal vs Chances'!$A$3:$A$14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vs Chances'!$I$3:$I$14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77-44F2-B8A2-44C7690185C2}"/>
            </c:ext>
          </c:extLst>
        </c:ser>
        <c:ser>
          <c:idx val="2"/>
          <c:order val="2"/>
          <c:tx>
            <c:strRef>
              <c:f>'Bonus Goal vs Chances'!$J$2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Goal vs Chances'!$A$3:$A$14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vs Chances'!$J$3:$J$14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77-44F2-B8A2-44C769018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4457736"/>
        <c:axId val="314460032"/>
      </c:lineChart>
      <c:catAx>
        <c:axId val="314457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460032"/>
        <c:crosses val="autoZero"/>
        <c:auto val="1"/>
        <c:lblAlgn val="ctr"/>
        <c:lblOffset val="100"/>
        <c:noMultiLvlLbl val="0"/>
      </c:catAx>
      <c:valAx>
        <c:axId val="31446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457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</xdr:colOff>
      <xdr:row>1</xdr:row>
      <xdr:rowOff>4761</xdr:rowOff>
    </xdr:from>
    <xdr:to>
      <xdr:col>27</xdr:col>
      <xdr:colOff>57150</xdr:colOff>
      <xdr:row>22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1386F2-1CAC-4A8F-AC2A-CBFD8927B3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1</xdr:row>
      <xdr:rowOff>14287</xdr:rowOff>
    </xdr:from>
    <xdr:to>
      <xdr:col>25</xdr:col>
      <xdr:colOff>590549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5E9220-B2C5-4E7E-83A2-88CD515AB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142874</xdr:colOff>
      <xdr:row>1</xdr:row>
      <xdr:rowOff>14286</xdr:rowOff>
    </xdr:from>
    <xdr:to>
      <xdr:col>20</xdr:col>
      <xdr:colOff>161925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576641-9F85-4147-93D8-775CDDBB1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785811</xdr:colOff>
      <xdr:row>15</xdr:row>
      <xdr:rowOff>23811</xdr:rowOff>
    </xdr:from>
    <xdr:to>
      <xdr:col>14</xdr:col>
      <xdr:colOff>38099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E2A565-D385-49A7-8864-210E24DF1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ich Vacharussiriyuth" refreshedDate="43501.440394560188" createdVersion="6" refreshedVersion="6" minRefreshableVersion="3" recordCount="4115" xr:uid="{0E4701CE-0E9B-451B-9115-1D65DF9DADDD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-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ich Vacharussiriyuth" refreshedDate="43501.449554050923" createdVersion="6" refreshedVersion="6" minRefreshableVersion="3" recordCount="4115" xr:uid="{E4C7A5EA-8B6C-41D5-BD27-109F471EEBA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-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1901F-8ABB-48D2-8A8A-7829EBB9654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C0DC9-D1D4-4765-A643-D11201165F8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5AACE8-BF5E-484F-9146-8E725F7011B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selection activeCell="P2" sqref="P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0.28515625" bestFit="1" customWidth="1"/>
    <col min="5" max="5" width="11.28515625" bestFit="1" customWidth="1"/>
    <col min="6" max="6" width="10.7109375" bestFit="1" customWidth="1"/>
    <col min="7" max="7" width="7.7109375" bestFit="1" customWidth="1"/>
    <col min="8" max="8" width="8.5703125" bestFit="1" customWidth="1"/>
    <col min="9" max="9" width="11.2851562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9" bestFit="1" customWidth="1"/>
    <col min="15" max="15" width="14.85546875" bestFit="1" customWidth="1"/>
    <col min="16" max="16" width="16.5703125" bestFit="1" customWidth="1"/>
    <col min="17" max="17" width="15.28515625" bestFit="1" customWidth="1"/>
    <col min="18" max="18" width="18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8364</v>
      </c>
      <c r="R1" s="1" t="s">
        <v>8308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 FIND("/",N2)-1)</f>
        <v>film &amp; video</v>
      </c>
      <c r="R2" t="str">
        <f>RIGHT(N2,LEN(N2)-FIND("/",N2))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 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(((J3/60)/60)/24)+DATE(1970,1,1)+(-5/24)</f>
        <v>42766.392164351848</v>
      </c>
      <c r="T3" s="10">
        <f t="shared" ref="T3:T66" si="5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 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(((J67/60)/60)/24)+DATE(1970,1,1)+(-5/24)</f>
        <v>41835.612893518519</v>
      </c>
      <c r="T67" s="10">
        <f t="shared" ref="T67:T130" si="11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0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 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(((J131/60)/60)/24)+DATE(1970,1,1)+(-5/24)</f>
        <v>41882.728969907403</v>
      </c>
      <c r="T131" s="10">
        <f t="shared" ref="T131:T194" si="17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 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(((J195/60)/60)/24)+DATE(1970,1,1)+(-5/24)</f>
        <v>41911.726458333331</v>
      </c>
      <c r="T195" s="10">
        <f t="shared" ref="T195:T258" si="23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 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(((J259/60)/60)/24)+DATE(1970,1,1)+(-5/24)</f>
        <v>42479.418541666666</v>
      </c>
      <c r="T259" s="10">
        <f t="shared" ref="T259:T322" si="2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 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(((J323/60)/60)/24)+DATE(1970,1,1)+(-5/24)</f>
        <v>42647.238263888888</v>
      </c>
      <c r="T323" s="10">
        <f t="shared" ref="T323:T386" si="35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 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(((J387/60)/60)/24)+DATE(1970,1,1)+(-5/24)</f>
        <v>41934.376168981478</v>
      </c>
      <c r="T387" s="10">
        <f t="shared" ref="T387:T450" si="41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 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(((J451/60)/60)/24)+DATE(1970,1,1)+(-5/24)</f>
        <v>41534.359780092593</v>
      </c>
      <c r="T451" s="10">
        <f t="shared" ref="T451:T514" si="47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 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(((J515/60)/60)/24)+DATE(1970,1,1)+(-5/24)</f>
        <v>42552.445659722223</v>
      </c>
      <c r="T515" s="10">
        <f t="shared" ref="T515:T578" si="53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 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(((J579/60)/60)/24)+DATE(1970,1,1)+(-5/24)</f>
        <v>42450.380810185183</v>
      </c>
      <c r="T579" s="10">
        <f t="shared" ref="T579:T642" si="5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 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(((J643/60)/60)/24)+DATE(1970,1,1)+(-5/24)</f>
        <v>42199.361666666664</v>
      </c>
      <c r="T643" s="10">
        <f t="shared" ref="T643:T706" si="65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 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(((J707/60)/60)/24)+DATE(1970,1,1)+(-5/24)</f>
        <v>42726.283310185179</v>
      </c>
      <c r="T707" s="10">
        <f t="shared" ref="T707:T770" si="71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 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(((J771/60)/60)/24)+DATE(1970,1,1)+(-5/24)</f>
        <v>41604.788124999999</v>
      </c>
      <c r="T771" s="10">
        <f t="shared" ref="T771:T834" si="77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 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(((J835/60)/60)/24)+DATE(1970,1,1)+(-5/24)</f>
        <v>41718.669849537036</v>
      </c>
      <c r="T835" s="10">
        <f t="shared" ref="T835:T898" si="83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 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(((J899/60)/60)/24)+DATE(1970,1,1)+(-5/24)</f>
        <v>41211.480416666665</v>
      </c>
      <c r="T899" s="10">
        <f t="shared" ref="T899:T962" si="8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 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(((J963/60)/60)/24)+DATE(1970,1,1)+(-5/24)</f>
        <v>42740.485358796293</v>
      </c>
      <c r="T963" s="10">
        <f t="shared" ref="T963:T1026" si="95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 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(((J1027/60)/60)/24)+DATE(1970,1,1)+(-5/24)</f>
        <v>42049.625428240739</v>
      </c>
      <c r="T1027" s="10">
        <f t="shared" ref="T1027:T1090" si="101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 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(((J1091/60)/60)/24)+DATE(1970,1,1)+(-5/24)</f>
        <v>42150.981192129628</v>
      </c>
      <c r="T1091" s="10">
        <f t="shared" ref="T1091:T1154" si="107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 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(((J1155/60)/60)/24)+DATE(1970,1,1)+(-5/24)</f>
        <v>42143.505844907406</v>
      </c>
      <c r="T1155" s="10">
        <f t="shared" ref="T1155:T1218" si="113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 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(((J1219/60)/60)/24)+DATE(1970,1,1)+(-5/24)</f>
        <v>42535.6011574074</v>
      </c>
      <c r="T1219" s="10">
        <f t="shared" ref="T1219:T1282" si="11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 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(((J1283/60)/60)/24)+DATE(1970,1,1)+(-5/24)</f>
        <v>41463.535138888888</v>
      </c>
      <c r="T1283" s="10">
        <f t="shared" ref="T1283:T1346" si="125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 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(((J1347/60)/60)/24)+DATE(1970,1,1)+(-5/24)</f>
        <v>41799.606006944443</v>
      </c>
      <c r="T1347" s="10">
        <f t="shared" ref="T1347:T1410" si="131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 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(((J1411/60)/60)/24)+DATE(1970,1,1)+(-5/24)</f>
        <v>41944.925173611111</v>
      </c>
      <c r="T1411" s="10">
        <f t="shared" ref="T1411:T1474" si="137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 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(((J1475/60)/60)/24)+DATE(1970,1,1)+(-5/24)</f>
        <v>40939.771284722221</v>
      </c>
      <c r="T1475" s="10">
        <f t="shared" ref="T1475:T1538" si="143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 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(((J1539/60)/60)/24)+DATE(1970,1,1)+(-5/24)</f>
        <v>42552.106793981475</v>
      </c>
      <c r="T1539" s="10">
        <f t="shared" ref="T1539:T1602" si="14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 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(((J1603/60)/60)/24)+DATE(1970,1,1)+(-5/24)</f>
        <v>40637.884641203702</v>
      </c>
      <c r="T1603" s="10">
        <f t="shared" ref="T1603:T1666" si="155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 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(((J1667/60)/60)/24)+DATE(1970,1,1)+(-5/24)</f>
        <v>40564.441122685181</v>
      </c>
      <c r="T1667" s="10">
        <f t="shared" ref="T1667:T1730" si="161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 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(((J1731/60)/60)/24)+DATE(1970,1,1)+(-5/24)</f>
        <v>42470.843819444439</v>
      </c>
      <c r="T1731" s="10">
        <f t="shared" ref="T1731:T1794" si="167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 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(((J1795/60)/60)/24)+DATE(1970,1,1)+(-5/24)</f>
        <v>41940.683333333334</v>
      </c>
      <c r="T1795" s="10">
        <f t="shared" ref="T1795:T1858" si="173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 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(((J1859/60)/60)/24)+DATE(1970,1,1)+(-5/24)</f>
        <v>41864.560335648144</v>
      </c>
      <c r="T1859" s="10">
        <f t="shared" ref="T1859:T1922" si="17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 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(((J1923/60)/60)/24)+DATE(1970,1,1)+(-5/24)</f>
        <v>41074.013229166667</v>
      </c>
      <c r="T1923" s="10">
        <f t="shared" ref="T1923:T1986" si="185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 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(((J1987/60)/60)/24)+DATE(1970,1,1)+(-5/24)</f>
        <v>42555.490405092591</v>
      </c>
      <c r="T1987" s="10">
        <f t="shared" ref="T1987:T2050" si="191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 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(((J2051/60)/60)/24)+DATE(1970,1,1)+(-5/24)</f>
        <v>41575.319016203699</v>
      </c>
      <c r="T2051" s="10">
        <f t="shared" ref="T2051:T2114" si="197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 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(((J2115/60)/60)/24)+DATE(1970,1,1)+(-5/24)</f>
        <v>41870.657129629624</v>
      </c>
      <c r="T2115" s="10">
        <f t="shared" ref="T2115:T2178" si="203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 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(((J2179/60)/60)/24)+DATE(1970,1,1)+(-5/24)</f>
        <v>42502.042442129627</v>
      </c>
      <c r="T2179" s="10">
        <f t="shared" ref="T2179:T2242" si="20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 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(((J2243/60)/60)/24)+DATE(1970,1,1)+(-5/24)</f>
        <v>42766.619212962956</v>
      </c>
      <c r="T2243" s="10">
        <f t="shared" ref="T2243:T2306" si="215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 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(((J2307/60)/60)/24)+DATE(1970,1,1)+(-5/24)</f>
        <v>41834.486944444441</v>
      </c>
      <c r="T2307" s="10">
        <f t="shared" ref="T2307:T2370" si="221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 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(((J2371/60)/60)/24)+DATE(1970,1,1)+(-5/24)</f>
        <v>42380.60429398148</v>
      </c>
      <c r="T2371" s="10">
        <f t="shared" ref="T2371:T2434" si="227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 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(((J2435/60)/60)/24)+DATE(1970,1,1)+(-5/24)</f>
        <v>42397.691469907404</v>
      </c>
      <c r="T2435" s="10">
        <f t="shared" ref="T2435:T2498" si="233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 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(((J2499/60)/60)/24)+DATE(1970,1,1)+(-5/24)</f>
        <v>40730.670578703699</v>
      </c>
      <c r="T2499" s="10">
        <f t="shared" ref="T2499:T2562" si="23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 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(((J2563/60)/60)/24)+DATE(1970,1,1)+(-5/24)</f>
        <v>42260.320474537039</v>
      </c>
      <c r="T2563" s="10">
        <f t="shared" ref="T2563:T2626" si="245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 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(((J2627/60)/60)/24)+DATE(1970,1,1)+(-5/24)</f>
        <v>42658.601944444446</v>
      </c>
      <c r="T2627" s="10">
        <f t="shared" ref="T2627:T2690" si="251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 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(((J2691/60)/60)/24)+DATE(1970,1,1)+(-5/24)</f>
        <v>42551.753356481473</v>
      </c>
      <c r="T2691" s="10">
        <f t="shared" ref="T2691:T2754" si="257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 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(((J2755/60)/60)/24)+DATE(1970,1,1)+(-5/24)</f>
        <v>41117.692395833328</v>
      </c>
      <c r="T2755" s="10">
        <f t="shared" ref="T2755:T2818" si="263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 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(((J2819/60)/60)/24)+DATE(1970,1,1)+(-5/24)</f>
        <v>42023.42664351852</v>
      </c>
      <c r="T2819" s="10">
        <f t="shared" ref="T2819:T2882" si="26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 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(((J2883/60)/60)/24)+DATE(1970,1,1)+(-5/24)</f>
        <v>41916.389305555553</v>
      </c>
      <c r="T2883" s="10">
        <f t="shared" ref="T2883:T2946" si="275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 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(((J2947/60)/60)/24)+DATE(1970,1,1)+(-5/24)</f>
        <v>42117.931250000001</v>
      </c>
      <c r="T2947" s="10">
        <f t="shared" ref="T2947:T3010" si="281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 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(((J3011/60)/60)/24)+DATE(1970,1,1)+(-5/24)</f>
        <v>41939.361574074072</v>
      </c>
      <c r="T3011" s="10">
        <f t="shared" ref="T3011:T3074" si="287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 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(((J3075/60)/60)/24)+DATE(1970,1,1)+(-5/24)</f>
        <v>42111.475694444445</v>
      </c>
      <c r="T3075" s="10">
        <f t="shared" ref="T3075:T3138" si="293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 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(((J3139/60)/60)/24)+DATE(1970,1,1)+(-5/24)</f>
        <v>42807.676724537036</v>
      </c>
      <c r="T3139" s="10">
        <f t="shared" ref="T3139:T3202" si="2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 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(((J3203/60)/60)/24)+DATE(1970,1,1)+(-5/24)</f>
        <v>41861.558761574073</v>
      </c>
      <c r="T3203" s="10">
        <f t="shared" ref="T3203:T3266" si="305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 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(((J3267/60)/60)/24)+DATE(1970,1,1)+(-5/24)</f>
        <v>42311.503645833327</v>
      </c>
      <c r="T3267" s="10">
        <f t="shared" ref="T3267:T3330" si="311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 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(((J3331/60)/60)/24)+DATE(1970,1,1)+(-5/24)</f>
        <v>41837.114675925921</v>
      </c>
      <c r="T3331" s="10">
        <f t="shared" ref="T3331:T3394" si="317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 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(((J3395/60)/60)/24)+DATE(1970,1,1)+(-5/24)</f>
        <v>41923.713310185187</v>
      </c>
      <c r="T3395" s="10">
        <f t="shared" ref="T3395:T3458" si="323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 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(((J3459/60)/60)/24)+DATE(1970,1,1)+(-5/24)</f>
        <v>42016.498344907406</v>
      </c>
      <c r="T3459" s="10">
        <f t="shared" ref="T3459:T3522" si="32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 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(((J3523/60)/60)/24)+DATE(1970,1,1)+(-5/24)</f>
        <v>41881.153009259258</v>
      </c>
      <c r="T3523" s="10">
        <f t="shared" ref="T3523:T3586" si="335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 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(((J3587/60)/60)/24)+DATE(1970,1,1)+(-5/24)</f>
        <v>41964.507986111108</v>
      </c>
      <c r="T3587" s="10">
        <f t="shared" ref="T3587:T3650" si="341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 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(((J3651/60)/60)/24)+DATE(1970,1,1)+(-5/24)</f>
        <v>41780.504560185182</v>
      </c>
      <c r="T3651" s="10">
        <f t="shared" ref="T3651:T3714" si="347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 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(((J3715/60)/60)/24)+DATE(1970,1,1)+(-5/24)</f>
        <v>42505.529699074068</v>
      </c>
      <c r="T3715" s="10">
        <f t="shared" ref="T3715:T3778" si="353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 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(((J3779/60)/60)/24)+DATE(1970,1,1)+(-5/24)</f>
        <v>41886.903020833335</v>
      </c>
      <c r="T3779" s="10">
        <f t="shared" ref="T3779:T3842" si="35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 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(((J3843/60)/60)/24)+DATE(1970,1,1)+(-5/24)</f>
        <v>41780.57739583333</v>
      </c>
      <c r="T3843" s="10">
        <f t="shared" ref="T3843:T3906" si="365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 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(((J3907/60)/60)/24)+DATE(1970,1,1)+(-5/24)</f>
        <v>42124.415543981479</v>
      </c>
      <c r="T3907" s="10">
        <f t="shared" ref="T3907:T3970" si="371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 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(((J3971/60)/60)/24)+DATE(1970,1,1)+(-5/24)</f>
        <v>42601.646365740737</v>
      </c>
      <c r="T3971" s="10">
        <f t="shared" ref="T3971:T4034" si="377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 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(((J4035/60)/60)/24)+DATE(1970,1,1)+(-5/24)</f>
        <v>42614.06046296296</v>
      </c>
      <c r="T4035" s="10">
        <f t="shared" ref="T4035:T4098" si="383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 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(((J4099/60)/60)/24)+DATE(1970,1,1)+(-5/24)</f>
        <v>42344.616168981483</v>
      </c>
      <c r="T4099" s="10">
        <f t="shared" ref="T4099:T4115" si="38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conditionalFormatting sqref="F2:F4115">
    <cfRule type="containsText" dxfId="3" priority="8" operator="containsText" text="live">
      <formula>NOT(ISERROR(SEARCH("live",F2)))</formula>
    </cfRule>
    <cfRule type="containsText" dxfId="2" priority="9" operator="containsText" text="canceled">
      <formula>NOT(ISERROR(SEARCH("canceled",F2)))</formula>
    </cfRule>
    <cfRule type="containsText" dxfId="1" priority="10" operator="containsText" text="failed">
      <formula>NOT(ISERROR(SEARCH("failed",F2)))</formula>
    </cfRule>
    <cfRule type="containsText" dxfId="0" priority="11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rgb="FF0066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4AC6F-1B09-44AB-86FF-B1BE30428320}">
  <dimension ref="A1:H29"/>
  <sheetViews>
    <sheetView workbookViewId="0">
      <selection activeCell="B16" sqref="B1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  <col min="8" max="8" width="13.7109375" bestFit="1" customWidth="1"/>
  </cols>
  <sheetData>
    <row r="1" spans="1:6" x14ac:dyDescent="0.25">
      <c r="A1" s="7" t="s">
        <v>8223</v>
      </c>
      <c r="B1" t="s">
        <v>8321</v>
      </c>
    </row>
    <row r="3" spans="1:6" x14ac:dyDescent="0.25">
      <c r="A3" s="7" t="s">
        <v>8322</v>
      </c>
      <c r="B3" s="7" t="s">
        <v>8320</v>
      </c>
    </row>
    <row r="4" spans="1:6" x14ac:dyDescent="0.25">
      <c r="A4" s="7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2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8311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8313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8315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8318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8319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19" spans="1:8" x14ac:dyDescent="0.25">
      <c r="A19" s="25" t="s">
        <v>8309</v>
      </c>
      <c r="B19" s="25" t="s">
        <v>8219</v>
      </c>
      <c r="C19" s="25" t="s">
        <v>8221</v>
      </c>
      <c r="D19" s="25" t="s">
        <v>8220</v>
      </c>
      <c r="E19" s="25" t="s">
        <v>8222</v>
      </c>
      <c r="F19" s="25" t="s">
        <v>8319</v>
      </c>
      <c r="G19" s="25" t="s">
        <v>8400</v>
      </c>
      <c r="H19" s="25" t="s">
        <v>8401</v>
      </c>
    </row>
    <row r="20" spans="1:8" x14ac:dyDescent="0.25">
      <c r="A20" s="13" t="s">
        <v>8310</v>
      </c>
      <c r="B20" s="16">
        <v>300</v>
      </c>
      <c r="C20" s="13">
        <v>180</v>
      </c>
      <c r="D20" s="13">
        <v>40</v>
      </c>
      <c r="E20" s="13"/>
      <c r="F20" s="13">
        <v>520</v>
      </c>
      <c r="G20" s="17">
        <f>B20/F20</f>
        <v>0.57692307692307687</v>
      </c>
      <c r="H20" s="17">
        <f>F20/$F$29</f>
        <v>0.12639766650461837</v>
      </c>
    </row>
    <row r="21" spans="1:8" x14ac:dyDescent="0.25">
      <c r="A21" t="s">
        <v>8311</v>
      </c>
      <c r="B21" s="15">
        <v>34</v>
      </c>
      <c r="C21">
        <v>140</v>
      </c>
      <c r="D21">
        <v>20</v>
      </c>
      <c r="E21">
        <v>6</v>
      </c>
      <c r="F21">
        <v>200</v>
      </c>
      <c r="G21" s="17">
        <f t="shared" ref="G21:G29" si="0">B21/F21</f>
        <v>0.17</v>
      </c>
      <c r="H21" s="17">
        <f t="shared" ref="H21:H28" si="1">F21/$F$29</f>
        <v>4.8614487117160911E-2</v>
      </c>
    </row>
    <row r="22" spans="1:8" x14ac:dyDescent="0.25">
      <c r="A22" t="s">
        <v>8312</v>
      </c>
      <c r="B22" s="15">
        <v>80</v>
      </c>
      <c r="C22">
        <v>140</v>
      </c>
      <c r="F22">
        <v>220</v>
      </c>
      <c r="G22" s="17">
        <f t="shared" si="0"/>
        <v>0.36363636363636365</v>
      </c>
      <c r="H22" s="17">
        <f t="shared" si="1"/>
        <v>5.3475935828877004E-2</v>
      </c>
    </row>
    <row r="23" spans="1:8" x14ac:dyDescent="0.25">
      <c r="A23" t="s">
        <v>8313</v>
      </c>
      <c r="B23" s="15"/>
      <c r="D23">
        <v>24</v>
      </c>
      <c r="F23">
        <v>24</v>
      </c>
      <c r="G23" s="17">
        <f t="shared" si="0"/>
        <v>0</v>
      </c>
      <c r="H23" s="17">
        <f t="shared" si="1"/>
        <v>5.8337384540593099E-3</v>
      </c>
    </row>
    <row r="24" spans="1:8" x14ac:dyDescent="0.25">
      <c r="A24" s="11" t="s">
        <v>8314</v>
      </c>
      <c r="B24" s="15">
        <v>540</v>
      </c>
      <c r="C24">
        <v>120</v>
      </c>
      <c r="D24">
        <v>20</v>
      </c>
      <c r="E24">
        <v>20</v>
      </c>
      <c r="F24">
        <v>700</v>
      </c>
      <c r="G24" s="18">
        <f t="shared" si="0"/>
        <v>0.77142857142857146</v>
      </c>
      <c r="H24" s="19">
        <f t="shared" si="1"/>
        <v>0.17015070491006321</v>
      </c>
    </row>
    <row r="25" spans="1:8" x14ac:dyDescent="0.25">
      <c r="A25" t="s">
        <v>8315</v>
      </c>
      <c r="B25" s="15">
        <v>103</v>
      </c>
      <c r="C25">
        <v>117</v>
      </c>
      <c r="F25">
        <v>220</v>
      </c>
      <c r="G25" s="17">
        <f t="shared" si="0"/>
        <v>0.4681818181818182</v>
      </c>
      <c r="H25" s="17">
        <f t="shared" si="1"/>
        <v>5.3475935828877004E-2</v>
      </c>
    </row>
    <row r="26" spans="1:8" x14ac:dyDescent="0.25">
      <c r="A26" t="s">
        <v>8316</v>
      </c>
      <c r="B26" s="15">
        <v>80</v>
      </c>
      <c r="C26">
        <v>127</v>
      </c>
      <c r="D26">
        <v>30</v>
      </c>
      <c r="F26">
        <v>237</v>
      </c>
      <c r="G26" s="17">
        <f t="shared" si="0"/>
        <v>0.33755274261603374</v>
      </c>
      <c r="H26" s="17">
        <f t="shared" si="1"/>
        <v>5.7608167233835682E-2</v>
      </c>
    </row>
    <row r="27" spans="1:8" x14ac:dyDescent="0.25">
      <c r="A27" t="s">
        <v>8317</v>
      </c>
      <c r="B27" s="15">
        <v>209</v>
      </c>
      <c r="C27">
        <v>213</v>
      </c>
      <c r="D27">
        <v>178</v>
      </c>
      <c r="F27">
        <v>600</v>
      </c>
      <c r="G27" s="17">
        <f t="shared" si="0"/>
        <v>0.34833333333333333</v>
      </c>
      <c r="H27" s="17">
        <f t="shared" si="1"/>
        <v>0.14584346135148274</v>
      </c>
    </row>
    <row r="28" spans="1:8" x14ac:dyDescent="0.25">
      <c r="A28" s="11" t="s">
        <v>8318</v>
      </c>
      <c r="B28" s="15">
        <v>839</v>
      </c>
      <c r="C28">
        <v>493</v>
      </c>
      <c r="D28">
        <v>37</v>
      </c>
      <c r="E28">
        <v>24</v>
      </c>
      <c r="F28">
        <v>1393</v>
      </c>
      <c r="G28" s="19">
        <f t="shared" si="0"/>
        <v>0.60229720028715006</v>
      </c>
      <c r="H28" s="20">
        <f t="shared" si="1"/>
        <v>0.33859990277102575</v>
      </c>
    </row>
    <row r="29" spans="1:8" x14ac:dyDescent="0.25">
      <c r="A29" s="13" t="s">
        <v>8319</v>
      </c>
      <c r="B29" s="16">
        <v>2185</v>
      </c>
      <c r="C29" s="13">
        <v>1530</v>
      </c>
      <c r="D29" s="13">
        <v>349</v>
      </c>
      <c r="E29" s="13">
        <v>50</v>
      </c>
      <c r="F29" s="13">
        <v>4114</v>
      </c>
      <c r="G29" s="14">
        <f t="shared" si="0"/>
        <v>0.53111327175498302</v>
      </c>
      <c r="H29" s="13"/>
    </row>
  </sheetData>
  <conditionalFormatting sqref="G20:G2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0:H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01A32-A3E4-45F0-B1F0-5039714F1ED1}">
  <dimension ref="A1:F47"/>
  <sheetViews>
    <sheetView workbookViewId="0">
      <selection activeCell="F2" sqref="F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8321</v>
      </c>
    </row>
    <row r="2" spans="1:6" x14ac:dyDescent="0.25">
      <c r="A2" s="7" t="s">
        <v>8364</v>
      </c>
      <c r="B2" t="s">
        <v>8321</v>
      </c>
    </row>
    <row r="4" spans="1:6" x14ac:dyDescent="0.25">
      <c r="A4" s="7" t="s">
        <v>8322</v>
      </c>
      <c r="B4" s="7" t="s">
        <v>8320</v>
      </c>
    </row>
    <row r="5" spans="1:6" x14ac:dyDescent="0.25">
      <c r="A5" s="7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25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8324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8325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8327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8328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8335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8339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8348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8349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8351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8352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8353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8357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8358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8359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8363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8319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C5857-E0EC-4DBF-A105-15920A0FFD39}">
  <dimension ref="A1:H38"/>
  <sheetViews>
    <sheetView tabSelected="1" topLeftCell="A7" workbookViewId="0">
      <selection activeCell="B21" sqref="B21"/>
    </sheetView>
  </sheetViews>
  <sheetFormatPr defaultRowHeight="15" x14ac:dyDescent="0.25"/>
  <cols>
    <col min="1" max="1" width="15.28515625" bestFit="1" customWidth="1"/>
    <col min="2" max="2" width="13.7109375" customWidth="1"/>
    <col min="3" max="3" width="6.140625" bestFit="1" customWidth="1"/>
    <col min="4" max="4" width="8.85546875" bestFit="1" customWidth="1"/>
    <col min="5" max="6" width="11.28515625" bestFit="1" customWidth="1"/>
    <col min="7" max="7" width="12.140625" bestFit="1" customWidth="1"/>
  </cols>
  <sheetData>
    <row r="1" spans="1:5" x14ac:dyDescent="0.25">
      <c r="A1" s="7" t="s">
        <v>8364</v>
      </c>
      <c r="B1" t="s">
        <v>8321</v>
      </c>
    </row>
    <row r="2" spans="1:5" x14ac:dyDescent="0.25">
      <c r="A2" s="7" t="s">
        <v>8379</v>
      </c>
      <c r="B2" t="s">
        <v>8321</v>
      </c>
    </row>
    <row r="4" spans="1:5" x14ac:dyDescent="0.25">
      <c r="A4" s="7" t="s">
        <v>8322</v>
      </c>
      <c r="B4" s="7" t="s">
        <v>8320</v>
      </c>
    </row>
    <row r="5" spans="1:5" x14ac:dyDescent="0.25">
      <c r="A5" s="7" t="s">
        <v>8309</v>
      </c>
      <c r="B5" t="s">
        <v>8219</v>
      </c>
      <c r="C5" t="s">
        <v>8221</v>
      </c>
      <c r="D5" t="s">
        <v>8220</v>
      </c>
      <c r="E5" t="s">
        <v>8319</v>
      </c>
    </row>
    <row r="6" spans="1:5" x14ac:dyDescent="0.25">
      <c r="A6" s="8" t="s">
        <v>8373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25">
      <c r="A7" s="8" t="s">
        <v>8374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25">
      <c r="A8" s="8" t="s">
        <v>8375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5">
      <c r="A9" s="8" t="s">
        <v>8376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25">
      <c r="A10" s="8" t="s">
        <v>8367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25">
      <c r="A11" s="8" t="s">
        <v>8377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5">
      <c r="A12" s="8" t="s">
        <v>8368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5">
      <c r="A13" s="8" t="s">
        <v>8369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5">
      <c r="A14" s="8" t="s">
        <v>8370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5">
      <c r="A15" s="8" t="s">
        <v>8371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5">
      <c r="A16" s="8" t="s">
        <v>8372</v>
      </c>
      <c r="B16" s="9">
        <v>180</v>
      </c>
      <c r="C16" s="9">
        <v>113</v>
      </c>
      <c r="D16" s="9">
        <v>37</v>
      </c>
      <c r="E16" s="9">
        <v>330</v>
      </c>
    </row>
    <row r="17" spans="1:8" x14ac:dyDescent="0.25">
      <c r="A17" s="8" t="s">
        <v>8378</v>
      </c>
      <c r="B17" s="9">
        <v>111</v>
      </c>
      <c r="C17" s="9">
        <v>119</v>
      </c>
      <c r="D17" s="9">
        <v>23</v>
      </c>
      <c r="E17" s="9">
        <v>253</v>
      </c>
    </row>
    <row r="18" spans="1:8" x14ac:dyDescent="0.25">
      <c r="A18" s="8" t="s">
        <v>8319</v>
      </c>
      <c r="B18" s="9">
        <v>2185</v>
      </c>
      <c r="C18" s="9">
        <v>1530</v>
      </c>
      <c r="D18" s="9">
        <v>349</v>
      </c>
      <c r="E18" s="9">
        <v>4064</v>
      </c>
    </row>
    <row r="25" spans="1:8" x14ac:dyDescent="0.25">
      <c r="A25" s="25" t="s">
        <v>8309</v>
      </c>
      <c r="B25" s="25" t="s">
        <v>8219</v>
      </c>
      <c r="C25" s="25" t="s">
        <v>8221</v>
      </c>
      <c r="D25" s="25" t="s">
        <v>8220</v>
      </c>
      <c r="E25" s="25" t="s">
        <v>8319</v>
      </c>
      <c r="F25" s="25" t="s">
        <v>8402</v>
      </c>
      <c r="G25" s="25" t="s">
        <v>8403</v>
      </c>
    </row>
    <row r="26" spans="1:8" x14ac:dyDescent="0.25">
      <c r="A26" t="s">
        <v>8373</v>
      </c>
      <c r="B26">
        <v>183</v>
      </c>
      <c r="C26">
        <v>149</v>
      </c>
      <c r="D26">
        <v>34</v>
      </c>
      <c r="E26">
        <v>366</v>
      </c>
      <c r="F26" s="17">
        <f>B26/$E26</f>
        <v>0.5</v>
      </c>
      <c r="G26" s="21">
        <f>E26/$E$38</f>
        <v>9.0059055118110243E-2</v>
      </c>
      <c r="H26" s="12"/>
    </row>
    <row r="27" spans="1:8" x14ac:dyDescent="0.25">
      <c r="A27" t="s">
        <v>8374</v>
      </c>
      <c r="B27">
        <v>202</v>
      </c>
      <c r="C27">
        <v>105</v>
      </c>
      <c r="D27">
        <v>27</v>
      </c>
      <c r="E27">
        <v>334</v>
      </c>
      <c r="F27" s="17">
        <f t="shared" ref="F27:F37" si="0">B27/$E27</f>
        <v>0.60479041916167664</v>
      </c>
      <c r="G27" s="21">
        <f t="shared" ref="G27:G38" si="1">E27/$E$38</f>
        <v>8.2185039370078747E-2</v>
      </c>
      <c r="H27" s="12"/>
    </row>
    <row r="28" spans="1:8" x14ac:dyDescent="0.25">
      <c r="A28" t="s">
        <v>8375</v>
      </c>
      <c r="B28">
        <v>179</v>
      </c>
      <c r="C28">
        <v>108</v>
      </c>
      <c r="D28">
        <v>28</v>
      </c>
      <c r="E28">
        <v>315</v>
      </c>
      <c r="F28" s="17">
        <f t="shared" si="0"/>
        <v>0.56825396825396823</v>
      </c>
      <c r="G28" s="21">
        <f t="shared" si="1"/>
        <v>7.750984251968504E-2</v>
      </c>
      <c r="H28" s="12"/>
    </row>
    <row r="29" spans="1:8" x14ac:dyDescent="0.25">
      <c r="A29" t="s">
        <v>8376</v>
      </c>
      <c r="B29">
        <v>193</v>
      </c>
      <c r="C29">
        <v>103</v>
      </c>
      <c r="D29">
        <v>27</v>
      </c>
      <c r="E29">
        <v>323</v>
      </c>
      <c r="F29" s="17">
        <f t="shared" si="0"/>
        <v>0.5975232198142415</v>
      </c>
      <c r="G29" s="21">
        <f t="shared" si="1"/>
        <v>7.9478346456692911E-2</v>
      </c>
      <c r="H29" s="12"/>
    </row>
    <row r="30" spans="1:8" x14ac:dyDescent="0.25">
      <c r="A30" t="s">
        <v>8367</v>
      </c>
      <c r="B30">
        <v>233</v>
      </c>
      <c r="C30">
        <v>126</v>
      </c>
      <c r="D30">
        <v>26</v>
      </c>
      <c r="E30">
        <v>385</v>
      </c>
      <c r="F30" s="17">
        <f t="shared" si="0"/>
        <v>0.60519480519480517</v>
      </c>
      <c r="G30" s="21">
        <f t="shared" si="1"/>
        <v>9.4734251968503935E-2</v>
      </c>
      <c r="H30" s="12"/>
    </row>
    <row r="31" spans="1:8" x14ac:dyDescent="0.25">
      <c r="A31" t="s">
        <v>8377</v>
      </c>
      <c r="B31">
        <v>213</v>
      </c>
      <c r="C31">
        <v>148</v>
      </c>
      <c r="D31">
        <v>27</v>
      </c>
      <c r="E31">
        <v>388</v>
      </c>
      <c r="F31" s="17">
        <f t="shared" si="0"/>
        <v>0.5489690721649485</v>
      </c>
      <c r="G31" s="21">
        <f t="shared" si="1"/>
        <v>9.5472440944881887E-2</v>
      </c>
      <c r="H31" s="12"/>
    </row>
    <row r="32" spans="1:8" x14ac:dyDescent="0.25">
      <c r="A32" t="s">
        <v>8368</v>
      </c>
      <c r="B32">
        <v>192</v>
      </c>
      <c r="C32">
        <v>148</v>
      </c>
      <c r="D32">
        <v>44</v>
      </c>
      <c r="E32">
        <v>384</v>
      </c>
      <c r="F32" s="17">
        <f t="shared" si="0"/>
        <v>0.5</v>
      </c>
      <c r="G32" s="21">
        <f t="shared" si="1"/>
        <v>9.4488188976377951E-2</v>
      </c>
      <c r="H32" s="12"/>
    </row>
    <row r="33" spans="1:8" x14ac:dyDescent="0.25">
      <c r="A33" t="s">
        <v>8369</v>
      </c>
      <c r="B33">
        <v>167</v>
      </c>
      <c r="C33">
        <v>134</v>
      </c>
      <c r="D33">
        <v>32</v>
      </c>
      <c r="E33">
        <v>333</v>
      </c>
      <c r="F33" s="17">
        <f t="shared" si="0"/>
        <v>0.50150150150150152</v>
      </c>
      <c r="G33" s="21">
        <f t="shared" si="1"/>
        <v>8.1938976377952749E-2</v>
      </c>
      <c r="H33" s="12"/>
    </row>
    <row r="34" spans="1:8" x14ac:dyDescent="0.25">
      <c r="A34" t="s">
        <v>8370</v>
      </c>
      <c r="B34">
        <v>148</v>
      </c>
      <c r="C34">
        <v>127</v>
      </c>
      <c r="D34">
        <v>24</v>
      </c>
      <c r="E34">
        <v>299</v>
      </c>
      <c r="F34" s="17">
        <f t="shared" si="0"/>
        <v>0.49498327759197325</v>
      </c>
      <c r="G34" s="21">
        <f t="shared" si="1"/>
        <v>7.3572834645669286E-2</v>
      </c>
      <c r="H34" s="12"/>
    </row>
    <row r="35" spans="1:8" x14ac:dyDescent="0.25">
      <c r="A35" t="s">
        <v>8371</v>
      </c>
      <c r="B35">
        <v>184</v>
      </c>
      <c r="C35">
        <v>150</v>
      </c>
      <c r="D35">
        <v>20</v>
      </c>
      <c r="E35">
        <v>354</v>
      </c>
      <c r="F35" s="17">
        <f t="shared" si="0"/>
        <v>0.51977401129943501</v>
      </c>
      <c r="G35" s="21">
        <f t="shared" si="1"/>
        <v>8.7106299212598423E-2</v>
      </c>
      <c r="H35" s="12"/>
    </row>
    <row r="36" spans="1:8" x14ac:dyDescent="0.25">
      <c r="A36" t="s">
        <v>8372</v>
      </c>
      <c r="B36">
        <v>180</v>
      </c>
      <c r="C36">
        <v>113</v>
      </c>
      <c r="D36">
        <v>37</v>
      </c>
      <c r="E36">
        <v>330</v>
      </c>
      <c r="F36" s="17">
        <f t="shared" si="0"/>
        <v>0.54545454545454541</v>
      </c>
      <c r="G36" s="21">
        <f t="shared" si="1"/>
        <v>8.1200787401574798E-2</v>
      </c>
      <c r="H36" s="12"/>
    </row>
    <row r="37" spans="1:8" x14ac:dyDescent="0.25">
      <c r="A37" t="s">
        <v>8378</v>
      </c>
      <c r="B37">
        <v>111</v>
      </c>
      <c r="C37">
        <v>119</v>
      </c>
      <c r="D37">
        <v>23</v>
      </c>
      <c r="E37">
        <v>253</v>
      </c>
      <c r="F37" s="22">
        <f t="shared" si="0"/>
        <v>0.43873517786561267</v>
      </c>
      <c r="G37" s="23">
        <f t="shared" si="1"/>
        <v>6.2253937007874016E-2</v>
      </c>
      <c r="H37" s="12"/>
    </row>
    <row r="38" spans="1:8" x14ac:dyDescent="0.25">
      <c r="A38" s="13" t="s">
        <v>8319</v>
      </c>
      <c r="B38" s="13">
        <v>2185</v>
      </c>
      <c r="C38" s="13">
        <v>1530</v>
      </c>
      <c r="D38" s="13">
        <v>349</v>
      </c>
      <c r="E38" s="13">
        <v>4064</v>
      </c>
      <c r="F38" s="13"/>
      <c r="G38" s="24">
        <f t="shared" si="1"/>
        <v>1</v>
      </c>
    </row>
  </sheetData>
  <conditionalFormatting sqref="F26:F3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C6F87-C735-402C-BDF1-4E701FE324F4}">
  <dimension ref="A1:J14"/>
  <sheetViews>
    <sheetView workbookViewId="0">
      <selection activeCell="M9" sqref="M9"/>
    </sheetView>
  </sheetViews>
  <sheetFormatPr defaultRowHeight="15" x14ac:dyDescent="0.25"/>
  <cols>
    <col min="1" max="1" width="28.140625" bestFit="1" customWidth="1"/>
    <col min="2" max="3" width="6" bestFit="1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</cols>
  <sheetData>
    <row r="1" spans="1:10" x14ac:dyDescent="0.25">
      <c r="D1" t="s">
        <v>8219</v>
      </c>
      <c r="E1" t="s">
        <v>8221</v>
      </c>
      <c r="F1" t="s">
        <v>8220</v>
      </c>
    </row>
    <row r="2" spans="1:10" s="11" customFormat="1" x14ac:dyDescent="0.25">
      <c r="A2" s="11" t="s">
        <v>8380</v>
      </c>
      <c r="D2" s="11" t="s">
        <v>8381</v>
      </c>
      <c r="E2" s="11" t="s">
        <v>8382</v>
      </c>
      <c r="F2" s="11" t="s">
        <v>8383</v>
      </c>
      <c r="G2" s="11" t="s">
        <v>8384</v>
      </c>
      <c r="H2" s="11" t="s">
        <v>8399</v>
      </c>
      <c r="I2" s="11" t="s">
        <v>8385</v>
      </c>
      <c r="J2" s="11" t="s">
        <v>8386</v>
      </c>
    </row>
    <row r="3" spans="1:10" x14ac:dyDescent="0.25">
      <c r="A3" t="s">
        <v>8387</v>
      </c>
      <c r="B3">
        <v>0</v>
      </c>
      <c r="C3">
        <v>999</v>
      </c>
      <c r="D3">
        <f>COUNTIFS(Sheet1!$D$2:$D$4115, "&gt;="&amp;'Bonus Goal vs Chances'!$B3, Sheet1!$D$2:$D$4115, "&lt;="&amp;'Bonus Goal vs Chances'!$C3, Sheet1!$F$2:$F$4115, "="&amp;D$1)</f>
        <v>322</v>
      </c>
      <c r="E3">
        <f>COUNTIFS(Sheet1!$D$2:$D$4115, "&gt;="&amp;'Bonus Goal vs Chances'!$B3, Sheet1!$D$2:$D$4115, "&lt;="&amp;'Bonus Goal vs Chances'!$C3, Sheet1!$F$2:$F$4115, "="&amp;E$1)</f>
        <v>113</v>
      </c>
      <c r="F3">
        <f>COUNTIFS(Sheet1!$D$2:$D$4115, "&gt;="&amp;'Bonus Goal vs Chances'!$B3, Sheet1!$D$2:$D$4115, "&lt;="&amp;'Bonus Goal vs Chances'!$C3, Sheet1!$F$2:$F$4115, "="&amp;F$1)</f>
        <v>18</v>
      </c>
      <c r="G3">
        <f>SUM(D3:F3)</f>
        <v>453</v>
      </c>
      <c r="H3" s="5">
        <f>D3/$G3</f>
        <v>0.71081677704194257</v>
      </c>
      <c r="I3" s="5">
        <f t="shared" ref="I3:J3" si="0">E3/$G3</f>
        <v>0.24944812362030905</v>
      </c>
      <c r="J3" s="5">
        <f t="shared" si="0"/>
        <v>3.9735099337748346E-2</v>
      </c>
    </row>
    <row r="4" spans="1:10" x14ac:dyDescent="0.25">
      <c r="A4" t="s">
        <v>8388</v>
      </c>
      <c r="B4">
        <f>C3+1</f>
        <v>1000</v>
      </c>
      <c r="C4">
        <f>C3+4000</f>
        <v>4999</v>
      </c>
      <c r="D4">
        <f>COUNTIFS(Sheet1!$D$2:$D$4115, "&gt;="&amp;'Bonus Goal vs Chances'!$B4, Sheet1!$D$2:$D$4115, "&lt;="&amp;'Bonus Goal vs Chances'!$C4, Sheet1!$F$2:$F$4115, "="&amp;D$1)</f>
        <v>932</v>
      </c>
      <c r="E4">
        <f>COUNTIFS(Sheet1!$D$2:$D$4115, "&gt;="&amp;'Bonus Goal vs Chances'!$B4, Sheet1!$D$2:$D$4115, "&lt;="&amp;'Bonus Goal vs Chances'!$C4, Sheet1!$F$2:$F$4115, "="&amp;E$1)</f>
        <v>420</v>
      </c>
      <c r="F4">
        <f>COUNTIFS(Sheet1!$D$2:$D$4115, "&gt;="&amp;'Bonus Goal vs Chances'!$B4, Sheet1!$D$2:$D$4115, "&lt;="&amp;'Bonus Goal vs Chances'!$C4, Sheet1!$F$2:$F$4115, "="&amp;F$1)</f>
        <v>60</v>
      </c>
      <c r="G4">
        <f t="shared" ref="G4:G14" si="1">SUM(D4:F4)</f>
        <v>1412</v>
      </c>
      <c r="H4" s="5">
        <f t="shared" ref="H4:H14" si="2">D4/$G4</f>
        <v>0.66005665722379603</v>
      </c>
      <c r="I4" s="5">
        <f t="shared" ref="I4:I14" si="3">E4/$G4</f>
        <v>0.29745042492917845</v>
      </c>
      <c r="J4" s="5">
        <f t="shared" ref="J4:J14" si="4">F4/$G4</f>
        <v>4.2492917847025496E-2</v>
      </c>
    </row>
    <row r="5" spans="1:10" x14ac:dyDescent="0.25">
      <c r="A5" t="s">
        <v>8389</v>
      </c>
      <c r="B5">
        <f t="shared" ref="B5:B14" si="5">C4+1</f>
        <v>5000</v>
      </c>
      <c r="C5">
        <f t="shared" ref="C5:C13" si="6">C4+5000</f>
        <v>9999</v>
      </c>
      <c r="D5">
        <f>COUNTIFS(Sheet1!$D$2:$D$4115, "&gt;="&amp;'Bonus Goal vs Chances'!$B5, Sheet1!$D$2:$D$4115, "&lt;="&amp;'Bonus Goal vs Chances'!$C5, Sheet1!$F$2:$F$4115, "="&amp;D$1)</f>
        <v>381</v>
      </c>
      <c r="E5">
        <f>COUNTIFS(Sheet1!$D$2:$D$4115, "&gt;="&amp;'Bonus Goal vs Chances'!$B5, Sheet1!$D$2:$D$4115, "&lt;="&amp;'Bonus Goal vs Chances'!$C5, Sheet1!$F$2:$F$4115, "="&amp;E$1)</f>
        <v>283</v>
      </c>
      <c r="F5">
        <f>COUNTIFS(Sheet1!$D$2:$D$4115, "&gt;="&amp;'Bonus Goal vs Chances'!$B5, Sheet1!$D$2:$D$4115, "&lt;="&amp;'Bonus Goal vs Chances'!$C5, Sheet1!$F$2:$F$4115, "="&amp;F$1)</f>
        <v>52</v>
      </c>
      <c r="G5">
        <f t="shared" si="1"/>
        <v>716</v>
      </c>
      <c r="H5" s="5">
        <f t="shared" si="2"/>
        <v>0.53212290502793291</v>
      </c>
      <c r="I5" s="5">
        <f t="shared" si="3"/>
        <v>0.39525139664804471</v>
      </c>
      <c r="J5" s="5">
        <f t="shared" si="4"/>
        <v>7.2625698324022353E-2</v>
      </c>
    </row>
    <row r="6" spans="1:10" x14ac:dyDescent="0.25">
      <c r="A6" t="s">
        <v>8390</v>
      </c>
      <c r="B6">
        <f t="shared" si="5"/>
        <v>10000</v>
      </c>
      <c r="C6">
        <f t="shared" si="6"/>
        <v>14999</v>
      </c>
      <c r="D6">
        <f>COUNTIFS(Sheet1!$D$2:$D$4115, "&gt;="&amp;'Bonus Goal vs Chances'!$B6, Sheet1!$D$2:$D$4115, "&lt;="&amp;'Bonus Goal vs Chances'!$C6, Sheet1!$F$2:$F$4115, "="&amp;D$1)</f>
        <v>168</v>
      </c>
      <c r="E6">
        <f>COUNTIFS(Sheet1!$D$2:$D$4115, "&gt;="&amp;'Bonus Goal vs Chances'!$B6, Sheet1!$D$2:$D$4115, "&lt;="&amp;'Bonus Goal vs Chances'!$C6, Sheet1!$F$2:$F$4115, "="&amp;E$1)</f>
        <v>144</v>
      </c>
      <c r="F6">
        <f>COUNTIFS(Sheet1!$D$2:$D$4115, "&gt;="&amp;'Bonus Goal vs Chances'!$B6, Sheet1!$D$2:$D$4115, "&lt;="&amp;'Bonus Goal vs Chances'!$C6, Sheet1!$F$2:$F$4115, "="&amp;F$1)</f>
        <v>40</v>
      </c>
      <c r="G6">
        <f t="shared" si="1"/>
        <v>352</v>
      </c>
      <c r="H6" s="5">
        <f t="shared" si="2"/>
        <v>0.47727272727272729</v>
      </c>
      <c r="I6" s="5">
        <f t="shared" si="3"/>
        <v>0.40909090909090912</v>
      </c>
      <c r="J6" s="5">
        <f t="shared" si="4"/>
        <v>0.11363636363636363</v>
      </c>
    </row>
    <row r="7" spans="1:10" x14ac:dyDescent="0.25">
      <c r="A7" t="s">
        <v>8391</v>
      </c>
      <c r="B7">
        <f t="shared" si="5"/>
        <v>15000</v>
      </c>
      <c r="C7">
        <f t="shared" si="6"/>
        <v>19999</v>
      </c>
      <c r="D7">
        <f>COUNTIFS(Sheet1!$D$2:$D$4115, "&gt;="&amp;'Bonus Goal vs Chances'!$B7, Sheet1!$D$2:$D$4115, "&lt;="&amp;'Bonus Goal vs Chances'!$C7, Sheet1!$F$2:$F$4115, "="&amp;D$1)</f>
        <v>94</v>
      </c>
      <c r="E7">
        <f>COUNTIFS(Sheet1!$D$2:$D$4115, "&gt;="&amp;'Bonus Goal vs Chances'!$B7, Sheet1!$D$2:$D$4115, "&lt;="&amp;'Bonus Goal vs Chances'!$C7, Sheet1!$F$2:$F$4115, "="&amp;E$1)</f>
        <v>90</v>
      </c>
      <c r="F7">
        <f>COUNTIFS(Sheet1!$D$2:$D$4115, "&gt;="&amp;'Bonus Goal vs Chances'!$B7, Sheet1!$D$2:$D$4115, "&lt;="&amp;'Bonus Goal vs Chances'!$C7, Sheet1!$F$2:$F$4115, "="&amp;F$1)</f>
        <v>17</v>
      </c>
      <c r="G7">
        <f t="shared" si="1"/>
        <v>201</v>
      </c>
      <c r="H7" s="5">
        <f t="shared" si="2"/>
        <v>0.46766169154228854</v>
      </c>
      <c r="I7" s="5">
        <f t="shared" si="3"/>
        <v>0.44776119402985076</v>
      </c>
      <c r="J7" s="5">
        <f t="shared" si="4"/>
        <v>8.45771144278607E-2</v>
      </c>
    </row>
    <row r="8" spans="1:10" x14ac:dyDescent="0.25">
      <c r="A8" t="s">
        <v>8392</v>
      </c>
      <c r="B8">
        <f t="shared" si="5"/>
        <v>20000</v>
      </c>
      <c r="C8">
        <f t="shared" si="6"/>
        <v>24999</v>
      </c>
      <c r="D8">
        <f>COUNTIFS(Sheet1!$D$2:$D$4115, "&gt;="&amp;'Bonus Goal vs Chances'!$B8, Sheet1!$D$2:$D$4115, "&lt;="&amp;'Bonus Goal vs Chances'!$C8, Sheet1!$F$2:$F$4115, "="&amp;D$1)</f>
        <v>62</v>
      </c>
      <c r="E8">
        <f>COUNTIFS(Sheet1!$D$2:$D$4115, "&gt;="&amp;'Bonus Goal vs Chances'!$B8, Sheet1!$D$2:$D$4115, "&lt;="&amp;'Bonus Goal vs Chances'!$C8, Sheet1!$F$2:$F$4115, "="&amp;E$1)</f>
        <v>72</v>
      </c>
      <c r="F8">
        <f>COUNTIFS(Sheet1!$D$2:$D$4115, "&gt;="&amp;'Bonus Goal vs Chances'!$B8, Sheet1!$D$2:$D$4115, "&lt;="&amp;'Bonus Goal vs Chances'!$C8, Sheet1!$F$2:$F$4115, "="&amp;F$1)</f>
        <v>14</v>
      </c>
      <c r="G8">
        <f t="shared" si="1"/>
        <v>148</v>
      </c>
      <c r="H8" s="5">
        <f t="shared" si="2"/>
        <v>0.41891891891891891</v>
      </c>
      <c r="I8" s="5">
        <f t="shared" si="3"/>
        <v>0.48648648648648651</v>
      </c>
      <c r="J8" s="5">
        <f t="shared" si="4"/>
        <v>9.45945945945946E-2</v>
      </c>
    </row>
    <row r="9" spans="1:10" x14ac:dyDescent="0.25">
      <c r="A9" t="s">
        <v>8393</v>
      </c>
      <c r="B9">
        <f t="shared" si="5"/>
        <v>25000</v>
      </c>
      <c r="C9">
        <f t="shared" si="6"/>
        <v>29999</v>
      </c>
      <c r="D9">
        <f>COUNTIFS(Sheet1!$D$2:$D$4115, "&gt;="&amp;'Bonus Goal vs Chances'!$B9, Sheet1!$D$2:$D$4115, "&lt;="&amp;'Bonus Goal vs Chances'!$C9, Sheet1!$F$2:$F$4115, "="&amp;D$1)</f>
        <v>55</v>
      </c>
      <c r="E9">
        <f>COUNTIFS(Sheet1!$D$2:$D$4115, "&gt;="&amp;'Bonus Goal vs Chances'!$B9, Sheet1!$D$2:$D$4115, "&lt;="&amp;'Bonus Goal vs Chances'!$C9, Sheet1!$F$2:$F$4115, "="&amp;E$1)</f>
        <v>64</v>
      </c>
      <c r="F9">
        <f>COUNTIFS(Sheet1!$D$2:$D$4115, "&gt;="&amp;'Bonus Goal vs Chances'!$B9, Sheet1!$D$2:$D$4115, "&lt;="&amp;'Bonus Goal vs Chances'!$C9, Sheet1!$F$2:$F$4115, "="&amp;F$1)</f>
        <v>18</v>
      </c>
      <c r="G9">
        <f t="shared" si="1"/>
        <v>137</v>
      </c>
      <c r="H9" s="5">
        <f t="shared" si="2"/>
        <v>0.40145985401459855</v>
      </c>
      <c r="I9" s="5">
        <f t="shared" si="3"/>
        <v>0.46715328467153283</v>
      </c>
      <c r="J9" s="5">
        <f t="shared" si="4"/>
        <v>0.13138686131386862</v>
      </c>
    </row>
    <row r="10" spans="1:10" x14ac:dyDescent="0.25">
      <c r="A10" t="s">
        <v>8394</v>
      </c>
      <c r="B10">
        <f t="shared" si="5"/>
        <v>30000</v>
      </c>
      <c r="C10">
        <f t="shared" si="6"/>
        <v>34999</v>
      </c>
      <c r="D10">
        <f>COUNTIFS(Sheet1!$D$2:$D$4115, "&gt;="&amp;'Bonus Goal vs Chances'!$B10, Sheet1!$D$2:$D$4115, "&lt;="&amp;'Bonus Goal vs Chances'!$C10, Sheet1!$F$2:$F$4115, "="&amp;D$1)</f>
        <v>32</v>
      </c>
      <c r="E10">
        <f>COUNTIFS(Sheet1!$D$2:$D$4115, "&gt;="&amp;'Bonus Goal vs Chances'!$B10, Sheet1!$D$2:$D$4115, "&lt;="&amp;'Bonus Goal vs Chances'!$C10, Sheet1!$F$2:$F$4115, "="&amp;E$1)</f>
        <v>37</v>
      </c>
      <c r="F10">
        <f>COUNTIFS(Sheet1!$D$2:$D$4115, "&gt;="&amp;'Bonus Goal vs Chances'!$B10, Sheet1!$D$2:$D$4115, "&lt;="&amp;'Bonus Goal vs Chances'!$C10, Sheet1!$F$2:$F$4115, "="&amp;F$1)</f>
        <v>13</v>
      </c>
      <c r="G10">
        <f t="shared" si="1"/>
        <v>82</v>
      </c>
      <c r="H10" s="5">
        <f t="shared" si="2"/>
        <v>0.3902439024390244</v>
      </c>
      <c r="I10" s="5">
        <f t="shared" si="3"/>
        <v>0.45121951219512196</v>
      </c>
      <c r="J10" s="5">
        <f t="shared" si="4"/>
        <v>0.15853658536585366</v>
      </c>
    </row>
    <row r="11" spans="1:10" x14ac:dyDescent="0.25">
      <c r="A11" t="s">
        <v>8395</v>
      </c>
      <c r="B11">
        <f t="shared" si="5"/>
        <v>35000</v>
      </c>
      <c r="C11">
        <f t="shared" si="6"/>
        <v>39999</v>
      </c>
      <c r="D11">
        <f>COUNTIFS(Sheet1!$D$2:$D$4115, "&gt;="&amp;'Bonus Goal vs Chances'!$B11, Sheet1!$D$2:$D$4115, "&lt;="&amp;'Bonus Goal vs Chances'!$C11, Sheet1!$F$2:$F$4115, "="&amp;D$1)</f>
        <v>26</v>
      </c>
      <c r="E11">
        <f>COUNTIFS(Sheet1!$D$2:$D$4115, "&gt;="&amp;'Bonus Goal vs Chances'!$B11, Sheet1!$D$2:$D$4115, "&lt;="&amp;'Bonus Goal vs Chances'!$C11, Sheet1!$F$2:$F$4115, "="&amp;E$1)</f>
        <v>22</v>
      </c>
      <c r="F11">
        <f>COUNTIFS(Sheet1!$D$2:$D$4115, "&gt;="&amp;'Bonus Goal vs Chances'!$B11, Sheet1!$D$2:$D$4115, "&lt;="&amp;'Bonus Goal vs Chances'!$C11, Sheet1!$F$2:$F$4115, "="&amp;F$1)</f>
        <v>7</v>
      </c>
      <c r="G11">
        <f t="shared" si="1"/>
        <v>55</v>
      </c>
      <c r="H11" s="5">
        <f t="shared" si="2"/>
        <v>0.47272727272727272</v>
      </c>
      <c r="I11" s="5">
        <f t="shared" si="3"/>
        <v>0.4</v>
      </c>
      <c r="J11" s="5">
        <f t="shared" si="4"/>
        <v>0.12727272727272726</v>
      </c>
    </row>
    <row r="12" spans="1:10" x14ac:dyDescent="0.25">
      <c r="A12" t="s">
        <v>8396</v>
      </c>
      <c r="B12">
        <f t="shared" si="5"/>
        <v>40000</v>
      </c>
      <c r="C12">
        <f t="shared" si="6"/>
        <v>44999</v>
      </c>
      <c r="D12">
        <f>COUNTIFS(Sheet1!$D$2:$D$4115, "&gt;="&amp;'Bonus Goal vs Chances'!$B12, Sheet1!$D$2:$D$4115, "&lt;="&amp;'Bonus Goal vs Chances'!$C12, Sheet1!$F$2:$F$4115, "="&amp;D$1)</f>
        <v>21</v>
      </c>
      <c r="E12">
        <f>COUNTIFS(Sheet1!$D$2:$D$4115, "&gt;="&amp;'Bonus Goal vs Chances'!$B12, Sheet1!$D$2:$D$4115, "&lt;="&amp;'Bonus Goal vs Chances'!$C12, Sheet1!$F$2:$F$4115, "="&amp;E$1)</f>
        <v>16</v>
      </c>
      <c r="F12">
        <f>COUNTIFS(Sheet1!$D$2:$D$4115, "&gt;="&amp;'Bonus Goal vs Chances'!$B12, Sheet1!$D$2:$D$4115, "&lt;="&amp;'Bonus Goal vs Chances'!$C12, Sheet1!$F$2:$F$4115, "="&amp;F$1)</f>
        <v>6</v>
      </c>
      <c r="G12">
        <f t="shared" si="1"/>
        <v>43</v>
      </c>
      <c r="H12" s="5">
        <f t="shared" si="2"/>
        <v>0.48837209302325579</v>
      </c>
      <c r="I12" s="5">
        <f t="shared" si="3"/>
        <v>0.37209302325581395</v>
      </c>
      <c r="J12" s="5">
        <f t="shared" si="4"/>
        <v>0.13953488372093023</v>
      </c>
    </row>
    <row r="13" spans="1:10" x14ac:dyDescent="0.25">
      <c r="A13" t="s">
        <v>8397</v>
      </c>
      <c r="B13">
        <f t="shared" si="5"/>
        <v>45000</v>
      </c>
      <c r="C13">
        <f t="shared" si="6"/>
        <v>49999</v>
      </c>
      <c r="D13">
        <f>COUNTIFS(Sheet1!$D$2:$D$4115, "&gt;="&amp;'Bonus Goal vs Chances'!$B13, Sheet1!$D$2:$D$4115, "&lt;="&amp;'Bonus Goal vs Chances'!$C13, Sheet1!$F$2:$F$4115, "="&amp;D$1)</f>
        <v>6</v>
      </c>
      <c r="E13">
        <f>COUNTIFS(Sheet1!$D$2:$D$4115, "&gt;="&amp;'Bonus Goal vs Chances'!$B13, Sheet1!$D$2:$D$4115, "&lt;="&amp;'Bonus Goal vs Chances'!$C13, Sheet1!$F$2:$F$4115, "="&amp;E$1)</f>
        <v>11</v>
      </c>
      <c r="F13">
        <f>COUNTIFS(Sheet1!$D$2:$D$4115, "&gt;="&amp;'Bonus Goal vs Chances'!$B13, Sheet1!$D$2:$D$4115, "&lt;="&amp;'Bonus Goal vs Chances'!$C13, Sheet1!$F$2:$F$4115, "="&amp;F$1)</f>
        <v>4</v>
      </c>
      <c r="G13">
        <f t="shared" si="1"/>
        <v>21</v>
      </c>
      <c r="H13" s="5">
        <f t="shared" si="2"/>
        <v>0.2857142857142857</v>
      </c>
      <c r="I13" s="5">
        <f t="shared" si="3"/>
        <v>0.52380952380952384</v>
      </c>
      <c r="J13" s="5">
        <f t="shared" si="4"/>
        <v>0.19047619047619047</v>
      </c>
    </row>
    <row r="14" spans="1:10" x14ac:dyDescent="0.25">
      <c r="A14" t="s">
        <v>8398</v>
      </c>
      <c r="B14">
        <f t="shared" si="5"/>
        <v>50000</v>
      </c>
      <c r="D14">
        <f>COUNTIFS(Sheet1!$D$2:$D$4115, "&gt;="&amp;'Bonus Goal vs Chances'!$B14, Sheet1!$F$2:$F$4115, "="&amp;D$1)</f>
        <v>86</v>
      </c>
      <c r="E14">
        <f>COUNTIFS(Sheet1!$D$2:$D$4115, "&gt;="&amp;'Bonus Goal vs Chances'!$B14, Sheet1!$F$2:$F$4115, "="&amp;E$1)</f>
        <v>258</v>
      </c>
      <c r="F14">
        <f>COUNTIFS(Sheet1!$D$2:$D$4115, "&gt;="&amp;'Bonus Goal vs Chances'!$B14, Sheet1!$F$2:$F$4115, "="&amp;F$1)</f>
        <v>100</v>
      </c>
      <c r="G14">
        <f t="shared" si="1"/>
        <v>444</v>
      </c>
      <c r="H14" s="5">
        <f t="shared" si="2"/>
        <v>0.19369369369369369</v>
      </c>
      <c r="I14" s="5">
        <f t="shared" si="3"/>
        <v>0.58108108108108103</v>
      </c>
      <c r="J14" s="5">
        <f t="shared" si="4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Pivot_1</vt:lpstr>
      <vt:lpstr>Pivot_2</vt:lpstr>
      <vt:lpstr>Pivot_3</vt:lpstr>
      <vt:lpstr>Bonus Goal vs Chances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Vanich Vacharussiriyuth</cp:lastModifiedBy>
  <dcterms:created xsi:type="dcterms:W3CDTF">2017-04-20T15:17:24Z</dcterms:created>
  <dcterms:modified xsi:type="dcterms:W3CDTF">2019-02-14T19:13:35Z</dcterms:modified>
</cp:coreProperties>
</file>