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8400" windowHeight="6465"/>
  </bookViews>
  <sheets>
    <sheet name="Elasticities_Detail_1_7_2013" sheetId="2" r:id="rId1"/>
  </sheets>
  <calcPr calcId="125725"/>
</workbook>
</file>

<file path=xl/calcChain.xml><?xml version="1.0" encoding="utf-8"?>
<calcChain xmlns="http://schemas.openxmlformats.org/spreadsheetml/2006/main">
  <c r="B25" i="2"/>
  <c r="F25"/>
  <c r="C25" s="1"/>
  <c r="A26"/>
  <c r="A27" s="1"/>
  <c r="A28" s="1"/>
  <c r="A29" s="1"/>
  <c r="A30" l="1"/>
  <c r="F29"/>
  <c r="F26"/>
  <c r="B26" s="1"/>
  <c r="D26"/>
  <c r="E25"/>
  <c r="F28"/>
  <c r="D25"/>
  <c r="F27"/>
  <c r="C29" l="1"/>
  <c r="B29"/>
  <c r="A31"/>
  <c r="F30"/>
  <c r="D29"/>
  <c r="E26"/>
  <c r="C26"/>
  <c r="E29"/>
  <c r="D28"/>
  <c r="E28"/>
  <c r="B28"/>
  <c r="C28"/>
  <c r="E27"/>
  <c r="B27"/>
  <c r="C27"/>
  <c r="D27"/>
  <c r="A32" l="1"/>
  <c r="F31"/>
  <c r="B30"/>
  <c r="E30"/>
  <c r="D30"/>
  <c r="C30"/>
  <c r="E31" l="1"/>
  <c r="D31"/>
  <c r="C31"/>
  <c r="B31"/>
  <c r="A33"/>
  <c r="F33" s="1"/>
  <c r="F32"/>
  <c r="D32" l="1"/>
  <c r="C32"/>
  <c r="B32"/>
  <c r="E32"/>
  <c r="C33"/>
  <c r="B33"/>
  <c r="D33"/>
  <c r="E33"/>
</calcChain>
</file>

<file path=xl/sharedStrings.xml><?xml version="1.0" encoding="utf-8"?>
<sst xmlns="http://schemas.openxmlformats.org/spreadsheetml/2006/main" count="52" uniqueCount="43">
  <si>
    <t>Model Details: Elasticity Detail</t>
  </si>
  <si>
    <t>Vanity Fair FDDM</t>
  </si>
  <si>
    <r>
      <t>TL VF NAP</t>
    </r>
    <r>
      <rPr>
        <sz val="9"/>
        <color rgb="FF5C6F83"/>
        <rFont val="Calibri"/>
        <family val="2"/>
        <scheme val="minor"/>
      </rPr>
      <t xml:space="preserve"> sold in </t>
    </r>
    <r>
      <rPr>
        <b/>
        <sz val="9"/>
        <color rgb="FF5C6F83"/>
        <rFont val="Calibri"/>
        <family val="2"/>
        <scheme val="minor"/>
      </rPr>
      <t>Total FDDM</t>
    </r>
  </si>
  <si>
    <t>Format: Coefficients    Show:  Price/Merch</t>
  </si>
  <si>
    <t>Product Level:   BRAND   Geography Level:   TOTAL</t>
  </si>
  <si>
    <r>
      <t>Product Name</t>
    </r>
    <r>
      <rPr>
        <b/>
        <sz val="10"/>
        <color rgb="FFFFFFFF"/>
        <rFont val="Webdings"/>
        <family val="1"/>
        <charset val="2"/>
      </rPr>
      <t xml:space="preserve"> 5</t>
    </r>
  </si>
  <si>
    <t>Geography Name</t>
  </si>
  <si>
    <t>Base Volume</t>
  </si>
  <si>
    <t>Feature 0/1</t>
  </si>
  <si>
    <t>Week After Feature 0/1</t>
  </si>
  <si>
    <t>Display 0/1</t>
  </si>
  <si>
    <t>1 / ( 1 -Discount) -1 with Saturation</t>
  </si>
  <si>
    <t>Centered Log of Base Price per Volume</t>
  </si>
  <si>
    <t>FSI $1 x 2</t>
  </si>
  <si>
    <t>FSI $1.25 x 2</t>
  </si>
  <si>
    <t>FSI $1 x 3</t>
  </si>
  <si>
    <t>FSI $0.50</t>
  </si>
  <si>
    <t>FSI $0.55</t>
  </si>
  <si>
    <t>FSI $0.65</t>
  </si>
  <si>
    <t>FSI Mail-in-Rebate</t>
  </si>
  <si>
    <t>FSI $0.55 Digital</t>
  </si>
  <si>
    <t>FSI $1.00 off 2 Digital</t>
  </si>
  <si>
    <t>TL VF NAP</t>
  </si>
  <si>
    <t>Total FDDM</t>
  </si>
  <si>
    <t>Discount</t>
  </si>
  <si>
    <t>INVDS</t>
  </si>
  <si>
    <t>Display</t>
  </si>
  <si>
    <t>Feature</t>
  </si>
  <si>
    <t>Invds</t>
  </si>
  <si>
    <t>Lift</t>
  </si>
  <si>
    <t>Format: Elasticities    Show:  Price/Merch</t>
  </si>
  <si>
    <t>Feature Lift</t>
  </si>
  <si>
    <t>Display Only Lift</t>
  </si>
  <si>
    <t>Feature &amp; Display Lift</t>
  </si>
  <si>
    <t>Promoted Price Elasticity @ 10% Disc</t>
  </si>
  <si>
    <t>Base Price Elasticity @ 10% Price Incr.</t>
  </si>
  <si>
    <t xml:space="preserve">LIFT </t>
  </si>
  <si>
    <t>DISP ONLY</t>
  </si>
  <si>
    <t>FEAT ONLY</t>
  </si>
  <si>
    <t>Week After Feature</t>
  </si>
  <si>
    <t>Feature and Display</t>
  </si>
  <si>
    <t>Coefficients</t>
  </si>
  <si>
    <t>Lifts (for reference)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</si>
</sst>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66666"/>
      <name val="Tahoma"/>
      <family val="2"/>
    </font>
    <font>
      <sz val="11"/>
      <color rgb="FF666666"/>
      <name val="Tahoma"/>
      <family val="2"/>
    </font>
    <font>
      <b/>
      <sz val="11"/>
      <color rgb="FF5C6F83"/>
      <name val="Tahoma"/>
      <family val="2"/>
    </font>
    <font>
      <sz val="9"/>
      <color rgb="FF5C6F83"/>
      <name val="Calibri"/>
      <family val="2"/>
      <scheme val="minor"/>
    </font>
    <font>
      <b/>
      <sz val="9"/>
      <color rgb="FF5C6F83"/>
      <name val="Calibri"/>
      <family val="2"/>
      <scheme val="minor"/>
    </font>
    <font>
      <sz val="9"/>
      <color rgb="FF5C6F83"/>
      <name val="Tahoma"/>
      <family val="2"/>
    </font>
    <font>
      <b/>
      <sz val="8"/>
      <color rgb="FFFFFFFF"/>
      <name val="Tahoma"/>
      <family val="2"/>
    </font>
    <font>
      <b/>
      <sz val="10"/>
      <color rgb="FFFFFFFF"/>
      <name val="Webdings"/>
      <family val="1"/>
      <charset val="2"/>
    </font>
    <font>
      <sz val="8"/>
      <color rgb="FF000000"/>
      <name val="Calibri"/>
      <family val="2"/>
      <scheme val="minor"/>
    </font>
    <font>
      <b/>
      <sz val="8"/>
      <color rgb="FF666666"/>
      <name val="Tahoma"/>
      <family val="2"/>
    </font>
    <font>
      <b/>
      <sz val="9"/>
      <color rgb="FF5C6F83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E0DFE3"/>
      </right>
      <top/>
      <bottom/>
      <diagonal/>
    </border>
    <border>
      <left style="medium">
        <color rgb="FFC0C0C0"/>
      </left>
      <right style="thin">
        <color rgb="FF000000"/>
      </right>
      <top style="medium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C0C0C0"/>
      </top>
      <bottom style="thin">
        <color rgb="FF000000"/>
      </bottom>
      <diagonal/>
    </border>
    <border>
      <left style="thin">
        <color rgb="FF000000"/>
      </left>
      <right style="medium">
        <color rgb="FFC0C0C0"/>
      </right>
      <top style="medium">
        <color rgb="FFC0C0C0"/>
      </top>
      <bottom style="thin">
        <color rgb="FF000000"/>
      </bottom>
      <diagonal/>
    </border>
    <border>
      <left style="medium">
        <color rgb="FFC0C0C0"/>
      </left>
      <right style="thin">
        <color rgb="FF000000"/>
      </right>
      <top style="thin">
        <color rgb="FF00000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C0C0C0"/>
      </bottom>
      <diagonal/>
    </border>
    <border>
      <left style="thin">
        <color rgb="FF000000"/>
      </left>
      <right style="medium">
        <color rgb="FFC0C0C0"/>
      </right>
      <top style="thin">
        <color rgb="FF000000"/>
      </top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Alignment="1">
      <alignment horizontal="left" indent="1"/>
    </xf>
    <xf numFmtId="0" fontId="20" fillId="33" borderId="0" xfId="0" applyFont="1" applyFill="1" applyAlignment="1">
      <alignment horizontal="left" wrapText="1" indent="1"/>
    </xf>
    <xf numFmtId="0" fontId="20" fillId="33" borderId="0" xfId="0" applyFont="1" applyFill="1" applyAlignment="1">
      <alignment horizontal="right" wrapText="1" indent="1"/>
    </xf>
    <xf numFmtId="0" fontId="22" fillId="0" borderId="10" xfId="0" applyFont="1" applyBorder="1" applyAlignment="1">
      <alignment horizontal="center" vertical="top" wrapText="1"/>
    </xf>
    <xf numFmtId="0" fontId="24" fillId="34" borderId="11" xfId="0" applyFont="1" applyFill="1" applyBorder="1" applyAlignment="1">
      <alignment horizontal="center" wrapText="1" indent="1"/>
    </xf>
    <xf numFmtId="0" fontId="24" fillId="34" borderId="12" xfId="0" applyFont="1" applyFill="1" applyBorder="1" applyAlignment="1">
      <alignment horizontal="center" wrapText="1" indent="1"/>
    </xf>
    <xf numFmtId="0" fontId="24" fillId="34" borderId="13" xfId="0" applyFont="1" applyFill="1" applyBorder="1" applyAlignment="1">
      <alignment horizontal="center" wrapText="1" indent="1"/>
    </xf>
    <xf numFmtId="0" fontId="26" fillId="33" borderId="14" xfId="0" applyFont="1" applyFill="1" applyBorder="1" applyAlignment="1">
      <alignment horizontal="left" wrapText="1" indent="1"/>
    </xf>
    <xf numFmtId="0" fontId="26" fillId="33" borderId="15" xfId="0" applyFont="1" applyFill="1" applyBorder="1" applyAlignment="1">
      <alignment horizontal="left" wrapText="1" indent="1"/>
    </xf>
    <xf numFmtId="3" fontId="26" fillId="33" borderId="15" xfId="0" applyNumberFormat="1" applyFont="1" applyFill="1" applyBorder="1" applyAlignment="1">
      <alignment horizontal="right" wrapText="1" indent="1"/>
    </xf>
    <xf numFmtId="0" fontId="26" fillId="33" borderId="15" xfId="0" applyFont="1" applyFill="1" applyBorder="1" applyAlignment="1">
      <alignment horizontal="right" wrapText="1" indent="1"/>
    </xf>
    <xf numFmtId="0" fontId="26" fillId="33" borderId="16" xfId="0" applyFont="1" applyFill="1" applyBorder="1" applyAlignment="1">
      <alignment horizontal="right" wrapText="1" indent="1"/>
    </xf>
    <xf numFmtId="0" fontId="23" fillId="33" borderId="0" xfId="0" applyFont="1" applyFill="1" applyAlignment="1">
      <alignment horizontal="left" wrapText="1" indent="1"/>
    </xf>
    <xf numFmtId="0" fontId="23" fillId="33" borderId="17" xfId="0" applyFont="1" applyFill="1" applyBorder="1" applyAlignment="1">
      <alignment horizontal="left" wrapText="1" indent="1"/>
    </xf>
    <xf numFmtId="0" fontId="19" fillId="0" borderId="18" xfId="0" applyFont="1" applyBorder="1" applyAlignment="1">
      <alignment horizontal="left" wrapText="1" indent="1"/>
    </xf>
    <xf numFmtId="9" fontId="18" fillId="0" borderId="0" xfId="0" applyNumberFormat="1" applyFont="1" applyAlignment="1">
      <alignment horizontal="left" indent="1"/>
    </xf>
    <xf numFmtId="9" fontId="18" fillId="0" borderId="0" xfId="1" applyFont="1" applyAlignment="1">
      <alignment horizontal="left" indent="1"/>
    </xf>
    <xf numFmtId="10" fontId="26" fillId="33" borderId="15" xfId="0" applyNumberFormat="1" applyFont="1" applyFill="1" applyBorder="1" applyAlignment="1">
      <alignment horizontal="right" wrapText="1" indent="1"/>
    </xf>
    <xf numFmtId="0" fontId="27" fillId="0" borderId="0" xfId="0" applyFont="1" applyAlignment="1">
      <alignment horizontal="left" indent="1"/>
    </xf>
    <xf numFmtId="0" fontId="26" fillId="33" borderId="0" xfId="0" applyFont="1" applyFill="1" applyBorder="1" applyAlignment="1">
      <alignment horizontal="left" wrapText="1" indent="1"/>
    </xf>
    <xf numFmtId="3" fontId="26" fillId="33" borderId="0" xfId="0" applyNumberFormat="1" applyFont="1" applyFill="1" applyBorder="1" applyAlignment="1">
      <alignment horizontal="right" wrapText="1" indent="1"/>
    </xf>
    <xf numFmtId="0" fontId="26" fillId="33" borderId="0" xfId="0" applyFont="1" applyFill="1" applyBorder="1" applyAlignment="1">
      <alignment horizontal="right" wrapText="1" indent="1"/>
    </xf>
    <xf numFmtId="0" fontId="23" fillId="33" borderId="17" xfId="0" applyFont="1" applyFill="1" applyBorder="1" applyAlignment="1">
      <alignment horizontal="left" wrapText="1" indent="1"/>
    </xf>
    <xf numFmtId="0" fontId="28" fillId="33" borderId="0" xfId="0" applyFont="1" applyFill="1" applyAlignment="1">
      <alignment horizontal="left" wrapText="1" indent="1"/>
    </xf>
    <xf numFmtId="0" fontId="26" fillId="35" borderId="15" xfId="0" applyFont="1" applyFill="1" applyBorder="1" applyAlignment="1">
      <alignment horizontal="right" wrapText="1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Elasticities_Detail_1_7_2013!$B$24</c:f>
              <c:strCache>
                <c:ptCount val="1"/>
                <c:pt idx="0">
                  <c:v>INVDS</c:v>
                </c:pt>
              </c:strCache>
            </c:strRef>
          </c:tx>
          <c:marker>
            <c:symbol val="none"/>
          </c:marker>
          <c:cat>
            <c:numRef>
              <c:f>Elasticities_Detail_1_7_2013!$A$25:$A$33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</c:numCache>
            </c:numRef>
          </c:cat>
          <c:val>
            <c:numRef>
              <c:f>Elasticities_Detail_1_7_2013!$B$25:$B$33</c:f>
              <c:numCache>
                <c:formatCode>0%</c:formatCode>
                <c:ptCount val="9"/>
                <c:pt idx="0">
                  <c:v>0</c:v>
                </c:pt>
                <c:pt idx="1">
                  <c:v>4.8664983094863334E-2</c:v>
                </c:pt>
                <c:pt idx="2">
                  <c:v>0.10551975277899839</c:v>
                </c:pt>
                <c:pt idx="3">
                  <c:v>0.1727187356019948</c:v>
                </c:pt>
                <c:pt idx="4">
                  <c:v>0.25321227503393495</c:v>
                </c:pt>
                <c:pt idx="5">
                  <c:v>0.35113741407522059</c:v>
                </c:pt>
                <c:pt idx="6">
                  <c:v>0.47245570874852971</c:v>
                </c:pt>
                <c:pt idx="7">
                  <c:v>0.62603539157182819</c:v>
                </c:pt>
                <c:pt idx="8">
                  <c:v>0.82557231171387402</c:v>
                </c:pt>
              </c:numCache>
            </c:numRef>
          </c:val>
        </c:ser>
        <c:ser>
          <c:idx val="1"/>
          <c:order val="1"/>
          <c:tx>
            <c:strRef>
              <c:f>Elasticities_Detail_1_7_2013!$C$24</c:f>
              <c:strCache>
                <c:ptCount val="1"/>
                <c:pt idx="0">
                  <c:v>DISP ONLY</c:v>
                </c:pt>
              </c:strCache>
            </c:strRef>
          </c:tx>
          <c:marker>
            <c:symbol val="none"/>
          </c:marker>
          <c:cat>
            <c:numRef>
              <c:f>Elasticities_Detail_1_7_2013!$A$25:$A$33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</c:numCache>
            </c:numRef>
          </c:cat>
          <c:val>
            <c:numRef>
              <c:f>Elasticities_Detail_1_7_2013!$C$25:$C$33</c:f>
              <c:numCache>
                <c:formatCode>0%</c:formatCode>
                <c:ptCount val="9"/>
                <c:pt idx="0">
                  <c:v>0.2301745870466092</c:v>
                </c:pt>
                <c:pt idx="1">
                  <c:v>0.29004101252896297</c:v>
                </c:pt>
                <c:pt idx="2">
                  <c:v>0.35998230534677389</c:v>
                </c:pt>
                <c:pt idx="3">
                  <c:v>0.44264878629100557</c:v>
                </c:pt>
                <c:pt idx="4">
                  <c:v>0.54166989292161261</c:v>
                </c:pt>
                <c:pt idx="5">
                  <c:v>0.66213491040320793</c:v>
                </c:pt>
                <c:pt idx="6">
                  <c:v>0.81137759345414473</c:v>
                </c:pt>
                <c:pt idx="7">
                  <c:v>1.0003074163500454</c:v>
                </c:pt>
                <c:pt idx="8">
                  <c:v>1.2457726646863385</c:v>
                </c:pt>
              </c:numCache>
            </c:numRef>
          </c:val>
        </c:ser>
        <c:ser>
          <c:idx val="2"/>
          <c:order val="2"/>
          <c:tx>
            <c:strRef>
              <c:f>Elasticities_Detail_1_7_2013!$D$24</c:f>
              <c:strCache>
                <c:ptCount val="1"/>
                <c:pt idx="0">
                  <c:v>FEAT ONLY</c:v>
                </c:pt>
              </c:strCache>
            </c:strRef>
          </c:tx>
          <c:marker>
            <c:symbol val="none"/>
          </c:marker>
          <c:cat>
            <c:numRef>
              <c:f>Elasticities_Detail_1_7_2013!$A$25:$A$33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</c:numCache>
            </c:numRef>
          </c:cat>
          <c:val>
            <c:numRef>
              <c:f>Elasticities_Detail_1_7_2013!$D$25:$D$33</c:f>
              <c:numCache>
                <c:formatCode>0%</c:formatCode>
                <c:ptCount val="9"/>
                <c:pt idx="0">
                  <c:v>0.25957731450002108</c:v>
                </c:pt>
                <c:pt idx="1">
                  <c:v>0.32087462321683824</c:v>
                </c:pt>
                <c:pt idx="2">
                  <c:v>0.39248760133209792</c:v>
                </c:pt>
                <c:pt idx="3">
                  <c:v>0.477129915653421</c:v>
                </c:pt>
                <c:pt idx="4">
                  <c:v>0.57851775188570564</c:v>
                </c:pt>
                <c:pt idx="5">
                  <c:v>0.70186203554136939</c:v>
                </c:pt>
                <c:pt idx="6">
                  <c:v>0.85467180734569825</c:v>
                </c:pt>
                <c:pt idx="7">
                  <c:v>1.0481172917980337</c:v>
                </c:pt>
                <c:pt idx="8">
                  <c:v>1.299449469814157</c:v>
                </c:pt>
              </c:numCache>
            </c:numRef>
          </c:val>
        </c:ser>
        <c:ser>
          <c:idx val="3"/>
          <c:order val="3"/>
          <c:tx>
            <c:strRef>
              <c:f>Elasticities_Detail_1_7_2013!$E$24</c:f>
              <c:strCache>
                <c:ptCount val="1"/>
                <c:pt idx="0">
                  <c:v>Feature and Display</c:v>
                </c:pt>
              </c:strCache>
            </c:strRef>
          </c:tx>
          <c:marker>
            <c:symbol val="none"/>
          </c:marker>
          <c:cat>
            <c:numRef>
              <c:f>Elasticities_Detail_1_7_2013!$A$25:$A$33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</c:numCache>
            </c:numRef>
          </c:cat>
          <c:val>
            <c:numRef>
              <c:f>Elasticities_Detail_1_7_2013!$E$25:$E$33</c:f>
              <c:numCache>
                <c:formatCode>0%</c:formatCode>
                <c:ptCount val="9"/>
                <c:pt idx="0">
                  <c:v>0.54950000271834054</c:v>
                </c:pt>
                <c:pt idx="1">
                  <c:v>0.62490639415611948</c:v>
                </c:pt>
                <c:pt idx="2">
                  <c:v>0.71300285993623702</c:v>
                </c:pt>
                <c:pt idx="3">
                  <c:v>0.81712768400313984</c:v>
                </c:pt>
                <c:pt idx="4">
                  <c:v>0.94185242357173982</c:v>
                </c:pt>
                <c:pt idx="5">
                  <c:v>1.0935874267824057</c:v>
                </c:pt>
                <c:pt idx="6">
                  <c:v>1.2815701247084825</c:v>
                </c:pt>
                <c:pt idx="7">
                  <c:v>1.5195418436606656</c:v>
                </c:pt>
                <c:pt idx="8">
                  <c:v>1.8287243019631751</c:v>
                </c:pt>
              </c:numCache>
            </c:numRef>
          </c:val>
        </c:ser>
        <c:marker val="1"/>
        <c:axId val="129360256"/>
        <c:axId val="129361792"/>
      </c:lineChart>
      <c:catAx>
        <c:axId val="1293602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Discount</a:t>
                </a:r>
              </a:p>
            </c:rich>
          </c:tx>
          <c:layout/>
        </c:title>
        <c:numFmt formatCode="0%" sourceLinked="1"/>
        <c:tickLblPos val="nextTo"/>
        <c:crossAx val="129361792"/>
        <c:crosses val="autoZero"/>
        <c:auto val="1"/>
        <c:lblAlgn val="ctr"/>
        <c:lblOffset val="100"/>
      </c:catAx>
      <c:valAx>
        <c:axId val="129361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Lift</a:t>
                </a:r>
              </a:p>
            </c:rich>
          </c:tx>
          <c:layout/>
        </c:title>
        <c:numFmt formatCode="0%" sourceLinked="1"/>
        <c:tickLblPos val="nextTo"/>
        <c:crossAx val="12936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35</xdr:row>
      <xdr:rowOff>85725</xdr:rowOff>
    </xdr:from>
    <xdr:to>
      <xdr:col>4</xdr:col>
      <xdr:colOff>752475</xdr:colOff>
      <xdr:row>56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Q34"/>
  <sheetViews>
    <sheetView showGridLines="0" tabSelected="1" topLeftCell="A7" workbookViewId="0">
      <selection activeCell="D32" sqref="D32"/>
    </sheetView>
  </sheetViews>
  <sheetFormatPr defaultRowHeight="10.5"/>
  <cols>
    <col min="1" max="1" width="11.28515625" style="1" customWidth="1"/>
    <col min="2" max="2" width="21.42578125" style="1" bestFit="1" customWidth="1"/>
    <col min="3" max="3" width="14" style="1" bestFit="1" customWidth="1"/>
    <col min="4" max="4" width="13.28515625" style="1" bestFit="1" customWidth="1"/>
    <col min="5" max="5" width="23.140625" style="1" bestFit="1" customWidth="1"/>
    <col min="6" max="6" width="12.7109375" style="1" bestFit="1" customWidth="1"/>
    <col min="7" max="7" width="33" style="1" bestFit="1" customWidth="1"/>
    <col min="8" max="8" width="35.42578125" style="1" bestFit="1" customWidth="1"/>
    <col min="9" max="9" width="11.42578125" style="1" bestFit="1" customWidth="1"/>
    <col min="10" max="10" width="14" style="1" bestFit="1" customWidth="1"/>
    <col min="11" max="11" width="11.42578125" style="1" bestFit="1" customWidth="1"/>
    <col min="12" max="14" width="11" style="1" bestFit="1" customWidth="1"/>
    <col min="15" max="15" width="18.85546875" style="1" bestFit="1" customWidth="1"/>
    <col min="16" max="16" width="16.7109375" style="1" bestFit="1" customWidth="1"/>
    <col min="17" max="17" width="20.85546875" style="1" bestFit="1" customWidth="1"/>
    <col min="18" max="16384" width="9.140625" style="1"/>
  </cols>
  <sheetData>
    <row r="2" spans="1:17" ht="14.25">
      <c r="A2" s="2" t="s">
        <v>0</v>
      </c>
      <c r="B2" s="3" t="s">
        <v>1</v>
      </c>
    </row>
    <row r="3" spans="1:17" ht="12">
      <c r="A3" s="4" t="s">
        <v>2</v>
      </c>
    </row>
    <row r="4" spans="1:17" ht="12">
      <c r="A4" s="4"/>
    </row>
    <row r="5" spans="1:17" ht="11.25" customHeight="1">
      <c r="A5" s="13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ht="12" thickBot="1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7" ht="37.5" customHeight="1">
      <c r="A7" s="5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7" t="s">
        <v>21</v>
      </c>
    </row>
    <row r="8" spans="1:17" ht="12.75" customHeight="1" thickBot="1">
      <c r="A8" s="8" t="s">
        <v>22</v>
      </c>
      <c r="B8" s="9" t="s">
        <v>23</v>
      </c>
      <c r="C8" s="10">
        <v>1126242</v>
      </c>
      <c r="D8" s="25">
        <v>0.1995644</v>
      </c>
      <c r="E8" s="25">
        <v>3.1211800000000001E-2</v>
      </c>
      <c r="F8" s="25">
        <v>0.20715610000000001</v>
      </c>
      <c r="G8" s="25">
        <v>0.90284030000000004</v>
      </c>
      <c r="H8" s="11">
        <v>-0.94810779999999995</v>
      </c>
      <c r="I8" s="11">
        <v>1.0765E-3</v>
      </c>
      <c r="J8" s="11">
        <v>1.0001999999999999E-3</v>
      </c>
      <c r="K8" s="11">
        <v>2.1576999999999998E-3</v>
      </c>
      <c r="L8" s="11">
        <v>3.8999999999999999E-4</v>
      </c>
      <c r="M8" s="11">
        <v>6.6739999999999996E-4</v>
      </c>
      <c r="N8" s="11">
        <v>7.3820000000000005E-4</v>
      </c>
      <c r="O8" s="11">
        <v>3.2200000000000002E-4</v>
      </c>
      <c r="P8" s="11">
        <v>0.27207680000000001</v>
      </c>
      <c r="Q8" s="12">
        <v>0.33505669999999999</v>
      </c>
    </row>
    <row r="9" spans="1:17" ht="12.75" customHeight="1">
      <c r="A9" s="20"/>
      <c r="B9" s="20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11.25">
      <c r="A10" s="24" t="s">
        <v>42</v>
      </c>
      <c r="B10" s="24"/>
      <c r="C10" s="24"/>
      <c r="D10" s="24"/>
      <c r="E10" s="24"/>
      <c r="F10" s="24"/>
      <c r="G10" s="24"/>
      <c r="H10" s="24"/>
    </row>
    <row r="11" spans="1:17" ht="11.25">
      <c r="A11" s="13" t="s">
        <v>30</v>
      </c>
      <c r="B11" s="13"/>
      <c r="C11" s="13"/>
      <c r="D11" s="13"/>
      <c r="E11" s="13"/>
      <c r="F11" s="13"/>
      <c r="G11" s="13"/>
      <c r="H11" s="13"/>
    </row>
    <row r="12" spans="1:17" ht="12" customHeight="1" thickBot="1">
      <c r="A12" s="23" t="s">
        <v>4</v>
      </c>
      <c r="B12" s="23"/>
      <c r="C12" s="23"/>
      <c r="D12" s="23"/>
      <c r="E12" s="23"/>
      <c r="F12" s="23"/>
      <c r="G12" s="23"/>
    </row>
    <row r="13" spans="1:17" ht="24.75">
      <c r="A13" s="5" t="s">
        <v>5</v>
      </c>
      <c r="B13" s="6" t="s">
        <v>6</v>
      </c>
      <c r="C13" s="6" t="s">
        <v>7</v>
      </c>
      <c r="D13" s="6" t="s">
        <v>31</v>
      </c>
      <c r="E13" s="6" t="s">
        <v>32</v>
      </c>
      <c r="F13" s="6" t="s">
        <v>33</v>
      </c>
      <c r="G13" s="6" t="s">
        <v>34</v>
      </c>
      <c r="H13" s="7" t="s">
        <v>35</v>
      </c>
    </row>
    <row r="14" spans="1:17" ht="12" thickBot="1">
      <c r="A14" s="8" t="s">
        <v>22</v>
      </c>
      <c r="B14" s="9" t="s">
        <v>23</v>
      </c>
      <c r="C14" s="10">
        <v>1126242</v>
      </c>
      <c r="D14" s="18">
        <v>0.26</v>
      </c>
      <c r="E14" s="18">
        <v>0.23</v>
      </c>
      <c r="F14" s="18">
        <v>0.55000000000000004</v>
      </c>
      <c r="G14" s="11">
        <v>1.06</v>
      </c>
      <c r="H14" s="12">
        <v>-0.86</v>
      </c>
    </row>
    <row r="15" spans="1:17" ht="12.75" customHeight="1">
      <c r="A15" s="20"/>
      <c r="B15" s="20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ht="12.75" customHeight="1">
      <c r="A16" s="20"/>
      <c r="B16" s="20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ht="12.75" customHeight="1">
      <c r="A17" s="20"/>
      <c r="B17" s="20"/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ht="12.75" customHeight="1" thickBot="1">
      <c r="A18" s="20"/>
      <c r="B18" s="20"/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7" ht="14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7">
      <c r="B20" s="1" t="s">
        <v>25</v>
      </c>
      <c r="C20" s="1" t="s">
        <v>26</v>
      </c>
      <c r="D20" s="1" t="s">
        <v>27</v>
      </c>
      <c r="E20" s="1" t="s">
        <v>39</v>
      </c>
    </row>
    <row r="21" spans="1:17" ht="12" thickBot="1">
      <c r="A21" s="1" t="s">
        <v>41</v>
      </c>
      <c r="B21" s="25">
        <v>0.90284030000000004</v>
      </c>
      <c r="C21" s="25">
        <v>0.20715610000000001</v>
      </c>
      <c r="D21" s="25">
        <v>0.1995644</v>
      </c>
      <c r="E21" s="25">
        <v>3.1211800000000001E-2</v>
      </c>
    </row>
    <row r="23" spans="1:17">
      <c r="B23" s="1" t="s">
        <v>29</v>
      </c>
      <c r="C23" s="1" t="s">
        <v>36</v>
      </c>
      <c r="D23" s="1" t="s">
        <v>36</v>
      </c>
      <c r="E23" s="1" t="s">
        <v>36</v>
      </c>
    </row>
    <row r="24" spans="1:17">
      <c r="A24" s="19" t="s">
        <v>24</v>
      </c>
      <c r="B24" s="19" t="s">
        <v>25</v>
      </c>
      <c r="C24" s="19" t="s">
        <v>37</v>
      </c>
      <c r="D24" s="19" t="s">
        <v>38</v>
      </c>
      <c r="E24" s="19" t="s">
        <v>40</v>
      </c>
      <c r="F24" s="1" t="s">
        <v>28</v>
      </c>
    </row>
    <row r="25" spans="1:17">
      <c r="A25" s="17">
        <v>0</v>
      </c>
      <c r="B25" s="17">
        <f>EXP($F25*$B$21)-1</f>
        <v>0</v>
      </c>
      <c r="C25" s="17">
        <f>EXP($F25*$B$21)*EXP(C$21)-1</f>
        <v>0.2301745870466092</v>
      </c>
      <c r="D25" s="17">
        <f>EXP($F25*$B$21)*EXP(D$21)*EXP(E$21)-1</f>
        <v>0.25957731450002108</v>
      </c>
      <c r="E25" s="17">
        <f>EXP($F25*$B$21)*EXP(D$21)*EXP(E$21)*EXP(C$21)-1</f>
        <v>0.54950000271834054</v>
      </c>
      <c r="F25" s="1">
        <f>1/(1 - A25) -1</f>
        <v>0</v>
      </c>
    </row>
    <row r="26" spans="1:17">
      <c r="A26" s="16">
        <f>A25+5%</f>
        <v>0.05</v>
      </c>
      <c r="B26" s="17">
        <f>EXP($F26*$B$21)-1</f>
        <v>4.8664983094863334E-2</v>
      </c>
      <c r="C26" s="17">
        <f>EXP($F26*$B$21)*EXP(C$21)-1</f>
        <v>0.29004101252896297</v>
      </c>
      <c r="D26" s="17">
        <f>EXP($F26*$B$21)*EXP(D$21)*EXP(E$21)-1</f>
        <v>0.32087462321683824</v>
      </c>
      <c r="E26" s="17">
        <f>EXP($F26*$B$21)*EXP(D$21)*EXP(E$21)*EXP(C$21)-1</f>
        <v>0.62490639415611948</v>
      </c>
      <c r="F26" s="1">
        <f>1/(1 - A26) -1</f>
        <v>5.2631578947368363E-2</v>
      </c>
    </row>
    <row r="27" spans="1:17">
      <c r="A27" s="16">
        <f t="shared" ref="A27:A34" si="0">A26+5%</f>
        <v>0.1</v>
      </c>
      <c r="B27" s="17">
        <f>EXP($F27*$B$21)-1</f>
        <v>0.10551975277899839</v>
      </c>
      <c r="C27" s="17">
        <f>EXP($F27*$B$21)*EXP(C$21)-1</f>
        <v>0.35998230534677389</v>
      </c>
      <c r="D27" s="17">
        <f>EXP($F27*$B$21)*EXP(D$21)*EXP(E$21)-1</f>
        <v>0.39248760133209792</v>
      </c>
      <c r="E27" s="17">
        <f>EXP($F27*$B$21)*EXP(D$21)*EXP(E$21)*EXP(C$21)-1</f>
        <v>0.71300285993623702</v>
      </c>
      <c r="F27" s="1">
        <f>1/(1 - A27) -1</f>
        <v>0.11111111111111116</v>
      </c>
    </row>
    <row r="28" spans="1:17">
      <c r="A28" s="16">
        <f t="shared" si="0"/>
        <v>0.15000000000000002</v>
      </c>
      <c r="B28" s="17">
        <f>EXP($F28*$B$21)-1</f>
        <v>0.1727187356019948</v>
      </c>
      <c r="C28" s="17">
        <f>EXP($F28*$B$21)*EXP(C$21)-1</f>
        <v>0.44264878629100557</v>
      </c>
      <c r="D28" s="17">
        <f>EXP($F28*$B$21)*EXP(D$21)*EXP(E$21)-1</f>
        <v>0.477129915653421</v>
      </c>
      <c r="E28" s="17">
        <f>EXP($F28*$B$21)*EXP(D$21)*EXP(E$21)*EXP(C$21)-1</f>
        <v>0.81712768400313984</v>
      </c>
      <c r="F28" s="1">
        <f>1/(1 - A28) -1</f>
        <v>0.17647058823529416</v>
      </c>
    </row>
    <row r="29" spans="1:17">
      <c r="A29" s="16">
        <f t="shared" si="0"/>
        <v>0.2</v>
      </c>
      <c r="B29" s="17">
        <f>EXP($F29*$B$21)-1</f>
        <v>0.25321227503393495</v>
      </c>
      <c r="C29" s="17">
        <f>EXP($F29*$B$21)*EXP(C$21)-1</f>
        <v>0.54166989292161261</v>
      </c>
      <c r="D29" s="17">
        <f>EXP($F29*$B$21)*EXP(D$21)*EXP(E$21)-1</f>
        <v>0.57851775188570564</v>
      </c>
      <c r="E29" s="17">
        <f>EXP($F29*$B$21)*EXP(D$21)*EXP(E$21)*EXP(C$21)-1</f>
        <v>0.94185242357173982</v>
      </c>
      <c r="F29" s="1">
        <f>1/(1 - A29) -1</f>
        <v>0.25</v>
      </c>
    </row>
    <row r="30" spans="1:17">
      <c r="A30" s="16">
        <f t="shared" si="0"/>
        <v>0.25</v>
      </c>
      <c r="B30" s="17">
        <f>EXP($F30*$B$21)-1</f>
        <v>0.35113741407522059</v>
      </c>
      <c r="C30" s="17">
        <f>EXP($F30*$B$21)*EXP(C$21)-1</f>
        <v>0.66213491040320793</v>
      </c>
      <c r="D30" s="17">
        <f>EXP($F30*$B$21)*EXP(D$21)*EXP(E$21)-1</f>
        <v>0.70186203554136939</v>
      </c>
      <c r="E30" s="17">
        <f>EXP($F30*$B$21)*EXP(D$21)*EXP(E$21)*EXP(C$21)-1</f>
        <v>1.0935874267824057</v>
      </c>
      <c r="F30" s="1">
        <f>1/(1 - A30) -1</f>
        <v>0.33333333333333326</v>
      </c>
    </row>
    <row r="31" spans="1:17">
      <c r="A31" s="16">
        <f t="shared" si="0"/>
        <v>0.3</v>
      </c>
      <c r="B31" s="17">
        <f>EXP($F31*$B$21)-1</f>
        <v>0.47245570874852971</v>
      </c>
      <c r="C31" s="17">
        <f>EXP($F31*$B$21)*EXP(C$21)-1</f>
        <v>0.81137759345414473</v>
      </c>
      <c r="D31" s="17">
        <f>EXP($F31*$B$21)*EXP(D$21)*EXP(E$21)-1</f>
        <v>0.85467180734569825</v>
      </c>
      <c r="E31" s="17">
        <f>EXP($F31*$B$21)*EXP(D$21)*EXP(E$21)*EXP(C$21)-1</f>
        <v>1.2815701247084825</v>
      </c>
      <c r="F31" s="1">
        <f>1/(1 - A31) -1</f>
        <v>0.4285714285714286</v>
      </c>
    </row>
    <row r="32" spans="1:17">
      <c r="A32" s="16">
        <f t="shared" si="0"/>
        <v>0.35</v>
      </c>
      <c r="B32" s="17">
        <f>EXP($F32*$B$21)-1</f>
        <v>0.62603539157182819</v>
      </c>
      <c r="C32" s="17">
        <f>EXP($F32*$B$21)*EXP(C$21)-1</f>
        <v>1.0003074163500454</v>
      </c>
      <c r="D32" s="17">
        <f>EXP($F32*$B$21)*EXP(D$21)*EXP(E$21)-1</f>
        <v>1.0481172917980337</v>
      </c>
      <c r="E32" s="17">
        <f>EXP($F32*$B$21)*EXP(D$21)*EXP(E$21)*EXP(C$21)-1</f>
        <v>1.5195418436606656</v>
      </c>
      <c r="F32" s="1">
        <f>1/(1 - A32) -1</f>
        <v>0.53846153846153832</v>
      </c>
    </row>
    <row r="33" spans="1:6">
      <c r="A33" s="16">
        <f t="shared" si="0"/>
        <v>0.39999999999999997</v>
      </c>
      <c r="B33" s="17">
        <f>EXP($F33*$B$21)-1</f>
        <v>0.82557231171387402</v>
      </c>
      <c r="C33" s="17">
        <f>EXP($F33*$B$21)*EXP(C$21)-1</f>
        <v>1.2457726646863385</v>
      </c>
      <c r="D33" s="17">
        <f>EXP($F33*$B$21)*EXP(D$21)*EXP(E$21)-1</f>
        <v>1.299449469814157</v>
      </c>
      <c r="E33" s="17">
        <f>EXP($F33*$B$21)*EXP(D$21)*EXP(E$21)*EXP(C$21)-1</f>
        <v>1.8287243019631751</v>
      </c>
      <c r="F33" s="1">
        <f>1/(1 - A33) -1</f>
        <v>0.66666666666666652</v>
      </c>
    </row>
    <row r="34" spans="1:6">
      <c r="A34" s="16"/>
    </row>
  </sheetData>
  <mergeCells count="5">
    <mergeCell ref="A5:Q5"/>
    <mergeCell ref="A6:P6"/>
    <mergeCell ref="A19:P19"/>
    <mergeCell ref="A10:H10"/>
    <mergeCell ref="A11:H11"/>
  </mergeCells>
  <pageMargins left="0.75" right="0.75" top="1" bottom="1" header="0.5" footer="0.5"/>
  <drawing r:id="rId1"/>
  <legacyDrawing r:id="rId2"/>
  <controls>
    <control shapeId="2051" r:id="rId3" name="Control 3"/>
    <control shapeId="2050" r:id="rId4" name="Control 2"/>
    <control shapeId="2049" r:id="rId5" name="Control 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Elasticities_Detail_1_7_2013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Primack</dc:creator>
  <cp:lastModifiedBy>Lazar Primack</cp:lastModifiedBy>
  <dcterms:created xsi:type="dcterms:W3CDTF">2013-01-07T19:25:56Z</dcterms:created>
  <dcterms:modified xsi:type="dcterms:W3CDTF">2013-01-07T19:42:05Z</dcterms:modified>
</cp:coreProperties>
</file>