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usinha/Desktop/"/>
    </mc:Choice>
  </mc:AlternateContent>
  <xr:revisionPtr revIDLastSave="0" documentId="8_{CF8ADE25-FF31-414F-A6E8-B8476E62ECC7}" xr6:coauthVersionLast="36" xr6:coauthVersionMax="36" xr10:uidLastSave="{00000000-0000-0000-0000-000000000000}"/>
  <bookViews>
    <workbookView xWindow="5000" yWindow="460" windowWidth="21280" windowHeight="18520" tabRatio="962" activeTab="1" xr2:uid="{00000000-000D-0000-FFFF-FFFF00000000}"/>
  </bookViews>
  <sheets>
    <sheet name="List" sheetId="22" r:id="rId1"/>
    <sheet name="1" sheetId="1" r:id="rId2"/>
    <sheet name="2" sheetId="2" r:id="rId3"/>
    <sheet name="3" sheetId="3" r:id="rId4"/>
    <sheet name="4" sheetId="4" r:id="rId5"/>
    <sheet name="5" sheetId="6" r:id="rId6"/>
    <sheet name="6" sheetId="5" r:id="rId7"/>
    <sheet name="7" sheetId="7" r:id="rId8"/>
    <sheet name="8" sheetId="8" r:id="rId9"/>
    <sheet name="9" sheetId="9" r:id="rId10"/>
    <sheet name="10" sheetId="10" r:id="rId11"/>
    <sheet name="11" sheetId="11" r:id="rId12"/>
    <sheet name="12" sheetId="12" r:id="rId13"/>
    <sheet name="13" sheetId="13" r:id="rId14"/>
    <sheet name="14" sheetId="14" r:id="rId15"/>
    <sheet name="15" sheetId="15" r:id="rId16"/>
    <sheet name="16" sheetId="16" r:id="rId17"/>
    <sheet name="17" sheetId="17" r:id="rId18"/>
    <sheet name="18" sheetId="18" r:id="rId19"/>
    <sheet name="19" sheetId="19" r:id="rId20"/>
    <sheet name="20" sheetId="20" r:id="rId21"/>
    <sheet name="21-na" sheetId="21" r:id="rId22"/>
    <sheet name="22" sheetId="23" r:id="rId23"/>
    <sheet name="23-na" sheetId="24" r:id="rId24"/>
    <sheet name="24" sheetId="25" r:id="rId25"/>
    <sheet name="25" sheetId="26" r:id="rId26"/>
    <sheet name="26" sheetId="27" r:id="rId27"/>
    <sheet name="27" sheetId="28" r:id="rId28"/>
    <sheet name="28" sheetId="29" r:id="rId2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8" l="1"/>
  <c r="E11" i="28"/>
  <c r="H10" i="28"/>
  <c r="E10" i="28"/>
  <c r="H9" i="28"/>
  <c r="E9" i="28"/>
  <c r="H8" i="28"/>
  <c r="E8" i="28"/>
  <c r="H7" i="28"/>
  <c r="E7" i="28"/>
  <c r="F19" i="27"/>
  <c r="E19" i="27"/>
  <c r="D19" i="27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5" i="20"/>
  <c r="I4" i="20"/>
  <c r="N16" i="14" l="1"/>
  <c r="Q15" i="14"/>
  <c r="Q14" i="14"/>
  <c r="P13" i="14"/>
  <c r="P16" i="14" s="1"/>
  <c r="O13" i="14"/>
  <c r="O16" i="14" s="1"/>
  <c r="N13" i="14"/>
  <c r="L13" i="14"/>
  <c r="Q12" i="14"/>
  <c r="M12" i="14"/>
  <c r="L12" i="14"/>
  <c r="Q11" i="14"/>
  <c r="L11" i="14"/>
  <c r="Q10" i="14"/>
  <c r="L10" i="14"/>
  <c r="Q9" i="14"/>
  <c r="L9" i="14"/>
  <c r="Q8" i="14"/>
  <c r="L8" i="14"/>
  <c r="Q7" i="14"/>
  <c r="M7" i="14"/>
  <c r="L7" i="14"/>
  <c r="Q6" i="14"/>
  <c r="M6" i="14"/>
  <c r="L6" i="14"/>
  <c r="Q5" i="14"/>
  <c r="L5" i="14"/>
  <c r="M13" i="14" l="1"/>
  <c r="R14" i="14"/>
  <c r="Q16" i="14"/>
  <c r="R16" i="14" s="1"/>
  <c r="Q1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vijay.sabla</author>
  </authors>
  <commentList>
    <comment ref="J3" authorId="0" shapeId="0" xr:uid="{00000000-0006-0000-1300-000001000000}">
      <text>
        <r>
          <rPr>
            <b/>
            <sz val="9"/>
            <color indexed="8"/>
            <rFont val="Tahoma"/>
            <family val="2"/>
          </rPr>
          <t>vijay.sabla:</t>
        </r>
        <r>
          <rPr>
            <sz val="9"/>
            <color indexed="8"/>
            <rFont val="Tahoma"/>
            <family val="2"/>
          </rPr>
          <t xml:space="preserve">
mileage of all tyres including failed</t>
        </r>
      </text>
    </comment>
  </commentList>
</comments>
</file>

<file path=xl/sharedStrings.xml><?xml version="1.0" encoding="utf-8"?>
<sst xmlns="http://schemas.openxmlformats.org/spreadsheetml/2006/main" count="1353" uniqueCount="618">
  <si>
    <t>Incentive tracker</t>
  </si>
  <si>
    <t>Claims register</t>
  </si>
  <si>
    <t>Halla bol list</t>
  </si>
  <si>
    <t>direct fleet plan vs actuals every month</t>
  </si>
  <si>
    <t>FSS p1 and P2 customers with monthly offtake</t>
  </si>
  <si>
    <t>Dealer, distributor and sub dealer spot inspection and spot replacement</t>
  </si>
  <si>
    <t>C2C cfa wise</t>
  </si>
  <si>
    <t>WA reports</t>
  </si>
  <si>
    <t>WA trends</t>
  </si>
  <si>
    <t>Reinspection at CFA level (variation report)</t>
  </si>
  <si>
    <t>Complaint TAT</t>
  </si>
  <si>
    <t>PJP Plan Vs actuals</t>
  </si>
  <si>
    <t>Tyres tracking data customer wise</t>
  </si>
  <si>
    <t>warranty registration dealer wise</t>
  </si>
  <si>
    <t>dash board score</t>
  </si>
  <si>
    <t>Pending complaint status</t>
  </si>
  <si>
    <t>Number dealers and sub dealers are authorised and using authority.</t>
  </si>
  <si>
    <t>Digital initiatives</t>
  </si>
  <si>
    <t>Tyre tracking reports by FSS</t>
  </si>
  <si>
    <t>Scrap tyre inspection report by FSS</t>
  </si>
  <si>
    <t>Business card updation by FSS</t>
  </si>
  <si>
    <t>PJP plans v/s actuals of FSS</t>
  </si>
  <si>
    <t>FSS SKU wise sales</t>
  </si>
  <si>
    <t>Stock visibility</t>
  </si>
  <si>
    <t>Claim rejected customers</t>
  </si>
  <si>
    <t>MHN : SPEC.KTB reports</t>
  </si>
  <si>
    <t>SPK reports</t>
  </si>
  <si>
    <t>dealer and fleet business card</t>
  </si>
  <si>
    <t>Serial No</t>
  </si>
  <si>
    <t>Reports Name</t>
  </si>
  <si>
    <t>Docket Number</t>
  </si>
  <si>
    <t>Docket Date</t>
  </si>
  <si>
    <t>Sold-To-Party Name</t>
  </si>
  <si>
    <t>Material Description</t>
  </si>
  <si>
    <t>Date</t>
  </si>
  <si>
    <t>Customer Name</t>
  </si>
  <si>
    <t>Actual NSD</t>
  </si>
  <si>
    <t>Wear%</t>
  </si>
  <si>
    <t>Inspected By</t>
  </si>
  <si>
    <t>Defect Code</t>
  </si>
  <si>
    <t>Disposition</t>
  </si>
  <si>
    <t>Replacement Offer</t>
  </si>
  <si>
    <t>HALLA BOL</t>
  </si>
  <si>
    <t>Territory</t>
  </si>
  <si>
    <t>Fleet Name</t>
  </si>
  <si>
    <t>ADDRESS</t>
  </si>
  <si>
    <t>STATE</t>
  </si>
  <si>
    <t>TOWN</t>
  </si>
  <si>
    <t>Key Decision Maker</t>
  </si>
  <si>
    <t>Fleet Size (No of Vehicles)</t>
  </si>
  <si>
    <t>Monthly Consumption TBB Tyres per month</t>
  </si>
  <si>
    <t>Monthly Consumption TBR Tyres per month</t>
  </si>
  <si>
    <t>Total (TBB+TBR)</t>
  </si>
  <si>
    <t>CEAT Sales (TBB tyres per month)</t>
  </si>
  <si>
    <t>CEAT Sales (TBR tyres per month)</t>
  </si>
  <si>
    <t>Total Ceat</t>
  </si>
  <si>
    <t>Application</t>
  </si>
  <si>
    <t>Load</t>
  </si>
  <si>
    <t>Route 1</t>
  </si>
  <si>
    <t>Route 2 ( if any(</t>
  </si>
  <si>
    <t>Route 3 (if any)</t>
  </si>
  <si>
    <t>Source of Purchase</t>
  </si>
  <si>
    <t>Name of Dealer 1</t>
  </si>
  <si>
    <t>Name of Dealer 2</t>
  </si>
  <si>
    <t>Name of Dealer 3</t>
  </si>
  <si>
    <t>NEAREST DEALER-ANY COMPANY</t>
  </si>
  <si>
    <t>NEAREST CEAT DEALER</t>
  </si>
  <si>
    <t>Current Fitment</t>
  </si>
  <si>
    <t>Contact Details</t>
  </si>
  <si>
    <t>Claim Number</t>
  </si>
  <si>
    <t>RO</t>
  </si>
  <si>
    <t>N/A</t>
  </si>
  <si>
    <t>Dealer name</t>
  </si>
  <si>
    <t>Sales Grp</t>
  </si>
  <si>
    <t>Sales district</t>
  </si>
  <si>
    <t>TL NAME</t>
  </si>
  <si>
    <t>Spot inspection</t>
  </si>
  <si>
    <t>Spot Replacement</t>
  </si>
  <si>
    <t>% Inspection</t>
  </si>
  <si>
    <t>% Replacement</t>
  </si>
  <si>
    <t>DL</t>
  </si>
  <si>
    <t>DT</t>
  </si>
  <si>
    <t>SD</t>
  </si>
  <si>
    <t>CS</t>
  </si>
  <si>
    <t>Channel Partner</t>
  </si>
  <si>
    <t>LY</t>
  </si>
  <si>
    <t>YTD TY</t>
  </si>
  <si>
    <t>Q1</t>
  </si>
  <si>
    <t>Q2</t>
  </si>
  <si>
    <t>Q3</t>
  </si>
  <si>
    <t>Q4</t>
  </si>
  <si>
    <t>Last 3 Months Trend</t>
  </si>
  <si>
    <t>Current Month</t>
  </si>
  <si>
    <t xml:space="preserve">CFA </t>
  </si>
  <si>
    <t>PATC</t>
  </si>
  <si>
    <t>MZPC</t>
  </si>
  <si>
    <t>GAYC</t>
  </si>
  <si>
    <t>BGPC</t>
  </si>
  <si>
    <t>TRUCK</t>
  </si>
  <si>
    <t>TBB</t>
  </si>
  <si>
    <t>TBR</t>
  </si>
  <si>
    <t>CFA NAME</t>
  </si>
  <si>
    <t>NOS. INSP.</t>
  </si>
  <si>
    <t>NOS.     W.A.</t>
  </si>
  <si>
    <t>%</t>
  </si>
  <si>
    <t xml:space="preserve"> </t>
  </si>
  <si>
    <t>FY17</t>
  </si>
  <si>
    <t xml:space="preserve">FY 18 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</si>
  <si>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</si>
  <si>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</si>
  <si>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</si>
  <si>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</si>
  <si>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</si>
  <si>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</si>
  <si>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</si>
  <si>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</si>
  <si>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</si>
  <si>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</si>
  <si>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</si>
  <si>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</si>
  <si>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 xml:space="preserve">FY 19 YTD </t>
  </si>
  <si>
    <t>FY 19 TGT</t>
  </si>
  <si>
    <t>Actual FY 17 &amp;18</t>
  </si>
  <si>
    <t>Actual FY 18</t>
  </si>
  <si>
    <t>Target FY 19</t>
  </si>
  <si>
    <t>Actual FY 19</t>
  </si>
  <si>
    <t>YTD FY 19</t>
  </si>
  <si>
    <t>BudFY 19</t>
  </si>
  <si>
    <t>S.NO.</t>
  </si>
  <si>
    <t>NON-TRUCK</t>
  </si>
  <si>
    <t>Defect After Re-Inspection</t>
  </si>
  <si>
    <t>Original NSD</t>
  </si>
  <si>
    <t>Defect</t>
  </si>
  <si>
    <t>YTD</t>
  </si>
  <si>
    <t>No. Of Complaints Received</t>
  </si>
  <si>
    <t>No. Of Complaints Closed</t>
  </si>
  <si>
    <t>No. Of complaints Closed within 4 days</t>
  </si>
  <si>
    <t>Avg. TAT</t>
  </si>
  <si>
    <t>No.of calls Planned</t>
  </si>
  <si>
    <t>MTD Ach.</t>
  </si>
  <si>
    <t>% Ach.</t>
  </si>
  <si>
    <t>Size</t>
  </si>
  <si>
    <t>Pattern</t>
  </si>
  <si>
    <t>No of tyres Under Tracking</t>
  </si>
  <si>
    <t>No. Of tyres Failed</t>
  </si>
  <si>
    <t>Average % Wear</t>
  </si>
  <si>
    <t>Current Average Mileage</t>
  </si>
  <si>
    <t>Running Tyre Average Mileage</t>
  </si>
  <si>
    <t>No. Of Tyes Retreaded</t>
  </si>
  <si>
    <t>R/T tyre Avg. Mileage</t>
  </si>
  <si>
    <t>Customer Expectation (Total)</t>
  </si>
  <si>
    <t>Projected Mileage @85% Wear</t>
  </si>
  <si>
    <t>Warranty Registration</t>
  </si>
  <si>
    <t>% Warranty Reg</t>
  </si>
  <si>
    <t>S.NO</t>
  </si>
  <si>
    <t>RSM Dashborad Ach. MTD</t>
  </si>
  <si>
    <t>Fleet Sales Ach. MTD</t>
  </si>
  <si>
    <t>CEAT Tyres tracked</t>
  </si>
  <si>
    <t>Non-CEAT Tyres Tracked</t>
  </si>
  <si>
    <t>No. of Customers Tracked</t>
  </si>
  <si>
    <t>% of claim Spot Inspection done</t>
  </si>
  <si>
    <t>% of claim Spot Replacement done</t>
  </si>
  <si>
    <t>% of Dealers / Distributors doing Claim Inspection</t>
  </si>
  <si>
    <t>% of Authorised sub dealers doing Claim Inspection</t>
  </si>
  <si>
    <t>Total</t>
  </si>
  <si>
    <t>QTY Sold</t>
  </si>
  <si>
    <t>MTD Target</t>
  </si>
  <si>
    <t>Actual</t>
  </si>
  <si>
    <t>Ach. MTD</t>
  </si>
  <si>
    <t>Weightage</t>
  </si>
  <si>
    <t>Parameters</t>
  </si>
  <si>
    <t>Spot Inspection</t>
  </si>
  <si>
    <t xml:space="preserve">Spot Replacement </t>
  </si>
  <si>
    <t>Plant</t>
  </si>
  <si>
    <t>MatGrpDes</t>
  </si>
  <si>
    <t>Material</t>
  </si>
  <si>
    <t>Material Desc</t>
  </si>
  <si>
    <t>Total Stock</t>
  </si>
  <si>
    <t>Value Of STK</t>
  </si>
  <si>
    <t>CFA</t>
  </si>
  <si>
    <t>SKU Code</t>
  </si>
  <si>
    <t>Month</t>
  </si>
  <si>
    <t>TBR Sale</t>
  </si>
  <si>
    <t>MHN Qty</t>
  </si>
  <si>
    <t>MHN Val</t>
  </si>
  <si>
    <t>FY17 APM</t>
  </si>
  <si>
    <t>FY18 APM</t>
  </si>
  <si>
    <t>Apr.18</t>
  </si>
  <si>
    <t>May.18</t>
  </si>
  <si>
    <t>june.18</t>
  </si>
  <si>
    <t>Aug.18</t>
  </si>
  <si>
    <t>Actual Spend YTD</t>
  </si>
  <si>
    <t>YTD % Utilization</t>
  </si>
  <si>
    <t>Qtr. % Utilization</t>
  </si>
  <si>
    <t>Lat Year (FY18) Avg CEAT Fitment</t>
  </si>
  <si>
    <t>P1 Retention @80% of Ly Avg. Offtake</t>
  </si>
  <si>
    <t>YTD FY19</t>
  </si>
  <si>
    <t>CEAT Avg. Per Month Fitment - TBB</t>
  </si>
  <si>
    <t>CEAT Avg. Per Month Fitment - TBR</t>
  </si>
  <si>
    <t>Total Fy 19 Avg</t>
  </si>
  <si>
    <t>CEAT TBB Fitment</t>
  </si>
  <si>
    <t>CEAT TBR Fitment</t>
  </si>
  <si>
    <t>Retained / Not Retained</t>
  </si>
  <si>
    <t>Month Offtake</t>
  </si>
  <si>
    <t xml:space="preserve">Total </t>
  </si>
  <si>
    <t>Description</t>
  </si>
  <si>
    <t>SAP</t>
  </si>
  <si>
    <t>Source</t>
  </si>
  <si>
    <t>SFDC</t>
  </si>
  <si>
    <t>Customer wise detailed Halla Bol List</t>
  </si>
  <si>
    <t>Comments</t>
  </si>
  <si>
    <t>Get a new format</t>
  </si>
  <si>
    <t>Fleets (Direct) - Plan vs Achievement</t>
  </si>
  <si>
    <t>Plan SFDC, SAP-Achievement</t>
  </si>
  <si>
    <t>Manual + SAP</t>
  </si>
  <si>
    <t xml:space="preserve">Dealer/Dtistributor/Subdealer wise Spot inspection and Spot replacement </t>
  </si>
  <si>
    <t>Dealer/Distributor wise Docket-number wise details of claims</t>
  </si>
  <si>
    <t>CFA wise C2C trends</t>
  </si>
  <si>
    <t xml:space="preserve">CFA wise Category wise Wrong Adjustment report </t>
  </si>
  <si>
    <t>CFA wise Category wise Wrong Adjustment trend</t>
  </si>
  <si>
    <t>Territory wise Complaints Turn Around Time report</t>
  </si>
  <si>
    <t>Number of calls planned in PJP vs achievement</t>
  </si>
  <si>
    <t>Fleet wise Vehicle wise Tyre wise tracking report</t>
  </si>
  <si>
    <t>Territory wise Dealer wise Category wise quantity sold vs warranty registrations</t>
  </si>
  <si>
    <t>RO Achievement MTD</t>
  </si>
  <si>
    <t>Part A + Part B (Direct Fleet Retention and Dashboard) Scores and Amounts</t>
  </si>
  <si>
    <t>Parameter wise MTD target and achievement of Dashboard</t>
  </si>
  <si>
    <t>Territory-wise complaint resolution report</t>
  </si>
  <si>
    <t>Territory-wise number of Dealer/Sub-dealer authorised and Dealer/Sub-dealer-wise number of spot-inspection and replacement report</t>
  </si>
  <si>
    <t>Territory-wise initiative wise tracker</t>
  </si>
  <si>
    <t>Give FSS as a filter in 12</t>
  </si>
  <si>
    <t>Fleet wise Scrap tyres inspection report</t>
  </si>
  <si>
    <t>FSS p1 and P2 customers with monthly offtake with trends</t>
  </si>
  <si>
    <t>Give FSS as a filter in 4</t>
  </si>
  <si>
    <t>Number of calls planned in PJP vs achievement by FSS</t>
  </si>
  <si>
    <t>SKU-wise monthly offtake of P1 and P2 Fleets with trends</t>
  </si>
  <si>
    <t>SKU-wise monthly offtake of Fleets with trends</t>
  </si>
  <si>
    <t>SKU-wise stock availability at CFA</t>
  </si>
  <si>
    <t>Dealer-wise CFA-wise claim rejected customers report</t>
  </si>
  <si>
    <t>Customer-wise TBB/TBR sales vs MHN sceme utilization report</t>
  </si>
  <si>
    <t>Territory-wise SPK scheme Budget vs Utilization report</t>
  </si>
  <si>
    <t>Sold-To-Party Code</t>
  </si>
  <si>
    <t>RSM</t>
  </si>
  <si>
    <t>TL</t>
  </si>
  <si>
    <t>SFDC Code</t>
  </si>
  <si>
    <t>SAP CODE</t>
  </si>
  <si>
    <t>Customer</t>
  </si>
  <si>
    <t>Oct-18 Budgget</t>
  </si>
  <si>
    <t>Oct-18 Achivement</t>
  </si>
  <si>
    <t>Nov-18 Budgget</t>
  </si>
  <si>
    <t>Nov-18 Achivement</t>
  </si>
  <si>
    <t>Dec-18 Budgget</t>
  </si>
  <si>
    <t>Dec-18 Achivement</t>
  </si>
  <si>
    <t>TOTAL Q3-18 BUDGEET</t>
  </si>
  <si>
    <t>TOTAL Q3-18 Achivement</t>
  </si>
  <si>
    <t>Sales District</t>
  </si>
  <si>
    <t>Customer Group</t>
  </si>
  <si>
    <t>Customer Code</t>
  </si>
  <si>
    <t>RSM / FSS Name</t>
  </si>
  <si>
    <t>Fleet SFDC Code</t>
  </si>
  <si>
    <t>Fleet SAP Code</t>
  </si>
  <si>
    <t>Segment (P1/P2/P3/P4)</t>
  </si>
  <si>
    <t>Direct / Indirect</t>
  </si>
  <si>
    <t>From Karthik's file</t>
  </si>
  <si>
    <t>Dealer Code</t>
  </si>
  <si>
    <t>claims received</t>
  </si>
  <si>
    <t>Month/Year</t>
  </si>
  <si>
    <t>Sales Office</t>
  </si>
  <si>
    <t>Sales Group</t>
  </si>
  <si>
    <t>Claim Num</t>
  </si>
  <si>
    <t>Insp Date</t>
  </si>
  <si>
    <t>Mat Group</t>
  </si>
  <si>
    <t>Mat Grp Desc</t>
  </si>
  <si>
    <t>Mat Desc</t>
  </si>
  <si>
    <t>Tyre SeriAL No</t>
  </si>
  <si>
    <t>Delivery Document</t>
  </si>
  <si>
    <t>Invoice Value</t>
  </si>
  <si>
    <t>Loss</t>
  </si>
  <si>
    <t>Inspected by</t>
  </si>
  <si>
    <t>Designation</t>
  </si>
  <si>
    <t>NBP Price Reinspected Material</t>
  </si>
  <si>
    <t>NSD After Reinspection</t>
  </si>
  <si>
    <t>Invoice Value after Re-Inspection</t>
  </si>
  <si>
    <t>Loss After Re Inspection</t>
  </si>
  <si>
    <t>Actual Loss</t>
  </si>
  <si>
    <t>Disposition after Re-Inspection</t>
  </si>
  <si>
    <t>Material after Re-Inspection</t>
  </si>
  <si>
    <t>Material after Re-Inspection Desp</t>
  </si>
  <si>
    <t>OCT-2018</t>
  </si>
  <si>
    <t>ZN02</t>
  </si>
  <si>
    <t>LKN</t>
  </si>
  <si>
    <t>LKNC</t>
  </si>
  <si>
    <t>LKNC49844C</t>
  </si>
  <si>
    <t>2815</t>
  </si>
  <si>
    <t>TRUCK RAD (FLAPS)</t>
  </si>
  <si>
    <t>101441</t>
  </si>
  <si>
    <t>FP 20 N RADIAL ENDURA</t>
  </si>
  <si>
    <t>ARP1016</t>
  </si>
  <si>
    <t>0050014902</t>
  </si>
  <si>
    <t>SATMA INDUSTRIES PVT LTD</t>
  </si>
  <si>
    <t>ACCEPTY</t>
  </si>
  <si>
    <t>THICKNESS EDGE</t>
  </si>
  <si>
    <t>0879135339</t>
  </si>
  <si>
    <t>GULSHAN KAPO</t>
  </si>
  <si>
    <t>What are the last two columns?</t>
  </si>
  <si>
    <t>Same required for Non-truck as well</t>
  </si>
  <si>
    <t>Sanapshot</t>
  </si>
  <si>
    <t>Detailed report</t>
  </si>
  <si>
    <t>Re.Insp Disposition</t>
  </si>
  <si>
    <t>Re.Insp Defect Code</t>
  </si>
  <si>
    <t>Re.Insp NSD</t>
  </si>
  <si>
    <t>Re.Insp By</t>
  </si>
  <si>
    <t>Material Grp Desc</t>
  </si>
  <si>
    <t>LUCKNOW DIESELS &amp; ELECTRICALS</t>
  </si>
  <si>
    <t>SUNIL AUTOMOBILE</t>
  </si>
  <si>
    <t>3.00-18 MILAZE TT 52P</t>
  </si>
  <si>
    <t>POLICY.K</t>
  </si>
  <si>
    <t>NO</t>
  </si>
  <si>
    <t>BEAD DAMAGE</t>
  </si>
  <si>
    <t>YES</t>
  </si>
  <si>
    <t>LUCKNOW DISEL MAHBOOB</t>
  </si>
  <si>
    <t>RAMU VERMA</t>
  </si>
  <si>
    <t>M.CYCLE</t>
  </si>
  <si>
    <t>DSE</t>
  </si>
  <si>
    <t>DI013</t>
  </si>
  <si>
    <t>LIFE AUTO PARTS (MISRIKH)</t>
  </si>
  <si>
    <t>4.50-10 ANMOL RIB HD</t>
  </si>
  <si>
    <t>ACCEPTTY</t>
  </si>
  <si>
    <t>SEP. BETWEEN OR BELO</t>
  </si>
  <si>
    <t>RUN FLAT</t>
  </si>
  <si>
    <t>LM -CON</t>
  </si>
  <si>
    <t>VERMA TYRE &amp; AUTOMOBILES</t>
  </si>
  <si>
    <t>155 D12 ANMOL RIB 8PR TT</t>
  </si>
  <si>
    <t>TREAD / SHOULDER SEP</t>
  </si>
  <si>
    <t>165 D14 BULAND MILE XL RIB 8PR TT</t>
  </si>
  <si>
    <t>RUN UNDER INFLATED</t>
  </si>
  <si>
    <t>SUPER AUTOMOBILE</t>
  </si>
  <si>
    <t>155/80R13 MILAZE TL 79T</t>
  </si>
  <si>
    <t>THROUGH CUT ON TREAD</t>
  </si>
  <si>
    <t>CAR RAD</t>
  </si>
  <si>
    <t>FINAL VARIARIAtON</t>
  </si>
  <si>
    <t>Difference</t>
  </si>
  <si>
    <t>CFA wise Dealer/Sub-dealer/Distributor wise Claim reinspection report</t>
  </si>
  <si>
    <t>No. Of Items Inspected by Channel Partner</t>
  </si>
  <si>
    <t>No. Of Items Reinspected at CFA / CEAT TEAM</t>
  </si>
  <si>
    <t>No. Of Items Variation Found in current month</t>
  </si>
  <si>
    <t>% Variation</t>
  </si>
  <si>
    <t>Last 3 Month % Variation Trend</t>
  </si>
  <si>
    <t>Snapshot</t>
  </si>
  <si>
    <t>Number of P1 customers met</t>
  </si>
  <si>
    <t>Number of P2 customers met</t>
  </si>
  <si>
    <t>Numbers of influencers met</t>
  </si>
  <si>
    <t>Number of OEM dealers Met</t>
  </si>
  <si>
    <t>Caetgory</t>
  </si>
  <si>
    <t>No.of calls Planned MTD</t>
  </si>
  <si>
    <t>Unplanned Visits</t>
  </si>
  <si>
    <t>Tyre Pattern</t>
  </si>
  <si>
    <t>Tyre Serial No.</t>
  </si>
  <si>
    <t>Wheel Position</t>
  </si>
  <si>
    <t>INSPECTION NO.</t>
  </si>
  <si>
    <t>Original NSD
(New Tyre)</t>
  </si>
  <si>
    <t>INSPECTION DATE</t>
  </si>
  <si>
    <t>KM Reading (Fitment)</t>
  </si>
  <si>
    <t>KM Reading at inspection</t>
  </si>
  <si>
    <t>KM covered</t>
  </si>
  <si>
    <t xml:space="preserve"> Inflation Pressure in PSI</t>
  </si>
  <si>
    <t>Outer Shoulder NSD1</t>
  </si>
  <si>
    <t>Middle NSD2</t>
  </si>
  <si>
    <t>Middle NSD3</t>
  </si>
  <si>
    <t>Inner Shoulder NSD4</t>
  </si>
  <si>
    <t>Average Remaining NSD</t>
  </si>
  <si>
    <t>NSD  WORN</t>
  </si>
  <si>
    <t>% Wear</t>
  </si>
  <si>
    <t>KM/1.0 mm wear</t>
  </si>
  <si>
    <t>Projection @ 85% wear</t>
  </si>
  <si>
    <t>Vehicle .No.</t>
  </si>
  <si>
    <t>Dealer Name</t>
  </si>
  <si>
    <t>Dealer SAP Code</t>
  </si>
  <si>
    <t>Total tyres billed(monthly</t>
  </si>
  <si>
    <t>warranty registered</t>
  </si>
  <si>
    <t>TL Name</t>
  </si>
  <si>
    <t>Don’t we need SD data for those who are authorised</t>
  </si>
  <si>
    <t>Sum of Invoice Qty-Q4-17-18</t>
  </si>
  <si>
    <t>80% for Target</t>
  </si>
  <si>
    <t>FOR 125% TARGET</t>
  </si>
  <si>
    <t>TOTAL</t>
  </si>
  <si>
    <t>SARTHAK TYRE POINT</t>
  </si>
  <si>
    <t>RANJANA  TRADING  CORPORATION</t>
  </si>
  <si>
    <t xml:space="preserve"> CHAUHAN ROAD CARRIERS   </t>
  </si>
  <si>
    <t>NITIN GOODS CARRIER</t>
  </si>
  <si>
    <t>Singh Trading Company</t>
  </si>
  <si>
    <t>NAVDURGA TRANSPORT COMPANY</t>
  </si>
  <si>
    <t>New Satnam Infracon Pvt Ltd</t>
  </si>
  <si>
    <t>TOTAL TRAGET FOR 80%</t>
  </si>
  <si>
    <t>LUCKNOW CITY TRANSPORT SERVICES LTD</t>
  </si>
  <si>
    <t>BALANCE FOR 80%</t>
  </si>
  <si>
    <t>MOTOR AND GENERAL SALES PVT. LTD</t>
  </si>
  <si>
    <t>AJAY BUILDER</t>
  </si>
  <si>
    <t>TOTAL BALANCE FOR 125%</t>
  </si>
  <si>
    <t>TOTAL Q3 SALE</t>
  </si>
  <si>
    <t>Complaint Number</t>
  </si>
  <si>
    <t>Esclatation Level</t>
  </si>
  <si>
    <t>TL/TLD</t>
  </si>
  <si>
    <t>Customer Namae</t>
  </si>
  <si>
    <t>Customer Mobile number Required</t>
  </si>
  <si>
    <t xml:space="preserve">Town/Disst Name required </t>
  </si>
  <si>
    <t xml:space="preserve"> Complaint status</t>
  </si>
  <si>
    <t>mail</t>
  </si>
  <si>
    <t>SINGH, VIVEK</t>
  </si>
  <si>
    <t>Mr ksithiz G</t>
  </si>
  <si>
    <t>Open</t>
  </si>
  <si>
    <t>lucknow.d0129@ceat.in</t>
  </si>
  <si>
    <t>Dilip Kumar</t>
  </si>
  <si>
    <t>ARIF, MOHD</t>
  </si>
  <si>
    <t>ANUBHAV JAISWAL</t>
  </si>
  <si>
    <t>lucknow.d0142@ceat.in</t>
  </si>
  <si>
    <t>Khan, Shahnawaz</t>
  </si>
  <si>
    <t>Noor jilani</t>
  </si>
  <si>
    <t>lucknow.di013@ceat.com</t>
  </si>
  <si>
    <t>Sumit Kumar Gupta</t>
  </si>
  <si>
    <t>Sunil Kumar</t>
  </si>
  <si>
    <t>Divakar</t>
  </si>
  <si>
    <t>AKIL</t>
  </si>
  <si>
    <t>Suresh Kumar</t>
  </si>
  <si>
    <t>botree, Ceatsupport</t>
  </si>
  <si>
    <t>ceatsupport@botree.co.in</t>
  </si>
  <si>
    <t>SAP Code</t>
  </si>
  <si>
    <t>Sub dealer name</t>
  </si>
  <si>
    <t>Distributor name</t>
  </si>
  <si>
    <t>Claim received</t>
  </si>
  <si>
    <t>52001025R670</t>
  </si>
  <si>
    <t>AVON TYRE</t>
  </si>
  <si>
    <t>Done</t>
  </si>
  <si>
    <t>MOHIT</t>
  </si>
  <si>
    <t>52001025R678</t>
  </si>
  <si>
    <t>FAIZABAD TRADING COMPANY</t>
  </si>
  <si>
    <t>52001025R721</t>
  </si>
  <si>
    <t>SINGH TYRES</t>
  </si>
  <si>
    <t>52001025R727</t>
  </si>
  <si>
    <t>UP TYRE</t>
  </si>
  <si>
    <t>52001219R680</t>
  </si>
  <si>
    <t>ARSHAD TYRE SERVICES (TIN)</t>
  </si>
  <si>
    <t>LUCKNOW DIESEL</t>
  </si>
  <si>
    <t>DI064</t>
  </si>
  <si>
    <t>TL/TLD Name</t>
  </si>
  <si>
    <t>Final Status</t>
  </si>
  <si>
    <t>M/S.BAGGA TYRES</t>
  </si>
  <si>
    <t>Authorised</t>
  </si>
  <si>
    <t>D0129</t>
  </si>
  <si>
    <t>SHIVANGI BEARING HOUSE</t>
  </si>
  <si>
    <t>LUCKY AUTOMOBILES</t>
  </si>
  <si>
    <t>JAI HITKARI TYRE</t>
  </si>
  <si>
    <t>Subdealers</t>
  </si>
  <si>
    <t>Dealers</t>
  </si>
  <si>
    <t>Name</t>
  </si>
  <si>
    <t>Qty Sold</t>
  </si>
  <si>
    <t>Qty Reg.</t>
  </si>
  <si>
    <t>Warranty %</t>
  </si>
  <si>
    <t>Spot Claims</t>
  </si>
  <si>
    <t>Total Claim</t>
  </si>
  <si>
    <t>Warranty Registration status:-</t>
  </si>
  <si>
    <t>D0130</t>
  </si>
  <si>
    <t>D0142</t>
  </si>
  <si>
    <t>Dealer e-Claim status:-</t>
  </si>
  <si>
    <t>Spot Claims to Claims</t>
  </si>
  <si>
    <t>Sub dealer e-claim status:-</t>
  </si>
  <si>
    <t>merge with 13</t>
  </si>
  <si>
    <t>Scrap Tyre Data</t>
  </si>
  <si>
    <t>Tyre serial No.</t>
  </si>
  <si>
    <t>Model</t>
  </si>
  <si>
    <t>NSD 1</t>
  </si>
  <si>
    <t>NSD 2</t>
  </si>
  <si>
    <t>Avg. NSD</t>
  </si>
  <si>
    <t>K0200771117</t>
  </si>
  <si>
    <t>Jet XTR</t>
  </si>
  <si>
    <t>Centre Wear</t>
  </si>
  <si>
    <t>L0167773516</t>
  </si>
  <si>
    <t>Challenger</t>
  </si>
  <si>
    <t>V0044595315</t>
  </si>
  <si>
    <t>Truck King</t>
  </si>
  <si>
    <t>Worn Out</t>
  </si>
  <si>
    <t>K0102361117</t>
  </si>
  <si>
    <t>Sidewall cut/Centre wear</t>
  </si>
  <si>
    <t>L0126221317</t>
  </si>
  <si>
    <t>Jet R Mile</t>
  </si>
  <si>
    <t>Worn Out/ through cut</t>
  </si>
  <si>
    <t>L0079050016</t>
  </si>
  <si>
    <t>Through cut/Centre wear</t>
  </si>
  <si>
    <t>K0114345216</t>
  </si>
  <si>
    <t>Through cut</t>
  </si>
  <si>
    <t>L0090292516</t>
  </si>
  <si>
    <t>K0005231117</t>
  </si>
  <si>
    <t>Centre Wear/Ply exposed</t>
  </si>
  <si>
    <t>K0057511117</t>
  </si>
  <si>
    <t>Ply Exposed</t>
  </si>
  <si>
    <t>L0091842216</t>
  </si>
  <si>
    <t>Star Lug</t>
  </si>
  <si>
    <t>Through Cut/Ply Exposed</t>
  </si>
  <si>
    <t>L0016242116</t>
  </si>
  <si>
    <t>L0119294616</t>
  </si>
  <si>
    <t>Through Cut</t>
  </si>
  <si>
    <t>B0335583616</t>
  </si>
  <si>
    <t>Burnt tyre</t>
  </si>
  <si>
    <t>L0090392516</t>
  </si>
  <si>
    <t>Centre Wear/Ply Exposed</t>
  </si>
  <si>
    <t>V0126624415</t>
  </si>
  <si>
    <t>Concussion</t>
  </si>
  <si>
    <t>Goods Not Delivered</t>
  </si>
  <si>
    <t>Total Ava Stk</t>
  </si>
  <si>
    <t>Storage Location</t>
  </si>
  <si>
    <t>Material Group</t>
  </si>
  <si>
    <t>BLDD</t>
  </si>
  <si>
    <t>102131</t>
  </si>
  <si>
    <t>8.25-20 /16 LUG XL PRO</t>
  </si>
  <si>
    <t>FGSL</t>
  </si>
  <si>
    <t>2010</t>
  </si>
  <si>
    <t>101325</t>
  </si>
  <si>
    <t>11.00-20 /18 MILE XL</t>
  </si>
  <si>
    <t>100391</t>
  </si>
  <si>
    <t>9.00-20 /16 MILE XL</t>
  </si>
  <si>
    <t>105929</t>
  </si>
  <si>
    <t>11.00-20 MILE XL RIB 18PR</t>
  </si>
  <si>
    <t>100034</t>
  </si>
  <si>
    <t>10.00-20 /18 HCL SUPER HL</t>
  </si>
  <si>
    <t>105302</t>
  </si>
  <si>
    <t>10.00-20 /18 RD217</t>
  </si>
  <si>
    <t>Merge with 1</t>
  </si>
  <si>
    <t>Notification Number</t>
  </si>
  <si>
    <t>Sold-To-Party</t>
  </si>
  <si>
    <t>Material Code</t>
  </si>
  <si>
    <t>Inspection Date</t>
  </si>
  <si>
    <t>Claim Loss</t>
  </si>
  <si>
    <t>Internal Notif.No</t>
  </si>
  <si>
    <t>OEM Name</t>
  </si>
  <si>
    <t>Customer Address</t>
  </si>
  <si>
    <t>Claim Qty</t>
  </si>
  <si>
    <t>Claim Month/Year</t>
  </si>
  <si>
    <t>NBP</t>
  </si>
  <si>
    <t>CL-4/CL-5</t>
  </si>
  <si>
    <t>Production Date</t>
  </si>
  <si>
    <t>Material group</t>
  </si>
  <si>
    <t>CL9/ND6</t>
  </si>
  <si>
    <t>CL9/ND6 Date</t>
  </si>
  <si>
    <t>Invoice/CL10 Date</t>
  </si>
  <si>
    <t>Mobile Number</t>
  </si>
  <si>
    <t>Out Door Insp Slip No</t>
  </si>
  <si>
    <t>Out Door Insp Slip Date</t>
  </si>
  <si>
    <t>Days</t>
  </si>
  <si>
    <t>Policy Loss</t>
  </si>
  <si>
    <t>Inv/CL9 Document Type</t>
  </si>
  <si>
    <t>Re.Insp Material</t>
  </si>
  <si>
    <t>Re.Insp Serial No</t>
  </si>
  <si>
    <t>Re.Insp Price</t>
  </si>
  <si>
    <t>Re.Insp Offer</t>
  </si>
  <si>
    <t>Re.Insp Wear%</t>
  </si>
  <si>
    <t>Re.Insp Date</t>
  </si>
  <si>
    <t>C-00449678</t>
  </si>
  <si>
    <t>ALHC37912C</t>
  </si>
  <si>
    <t>M/S GOLDEN TYRE WORKS</t>
  </si>
  <si>
    <t>Wajid ali</t>
  </si>
  <si>
    <t>ALHC</t>
  </si>
  <si>
    <t>000203149880</t>
  </si>
  <si>
    <t/>
  </si>
  <si>
    <t>Mob :9935447115</t>
  </si>
  <si>
    <t>DEC-18</t>
  </si>
  <si>
    <t>LOCK RING /FITMENT D</t>
  </si>
  <si>
    <t>27742</t>
  </si>
  <si>
    <t>2015</t>
  </si>
  <si>
    <t>TRUCK RADIAL</t>
  </si>
  <si>
    <t>9012937734</t>
  </si>
  <si>
    <t>MOHD ARIF</t>
  </si>
  <si>
    <t>9935447115</t>
  </si>
  <si>
    <t>Claim Invoice</t>
  </si>
  <si>
    <t>0</t>
  </si>
  <si>
    <t>Detailed</t>
  </si>
  <si>
    <t>JULY.18</t>
  </si>
  <si>
    <t>Sep.18</t>
  </si>
  <si>
    <t>Oct.18</t>
  </si>
  <si>
    <t>Nov.18</t>
  </si>
  <si>
    <t>Dec.18</t>
  </si>
  <si>
    <t>FY19 YTD APM</t>
  </si>
  <si>
    <t>SPK Budget YTD</t>
  </si>
  <si>
    <t>SPK Budget Qtr2</t>
  </si>
  <si>
    <t>Qtr. Actual Spend</t>
  </si>
  <si>
    <t>Baalance SPL for utilization</t>
  </si>
  <si>
    <t>KANPUR</t>
  </si>
  <si>
    <t>LUCKNOW</t>
  </si>
  <si>
    <t>ZM KITTY</t>
  </si>
  <si>
    <t>DM KITTY</t>
  </si>
  <si>
    <t>Filter Parameter</t>
  </si>
  <si>
    <t>Parameter calculated</t>
  </si>
  <si>
    <t>Sorting Parameter</t>
  </si>
  <si>
    <t>Value definition</t>
  </si>
  <si>
    <t>Default</t>
  </si>
  <si>
    <t>Territory Code</t>
  </si>
  <si>
    <t>Number</t>
  </si>
  <si>
    <t>Alphanumeric</t>
  </si>
  <si>
    <t>number</t>
  </si>
  <si>
    <t>percentage</t>
  </si>
  <si>
    <t>Rupees</t>
  </si>
  <si>
    <t>Defined code</t>
  </si>
  <si>
    <t>Letters</t>
  </si>
  <si>
    <t>Aplhanumeric strings</t>
  </si>
  <si>
    <t>Defined Code</t>
  </si>
  <si>
    <t>Numbers</t>
  </si>
  <si>
    <t>Deifned Code</t>
  </si>
  <si>
    <t>Tabular and Graph from 7</t>
  </si>
  <si>
    <t>Defined Value</t>
  </si>
  <si>
    <t>Aplhanumeric</t>
  </si>
  <si>
    <t>Tyre Brand</t>
  </si>
  <si>
    <t>Words</t>
  </si>
  <si>
    <t>Nuber</t>
  </si>
  <si>
    <t>Email</t>
  </si>
  <si>
    <t>Defimned Code</t>
  </si>
  <si>
    <t>Get a clarity on reports structure from Service team</t>
  </si>
  <si>
    <t>Multiple</t>
  </si>
  <si>
    <t>?</t>
  </si>
  <si>
    <t>Bias/ Radial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</si>
</sst>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 * #,##0_ ;_ * \-#,##0_ ;_ * &quot;-&quot;??_ ;_ @_ "/>
    <numFmt numFmtId="166" formatCode="0.0"/>
  </numFmts>
  <fonts count="47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21212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2"/>
      <name val="Trebuchet MS"/>
      <family val="2"/>
    </font>
    <font>
      <sz val="8"/>
      <color theme="1"/>
      <name val="Bookman Old Style"/>
      <family val="1"/>
    </font>
    <font>
      <b/>
      <sz val="8"/>
      <color theme="1"/>
      <name val="Bookman Old Style"/>
      <family val="1"/>
    </font>
    <font>
      <sz val="11"/>
      <name val="Calibri"/>
      <family val="2"/>
      <scheme val="minor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10"/>
      <color theme="1"/>
      <name val="Calibri (Body)"/>
    </font>
    <font>
      <b/>
      <sz val="10"/>
      <color theme="1"/>
      <name val="Arial"/>
      <family val="2"/>
    </font>
    <font>
      <sz val="11"/>
      <color rgb="FF000000"/>
      <name val="Trebuchet MS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</font>
    <font>
      <b/>
      <sz val="9"/>
      <color theme="1"/>
      <name val="Arial"/>
      <family val="2"/>
    </font>
    <font>
      <sz val="18"/>
      <color rgb="FF21212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11"/>
      <color rgb="FF000000"/>
      <name val="Trebuchet MS"/>
      <family val="2"/>
    </font>
    <font>
      <b/>
      <sz val="11"/>
      <color theme="0"/>
      <name val="Trebuchet MS"/>
      <family val="2"/>
    </font>
    <font>
      <b/>
      <sz val="11"/>
      <color rgb="FFFFFFFF"/>
      <name val="Trebuchet MS"/>
      <family val="2"/>
    </font>
    <font>
      <b/>
      <sz val="11"/>
      <color theme="1"/>
      <name val="Trebuchet MS"/>
      <family val="2"/>
    </font>
    <font>
      <b/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17" fillId="0" borderId="0"/>
    <xf numFmtId="0" fontId="24" fillId="0" borderId="0" applyNumberFormat="0" applyFill="0" applyBorder="0" applyAlignment="0" applyProtection="0"/>
    <xf numFmtId="0" fontId="4" fillId="0" borderId="0"/>
  </cellStyleXfs>
  <cellXfs count="277">
    <xf numFmtId="0" fontId="0" fillId="0" borderId="0" xfId="0"/>
    <xf numFmtId="0" fontId="1" fillId="0" borderId="1" xfId="0" applyFont="1" applyBorder="1" applyAlignment="1"/>
    <xf numFmtId="0" fontId="2" fillId="0" borderId="2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top"/>
    </xf>
    <xf numFmtId="0" fontId="1" fillId="0" borderId="7" xfId="0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/>
    <xf numFmtId="0" fontId="6" fillId="0" borderId="0" xfId="0" applyFont="1"/>
    <xf numFmtId="0" fontId="7" fillId="0" borderId="7" xfId="0" applyFont="1" applyBorder="1" applyAlignment="1"/>
    <xf numFmtId="17" fontId="8" fillId="5" borderId="8" xfId="0" applyNumberFormat="1" applyFont="1" applyFill="1" applyBorder="1" applyAlignment="1">
      <alignment horizontal="center" vertical="center" wrapText="1"/>
    </xf>
    <xf numFmtId="0" fontId="9" fillId="0" borderId="15" xfId="0" applyNumberFormat="1" applyFont="1" applyFill="1" applyBorder="1"/>
    <xf numFmtId="0" fontId="10" fillId="0" borderId="15" xfId="0" applyNumberFormat="1" applyFont="1" applyFill="1" applyBorder="1" applyAlignment="1">
      <alignment wrapText="1"/>
    </xf>
    <xf numFmtId="0" fontId="10" fillId="0" borderId="21" xfId="0" applyNumberFormat="1" applyFont="1" applyFill="1" applyBorder="1" applyAlignment="1">
      <alignment vertical="center" wrapText="1"/>
    </xf>
    <xf numFmtId="0" fontId="10" fillId="0" borderId="22" xfId="0" applyNumberFormat="1" applyFont="1" applyFill="1" applyBorder="1" applyAlignment="1">
      <alignment horizontal="center" vertical="center" wrapText="1"/>
    </xf>
    <xf numFmtId="0" fontId="10" fillId="0" borderId="23" xfId="0" applyNumberFormat="1" applyFont="1" applyFill="1" applyBorder="1" applyAlignment="1">
      <alignment horizontal="center" vertical="center" wrapText="1"/>
    </xf>
    <xf numFmtId="0" fontId="10" fillId="0" borderId="24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17" fontId="0" fillId="0" borderId="17" xfId="0" applyNumberFormat="1" applyBorder="1"/>
    <xf numFmtId="0" fontId="0" fillId="0" borderId="18" xfId="0" applyBorder="1"/>
    <xf numFmtId="0" fontId="0" fillId="0" borderId="19" xfId="0" applyBorder="1"/>
    <xf numFmtId="164" fontId="0" fillId="0" borderId="5" xfId="0" applyNumberFormat="1" applyBorder="1"/>
    <xf numFmtId="164" fontId="0" fillId="0" borderId="5" xfId="0" applyNumberFormat="1" applyBorder="1" applyAlignment="1">
      <alignment horizontal="center"/>
    </xf>
    <xf numFmtId="0" fontId="0" fillId="6" borderId="5" xfId="0" applyFill="1" applyBorder="1"/>
    <xf numFmtId="0" fontId="0" fillId="6" borderId="20" xfId="0" applyFill="1" applyBorder="1"/>
    <xf numFmtId="10" fontId="0" fillId="0" borderId="5" xfId="1" applyNumberFormat="1" applyFont="1" applyBorder="1"/>
    <xf numFmtId="10" fontId="0" fillId="6" borderId="5" xfId="0" applyNumberFormat="1" applyFill="1" applyBorder="1"/>
    <xf numFmtId="10" fontId="0" fillId="6" borderId="20" xfId="0" applyNumberFormat="1" applyFill="1" applyBorder="1"/>
    <xf numFmtId="10" fontId="0" fillId="0" borderId="5" xfId="0" applyNumberFormat="1" applyBorder="1"/>
    <xf numFmtId="0" fontId="0" fillId="0" borderId="19" xfId="0" applyFill="1" applyBorder="1"/>
    <xf numFmtId="10" fontId="0" fillId="0" borderId="20" xfId="0" applyNumberFormat="1" applyBorder="1"/>
    <xf numFmtId="0" fontId="0" fillId="0" borderId="25" xfId="0" applyBorder="1"/>
    <xf numFmtId="0" fontId="0" fillId="6" borderId="26" xfId="0" applyFill="1" applyBorder="1"/>
    <xf numFmtId="10" fontId="0" fillId="6" borderId="26" xfId="0" applyNumberFormat="1" applyFill="1" applyBorder="1"/>
    <xf numFmtId="10" fontId="0" fillId="0" borderId="26" xfId="0" applyNumberFormat="1" applyBorder="1"/>
    <xf numFmtId="164" fontId="0" fillId="0" borderId="27" xfId="0" applyNumberFormat="1" applyBorder="1" applyAlignment="1">
      <alignment horizontal="center"/>
    </xf>
    <xf numFmtId="0" fontId="0" fillId="0" borderId="5" xfId="0" applyBorder="1"/>
    <xf numFmtId="0" fontId="0" fillId="5" borderId="5" xfId="0" applyFill="1" applyBorder="1"/>
    <xf numFmtId="165" fontId="11" fillId="8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vertical="center"/>
    </xf>
    <xf numFmtId="0" fontId="0" fillId="9" borderId="5" xfId="0" applyFill="1" applyBorder="1"/>
    <xf numFmtId="0" fontId="6" fillId="9" borderId="5" xfId="0" applyFont="1" applyFill="1" applyBorder="1"/>
    <xf numFmtId="9" fontId="0" fillId="0" borderId="5" xfId="0" applyNumberFormat="1" applyBorder="1"/>
    <xf numFmtId="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29" xfId="0" applyFont="1" applyBorder="1" applyAlignment="1">
      <alignment horizontal="center" wrapText="1"/>
    </xf>
    <xf numFmtId="0" fontId="1" fillId="0" borderId="5" xfId="0" applyFont="1" applyBorder="1" applyAlignment="1"/>
    <xf numFmtId="0" fontId="2" fillId="0" borderId="5" xfId="0" applyFont="1" applyBorder="1" applyAlignment="1"/>
    <xf numFmtId="0" fontId="15" fillId="0" borderId="5" xfId="0" applyFont="1" applyBorder="1" applyAlignment="1"/>
    <xf numFmtId="0" fontId="19" fillId="5" borderId="5" xfId="0" applyFont="1" applyFill="1" applyBorder="1" applyAlignment="1">
      <alignment vertical="center"/>
    </xf>
    <xf numFmtId="0" fontId="20" fillId="5" borderId="5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/>
    <xf numFmtId="0" fontId="2" fillId="7" borderId="5" xfId="0" applyFont="1" applyFill="1" applyBorder="1" applyAlignment="1"/>
    <xf numFmtId="0" fontId="0" fillId="5" borderId="6" xfId="0" applyFill="1" applyBorder="1"/>
    <xf numFmtId="0" fontId="0" fillId="7" borderId="0" xfId="0" applyFill="1"/>
    <xf numFmtId="0" fontId="1" fillId="7" borderId="5" xfId="0" applyFont="1" applyFill="1" applyBorder="1" applyAlignment="1"/>
    <xf numFmtId="0" fontId="2" fillId="12" borderId="2" xfId="0" applyFont="1" applyFill="1" applyBorder="1" applyAlignment="1">
      <alignment horizontal="center" wrapText="1"/>
    </xf>
    <xf numFmtId="0" fontId="21" fillId="14" borderId="28" xfId="0" applyFont="1" applyFill="1" applyBorder="1" applyAlignment="1">
      <alignment horizontal="center" vertical="center" wrapText="1"/>
    </xf>
    <xf numFmtId="17" fontId="21" fillId="15" borderId="28" xfId="0" applyNumberFormat="1" applyFont="1" applyFill="1" applyBorder="1" applyAlignment="1">
      <alignment horizontal="center" vertical="center" wrapText="1"/>
    </xf>
    <xf numFmtId="0" fontId="0" fillId="16" borderId="28" xfId="0" applyFill="1" applyBorder="1" applyAlignment="1">
      <alignment horizontal="center" vertical="center" wrapText="1"/>
    </xf>
    <xf numFmtId="0" fontId="0" fillId="17" borderId="28" xfId="0" applyFill="1" applyBorder="1" applyAlignment="1">
      <alignment horizontal="center" vertical="center" wrapText="1"/>
    </xf>
    <xf numFmtId="0" fontId="21" fillId="13" borderId="28" xfId="0" applyFont="1" applyFill="1" applyBorder="1" applyAlignment="1">
      <alignment horizontal="left" wrapText="1"/>
    </xf>
    <xf numFmtId="0" fontId="21" fillId="18" borderId="28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2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14" fontId="23" fillId="0" borderId="5" xfId="0" applyNumberFormat="1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0" fillId="0" borderId="0" xfId="0" applyNumberFormat="1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vertical="top" wrapText="1"/>
    </xf>
    <xf numFmtId="0" fontId="25" fillId="19" borderId="5" xfId="0" applyFont="1" applyFill="1" applyBorder="1" applyAlignment="1">
      <alignment horizontal="center" vertical="top" wrapText="1"/>
    </xf>
    <xf numFmtId="0" fontId="25" fillId="20" borderId="5" xfId="0" applyFont="1" applyFill="1" applyBorder="1" applyAlignment="1">
      <alignment horizontal="center" vertical="top" wrapText="1"/>
    </xf>
    <xf numFmtId="0" fontId="25" fillId="21" borderId="5" xfId="0" applyFont="1" applyFill="1" applyBorder="1" applyAlignment="1">
      <alignment horizontal="center" vertical="top" wrapText="1"/>
    </xf>
    <xf numFmtId="0" fontId="25" fillId="0" borderId="5" xfId="0" applyFont="1" applyBorder="1" applyAlignment="1">
      <alignment vertical="top"/>
    </xf>
    <xf numFmtId="0" fontId="25" fillId="19" borderId="5" xfId="0" applyFont="1" applyFill="1" applyBorder="1" applyAlignment="1">
      <alignment horizontal="center" vertical="top"/>
    </xf>
    <xf numFmtId="0" fontId="25" fillId="20" borderId="5" xfId="0" applyFont="1" applyFill="1" applyBorder="1" applyAlignment="1">
      <alignment horizontal="center" vertical="top"/>
    </xf>
    <xf numFmtId="0" fontId="25" fillId="21" borderId="5" xfId="0" applyFont="1" applyFill="1" applyBorder="1" applyAlignment="1">
      <alignment horizontal="center" vertical="top"/>
    </xf>
    <xf numFmtId="17" fontId="26" fillId="22" borderId="8" xfId="0" applyNumberFormat="1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top"/>
    </xf>
    <xf numFmtId="0" fontId="6" fillId="0" borderId="5" xfId="0" applyFont="1" applyBorder="1" applyAlignment="1">
      <alignment horizontal="center" vertical="center" wrapText="1"/>
    </xf>
    <xf numFmtId="0" fontId="0" fillId="0" borderId="0" xfId="0"/>
    <xf numFmtId="0" fontId="27" fillId="0" borderId="23" xfId="0" applyNumberFormat="1" applyFont="1" applyFill="1" applyBorder="1" applyAlignment="1">
      <alignment horizontal="center" vertical="center" wrapText="1"/>
    </xf>
    <xf numFmtId="0" fontId="27" fillId="7" borderId="23" xfId="0" applyNumberFormat="1" applyFont="1" applyFill="1" applyBorder="1" applyAlignment="1">
      <alignment horizontal="center" vertical="center" wrapText="1"/>
    </xf>
    <xf numFmtId="0" fontId="28" fillId="0" borderId="23" xfId="0" applyNumberFormat="1" applyFont="1" applyFill="1" applyBorder="1" applyAlignment="1">
      <alignment horizontal="center" vertical="center" wrapText="1"/>
    </xf>
    <xf numFmtId="0" fontId="28" fillId="23" borderId="23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21" fillId="13" borderId="28" xfId="0" applyFont="1" applyFill="1" applyBorder="1"/>
    <xf numFmtId="0" fontId="21" fillId="13" borderId="31" xfId="0" applyFont="1" applyFill="1" applyBorder="1"/>
    <xf numFmtId="0" fontId="21" fillId="13" borderId="32" xfId="0" applyFont="1" applyFill="1" applyBorder="1" applyAlignment="1">
      <alignment horizontal="center" vertical="top" wrapText="1"/>
    </xf>
    <xf numFmtId="9" fontId="21" fillId="24" borderId="33" xfId="0" applyNumberFormat="1" applyFont="1" applyFill="1" applyBorder="1" applyAlignment="1">
      <alignment horizontal="center" vertical="center" wrapText="1"/>
    </xf>
    <xf numFmtId="17" fontId="21" fillId="25" borderId="34" xfId="0" applyNumberFormat="1" applyFont="1" applyFill="1" applyBorder="1" applyAlignment="1">
      <alignment horizontal="center" vertical="center"/>
    </xf>
    <xf numFmtId="17" fontId="21" fillId="25" borderId="35" xfId="0" applyNumberFormat="1" applyFont="1" applyFill="1" applyBorder="1" applyAlignment="1">
      <alignment horizontal="center" vertical="center"/>
    </xf>
    <xf numFmtId="0" fontId="0" fillId="26" borderId="36" xfId="0" applyFill="1" applyBorder="1" applyAlignment="1">
      <alignment horizontal="center" vertical="center"/>
    </xf>
    <xf numFmtId="17" fontId="21" fillId="25" borderId="37" xfId="0" applyNumberFormat="1" applyFont="1" applyFill="1" applyBorder="1" applyAlignment="1">
      <alignment horizontal="center" vertical="center"/>
    </xf>
    <xf numFmtId="0" fontId="21" fillId="0" borderId="5" xfId="0" applyFont="1" applyBorder="1"/>
    <xf numFmtId="0" fontId="0" fillId="27" borderId="5" xfId="0" applyFill="1" applyBorder="1"/>
    <xf numFmtId="0" fontId="0" fillId="9" borderId="31" xfId="0" applyNumberFormat="1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9" borderId="28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5" xfId="0" applyNumberFormat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27" borderId="5" xfId="0" applyFill="1" applyBorder="1" applyAlignment="1"/>
    <xf numFmtId="0" fontId="0" fillId="9" borderId="5" xfId="0" applyFill="1" applyBorder="1" applyAlignment="1">
      <alignment horizontal="center"/>
    </xf>
    <xf numFmtId="0" fontId="0" fillId="28" borderId="5" xfId="0" applyFill="1" applyBorder="1"/>
    <xf numFmtId="0" fontId="21" fillId="0" borderId="5" xfId="0" applyFont="1" applyBorder="1" applyAlignment="1">
      <alignment horizontal="center"/>
    </xf>
    <xf numFmtId="0" fontId="21" fillId="29" borderId="5" xfId="0" applyFont="1" applyFill="1" applyBorder="1"/>
    <xf numFmtId="0" fontId="21" fillId="29" borderId="5" xfId="0" applyFont="1" applyFill="1" applyBorder="1" applyAlignment="1">
      <alignment horizontal="center"/>
    </xf>
    <xf numFmtId="0" fontId="21" fillId="29" borderId="15" xfId="0" applyNumberFormat="1" applyFont="1" applyFill="1" applyBorder="1" applyAlignment="1">
      <alignment horizontal="center"/>
    </xf>
    <xf numFmtId="0" fontId="21" fillId="29" borderId="15" xfId="0" applyFont="1" applyFill="1" applyBorder="1" applyAlignment="1">
      <alignment horizontal="center"/>
    </xf>
    <xf numFmtId="0" fontId="21" fillId="29" borderId="31" xfId="0" applyFont="1" applyFill="1" applyBorder="1" applyAlignment="1">
      <alignment horizontal="center"/>
    </xf>
    <xf numFmtId="0" fontId="21" fillId="29" borderId="5" xfId="0" applyFont="1" applyFill="1" applyBorder="1" applyAlignment="1">
      <alignment horizontal="center" vertical="center"/>
    </xf>
    <xf numFmtId="0" fontId="0" fillId="29" borderId="5" xfId="0" applyFill="1" applyBorder="1" applyAlignment="1">
      <alignment horizontal="center"/>
    </xf>
    <xf numFmtId="0" fontId="0" fillId="28" borderId="5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21" fillId="21" borderId="5" xfId="0" applyFont="1" applyFill="1" applyBorder="1" applyAlignment="1">
      <alignment horizontal="center"/>
    </xf>
    <xf numFmtId="0" fontId="21" fillId="27" borderId="5" xfId="0" applyFont="1" applyFill="1" applyBorder="1" applyAlignment="1">
      <alignment horizontal="center"/>
    </xf>
    <xf numFmtId="0" fontId="30" fillId="0" borderId="5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0" fillId="0" borderId="0" xfId="0" applyFill="1"/>
    <xf numFmtId="0" fontId="0" fillId="0" borderId="28" xfId="0" applyFill="1" applyBorder="1"/>
    <xf numFmtId="0" fontId="0" fillId="0" borderId="5" xfId="0" applyFill="1" applyBorder="1"/>
    <xf numFmtId="0" fontId="29" fillId="21" borderId="5" xfId="0" applyFont="1" applyFill="1" applyBorder="1" applyAlignment="1">
      <alignment horizontal="left"/>
    </xf>
    <xf numFmtId="0" fontId="31" fillId="2" borderId="3" xfId="0" applyFont="1" applyFill="1" applyBorder="1" applyAlignment="1">
      <alignment horizontal="center" wrapText="1"/>
    </xf>
    <xf numFmtId="0" fontId="32" fillId="2" borderId="4" xfId="0" applyFont="1" applyFill="1" applyBorder="1" applyAlignment="1">
      <alignment horizontal="center" wrapText="1"/>
    </xf>
    <xf numFmtId="0" fontId="33" fillId="2" borderId="33" xfId="3" applyFont="1" applyFill="1" applyBorder="1" applyAlignment="1" applyProtection="1">
      <alignment horizontal="center" vertical="top"/>
    </xf>
    <xf numFmtId="0" fontId="34" fillId="2" borderId="40" xfId="0" applyFont="1" applyFill="1" applyBorder="1" applyAlignment="1">
      <alignment horizontal="center" vertical="top"/>
    </xf>
    <xf numFmtId="0" fontId="33" fillId="2" borderId="40" xfId="3" applyFont="1" applyFill="1" applyBorder="1" applyAlignment="1" applyProtection="1">
      <alignment horizontal="center" vertical="top"/>
    </xf>
    <xf numFmtId="0" fontId="31" fillId="2" borderId="4" xfId="0" applyFont="1" applyFill="1" applyBorder="1" applyAlignment="1">
      <alignment horizontal="center" wrapText="1"/>
    </xf>
    <xf numFmtId="0" fontId="0" fillId="0" borderId="41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9" borderId="5" xfId="0" applyFont="1" applyFill="1" applyBorder="1"/>
    <xf numFmtId="0" fontId="0" fillId="9" borderId="31" xfId="0" applyFont="1" applyFill="1" applyBorder="1"/>
    <xf numFmtId="0" fontId="0" fillId="9" borderId="28" xfId="0" applyFont="1" applyFill="1" applyBorder="1"/>
    <xf numFmtId="0" fontId="0" fillId="9" borderId="15" xfId="0" applyFont="1" applyFill="1" applyBorder="1"/>
    <xf numFmtId="0" fontId="0" fillId="0" borderId="5" xfId="0" applyBorder="1" applyAlignment="1">
      <alignment wrapText="1"/>
    </xf>
    <xf numFmtId="0" fontId="0" fillId="5" borderId="5" xfId="0" applyFill="1" applyBorder="1" applyAlignment="1">
      <alignment wrapText="1"/>
    </xf>
    <xf numFmtId="0" fontId="6" fillId="13" borderId="5" xfId="0" applyFont="1" applyFill="1" applyBorder="1" applyAlignment="1">
      <alignment horizontal="center"/>
    </xf>
    <xf numFmtId="0" fontId="0" fillId="30" borderId="28" xfId="0" applyFill="1" applyBorder="1" applyAlignment="1">
      <alignment horizontal="center"/>
    </xf>
    <xf numFmtId="1" fontId="0" fillId="30" borderId="28" xfId="0" applyNumberFormat="1" applyFill="1" applyBorder="1" applyAlignment="1">
      <alignment horizontal="left"/>
    </xf>
    <xf numFmtId="1" fontId="0" fillId="30" borderId="28" xfId="0" applyNumberFormat="1" applyFill="1" applyBorder="1" applyAlignment="1">
      <alignment horizontal="center"/>
    </xf>
    <xf numFmtId="0" fontId="0" fillId="30" borderId="5" xfId="0" applyFill="1" applyBorder="1" applyAlignment="1">
      <alignment horizontal="center"/>
    </xf>
    <xf numFmtId="1" fontId="0" fillId="30" borderId="5" xfId="0" applyNumberFormat="1" applyFill="1" applyBorder="1" applyAlignment="1">
      <alignment horizontal="left"/>
    </xf>
    <xf numFmtId="1" fontId="0" fillId="30" borderId="5" xfId="0" applyNumberFormat="1" applyFill="1" applyBorder="1" applyAlignment="1">
      <alignment horizontal="center"/>
    </xf>
    <xf numFmtId="0" fontId="0" fillId="30" borderId="5" xfId="0" applyFill="1" applyBorder="1"/>
    <xf numFmtId="0" fontId="36" fillId="2" borderId="4" xfId="0" applyFont="1" applyFill="1" applyBorder="1"/>
    <xf numFmtId="0" fontId="36" fillId="2" borderId="40" xfId="0" applyFont="1" applyFill="1" applyBorder="1" applyAlignment="1">
      <alignment horizontal="center"/>
    </xf>
    <xf numFmtId="3" fontId="36" fillId="2" borderId="40" xfId="0" applyNumberFormat="1" applyFont="1" applyFill="1" applyBorder="1" applyAlignment="1">
      <alignment horizontal="center"/>
    </xf>
    <xf numFmtId="10" fontId="36" fillId="2" borderId="40" xfId="0" applyNumberFormat="1" applyFont="1" applyFill="1" applyBorder="1" applyAlignment="1">
      <alignment horizontal="center"/>
    </xf>
    <xf numFmtId="0" fontId="36" fillId="10" borderId="40" xfId="0" applyFont="1" applyFill="1" applyBorder="1" applyAlignment="1">
      <alignment horizontal="center"/>
    </xf>
    <xf numFmtId="3" fontId="36" fillId="10" borderId="40" xfId="0" applyNumberFormat="1" applyFont="1" applyFill="1" applyBorder="1" applyAlignment="1">
      <alignment horizontal="center"/>
    </xf>
    <xf numFmtId="10" fontId="36" fillId="10" borderId="40" xfId="0" applyNumberFormat="1" applyFont="1" applyFill="1" applyBorder="1" applyAlignment="1">
      <alignment horizontal="center"/>
    </xf>
    <xf numFmtId="0" fontId="36" fillId="2" borderId="4" xfId="0" applyFont="1" applyFill="1" applyBorder="1" applyAlignment="1">
      <alignment horizontal="center"/>
    </xf>
    <xf numFmtId="0" fontId="36" fillId="7" borderId="40" xfId="0" applyFont="1" applyFill="1" applyBorder="1" applyAlignment="1">
      <alignment horizontal="center"/>
    </xf>
    <xf numFmtId="10" fontId="36" fillId="7" borderId="40" xfId="0" applyNumberFormat="1" applyFont="1" applyFill="1" applyBorder="1" applyAlignment="1">
      <alignment horizontal="center"/>
    </xf>
    <xf numFmtId="0" fontId="36" fillId="33" borderId="40" xfId="0" applyFont="1" applyFill="1" applyBorder="1"/>
    <xf numFmtId="0" fontId="36" fillId="33" borderId="40" xfId="0" applyFont="1" applyFill="1" applyBorder="1" applyAlignment="1">
      <alignment horizontal="right"/>
    </xf>
    <xf numFmtId="10" fontId="36" fillId="33" borderId="40" xfId="0" applyNumberFormat="1" applyFont="1" applyFill="1" applyBorder="1" applyAlignment="1">
      <alignment horizontal="right"/>
    </xf>
    <xf numFmtId="0" fontId="38" fillId="32" borderId="0" xfId="0" applyFont="1" applyFill="1" applyAlignment="1"/>
    <xf numFmtId="0" fontId="2" fillId="12" borderId="29" xfId="0" applyFont="1" applyFill="1" applyBorder="1" applyAlignment="1">
      <alignment horizontal="center" wrapText="1"/>
    </xf>
    <xf numFmtId="0" fontId="39" fillId="6" borderId="46" xfId="0" applyFont="1" applyFill="1" applyBorder="1"/>
    <xf numFmtId="0" fontId="39" fillId="6" borderId="0" xfId="0" applyFont="1" applyFill="1" applyBorder="1" applyAlignment="1">
      <alignment horizontal="center"/>
    </xf>
    <xf numFmtId="166" fontId="39" fillId="6" borderId="0" xfId="0" applyNumberFormat="1" applyFont="1" applyFill="1" applyBorder="1" applyAlignment="1">
      <alignment horizontal="center"/>
    </xf>
    <xf numFmtId="0" fontId="39" fillId="6" borderId="47" xfId="0" applyFont="1" applyFill="1" applyBorder="1" applyAlignment="1">
      <alignment horizontal="center"/>
    </xf>
    <xf numFmtId="0" fontId="0" fillId="0" borderId="46" xfId="0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47" xfId="0" applyBorder="1" applyAlignment="1">
      <alignment horizontal="left"/>
    </xf>
    <xf numFmtId="0" fontId="0" fillId="0" borderId="32" xfId="0" applyBorder="1"/>
    <xf numFmtId="0" fontId="0" fillId="0" borderId="48" xfId="0" applyBorder="1" applyAlignment="1">
      <alignment horizontal="center"/>
    </xf>
    <xf numFmtId="166" fontId="0" fillId="0" borderId="48" xfId="0" applyNumberFormat="1" applyBorder="1" applyAlignment="1">
      <alignment horizontal="center"/>
    </xf>
    <xf numFmtId="0" fontId="0" fillId="0" borderId="40" xfId="0" applyBorder="1" applyAlignment="1">
      <alignment horizontal="left"/>
    </xf>
    <xf numFmtId="0" fontId="0" fillId="3" borderId="5" xfId="0" applyFill="1" applyBorder="1" applyAlignment="1">
      <alignment vertical="top" wrapText="1"/>
    </xf>
    <xf numFmtId="0" fontId="0" fillId="0" borderId="0" xfId="0" applyAlignment="1">
      <alignment vertical="top"/>
    </xf>
    <xf numFmtId="3" fontId="0" fillId="0" borderId="0" xfId="0" applyNumberFormat="1" applyAlignment="1">
      <alignment horizontal="right" vertical="top"/>
    </xf>
    <xf numFmtId="0" fontId="0" fillId="34" borderId="5" xfId="0" applyFill="1" applyBorder="1" applyAlignment="1">
      <alignment vertical="top" wrapText="1"/>
    </xf>
    <xf numFmtId="0" fontId="0" fillId="34" borderId="5" xfId="0" applyFill="1" applyBorder="1" applyAlignment="1">
      <alignment horizontal="center" vertical="top" wrapText="1"/>
    </xf>
    <xf numFmtId="0" fontId="40" fillId="0" borderId="5" xfId="0" applyFont="1" applyBorder="1" applyAlignment="1">
      <alignment horizontal="center" vertical="center" wrapText="1"/>
    </xf>
    <xf numFmtId="14" fontId="40" fillId="0" borderId="5" xfId="0" applyNumberFormat="1" applyFont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1" fontId="16" fillId="0" borderId="5" xfId="0" applyNumberFormat="1" applyFont="1" applyFill="1" applyBorder="1" applyAlignment="1">
      <alignment horizontal="center"/>
    </xf>
    <xf numFmtId="166" fontId="16" fillId="0" borderId="5" xfId="0" applyNumberFormat="1" applyFont="1" applyFill="1" applyBorder="1" applyAlignment="1">
      <alignment horizontal="center"/>
    </xf>
    <xf numFmtId="0" fontId="16" fillId="0" borderId="5" xfId="0" applyFont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166" fontId="16" fillId="0" borderId="5" xfId="0" applyNumberFormat="1" applyFont="1" applyBorder="1" applyAlignment="1">
      <alignment horizontal="center"/>
    </xf>
    <xf numFmtId="0" fontId="16" fillId="0" borderId="5" xfId="2" applyFont="1" applyBorder="1" applyAlignment="1">
      <alignment horizontal="center"/>
    </xf>
    <xf numFmtId="166" fontId="16" fillId="0" borderId="5" xfId="2" applyNumberFormat="1" applyFont="1" applyBorder="1" applyAlignment="1">
      <alignment horizontal="center"/>
    </xf>
    <xf numFmtId="0" fontId="16" fillId="0" borderId="23" xfId="2" applyFont="1" applyBorder="1" applyAlignment="1">
      <alignment horizontal="center"/>
    </xf>
    <xf numFmtId="166" fontId="41" fillId="0" borderId="5" xfId="0" applyNumberFormat="1" applyFont="1" applyBorder="1" applyAlignment="1">
      <alignment horizontal="center" vertical="top"/>
    </xf>
    <xf numFmtId="0" fontId="42" fillId="7" borderId="5" xfId="0" applyFont="1" applyFill="1" applyBorder="1" applyAlignment="1">
      <alignment horizontal="center"/>
    </xf>
    <xf numFmtId="1" fontId="42" fillId="7" borderId="5" xfId="0" applyNumberFormat="1" applyFont="1" applyFill="1" applyBorder="1" applyAlignment="1">
      <alignment horizontal="center"/>
    </xf>
    <xf numFmtId="0" fontId="43" fillId="35" borderId="49" xfId="0" applyFont="1" applyFill="1" applyBorder="1"/>
    <xf numFmtId="0" fontId="44" fillId="35" borderId="49" xfId="0" applyFont="1" applyFill="1" applyBorder="1" applyAlignment="1">
      <alignment horizontal="center" vertical="center" wrapText="1" readingOrder="1"/>
    </xf>
    <xf numFmtId="0" fontId="45" fillId="0" borderId="49" xfId="0" applyFont="1" applyBorder="1"/>
    <xf numFmtId="0" fontId="42" fillId="0" borderId="49" xfId="0" applyFont="1" applyBorder="1" applyAlignment="1">
      <alignment horizontal="center" vertical="center" wrapText="1" readingOrder="1"/>
    </xf>
    <xf numFmtId="9" fontId="46" fillId="0" borderId="49" xfId="1" applyFont="1" applyBorder="1" applyAlignment="1">
      <alignment horizontal="center" vertical="center" wrapText="1"/>
    </xf>
    <xf numFmtId="2" fontId="42" fillId="0" borderId="49" xfId="0" applyNumberFormat="1" applyFont="1" applyBorder="1" applyAlignment="1">
      <alignment horizontal="center" vertical="center" wrapText="1"/>
    </xf>
    <xf numFmtId="0" fontId="45" fillId="0" borderId="49" xfId="0" applyFont="1" applyBorder="1" applyAlignment="1">
      <alignment vertical="center"/>
    </xf>
    <xf numFmtId="0" fontId="42" fillId="0" borderId="49" xfId="0" applyFont="1" applyBorder="1" applyAlignment="1">
      <alignment horizontal="center" vertical="center" wrapText="1"/>
    </xf>
    <xf numFmtId="0" fontId="43" fillId="31" borderId="49" xfId="0" applyFont="1" applyFill="1" applyBorder="1"/>
    <xf numFmtId="0" fontId="43" fillId="31" borderId="49" xfId="0" applyFont="1" applyFill="1" applyBorder="1" applyAlignment="1">
      <alignment horizontal="center" vertical="center" wrapText="1" readingOrder="1"/>
    </xf>
    <xf numFmtId="9" fontId="5" fillId="31" borderId="49" xfId="1" applyFont="1" applyFill="1" applyBorder="1" applyAlignment="1">
      <alignment horizontal="center" vertical="center" wrapText="1"/>
    </xf>
    <xf numFmtId="2" fontId="43" fillId="31" borderId="49" xfId="0" applyNumberFormat="1" applyFont="1" applyFill="1" applyBorder="1" applyAlignment="1">
      <alignment horizontal="center" vertical="center" wrapText="1"/>
    </xf>
    <xf numFmtId="0" fontId="4" fillId="0" borderId="5" xfId="4" applyBorder="1"/>
    <xf numFmtId="0" fontId="0" fillId="31" borderId="0" xfId="0" applyFill="1"/>
    <xf numFmtId="0" fontId="0" fillId="0" borderId="0" xfId="0" applyFill="1" applyBorder="1"/>
    <xf numFmtId="0" fontId="25" fillId="0" borderId="6" xfId="0" applyFont="1" applyFill="1" applyBorder="1" applyAlignment="1">
      <alignment vertical="top"/>
    </xf>
    <xf numFmtId="0" fontId="7" fillId="0" borderId="0" xfId="0" applyFont="1" applyBorder="1" applyAlignment="1"/>
    <xf numFmtId="0" fontId="4" fillId="0" borderId="0" xfId="4" applyBorder="1"/>
    <xf numFmtId="0" fontId="4" fillId="31" borderId="0" xfId="4" applyFill="1" applyBorder="1"/>
    <xf numFmtId="0" fontId="0" fillId="0" borderId="0" xfId="4" applyFont="1" applyBorder="1"/>
    <xf numFmtId="0" fontId="0" fillId="0" borderId="0" xfId="4" applyFont="1" applyFill="1" applyBorder="1"/>
    <xf numFmtId="0" fontId="0" fillId="31" borderId="5" xfId="0" applyFont="1" applyFill="1" applyBorder="1"/>
    <xf numFmtId="0" fontId="35" fillId="36" borderId="41" xfId="0" applyFont="1" applyFill="1" applyBorder="1" applyAlignment="1"/>
    <xf numFmtId="0" fontId="35" fillId="36" borderId="42" xfId="0" applyFont="1" applyFill="1" applyBorder="1" applyAlignment="1"/>
    <xf numFmtId="0" fontId="35" fillId="36" borderId="4" xfId="0" applyFont="1" applyFill="1" applyBorder="1" applyAlignment="1"/>
    <xf numFmtId="0" fontId="37" fillId="36" borderId="41" xfId="0" applyFont="1" applyFill="1" applyBorder="1" applyAlignment="1"/>
    <xf numFmtId="0" fontId="37" fillId="36" borderId="42" xfId="0" applyFont="1" applyFill="1" applyBorder="1" applyAlignment="1"/>
    <xf numFmtId="0" fontId="37" fillId="36" borderId="4" xfId="0" applyFont="1" applyFill="1" applyBorder="1" applyAlignment="1"/>
    <xf numFmtId="0" fontId="0" fillId="0" borderId="0" xfId="0" applyBorder="1"/>
    <xf numFmtId="0" fontId="0" fillId="0" borderId="48" xfId="0" applyBorder="1"/>
    <xf numFmtId="0" fontId="0" fillId="0" borderId="5" xfId="4" applyFont="1" applyBorder="1"/>
    <xf numFmtId="0" fontId="2" fillId="37" borderId="5" xfId="0" applyFont="1" applyFill="1" applyBorder="1" applyAlignment="1"/>
    <xf numFmtId="0" fontId="19" fillId="5" borderId="5" xfId="0" applyFont="1" applyFill="1" applyBorder="1" applyAlignment="1">
      <alignment horizontal="center" vertical="center" wrapText="1"/>
    </xf>
    <xf numFmtId="0" fontId="0" fillId="31" borderId="0" xfId="4" applyFont="1" applyFill="1" applyBorder="1"/>
    <xf numFmtId="17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7" fontId="22" fillId="0" borderId="5" xfId="0" applyNumberFormat="1" applyFont="1" applyFill="1" applyBorder="1" applyAlignment="1">
      <alignment horizontal="center"/>
    </xf>
    <xf numFmtId="17" fontId="0" fillId="0" borderId="15" xfId="0" applyNumberFormat="1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17" fontId="8" fillId="5" borderId="9" xfId="0" applyNumberFormat="1" applyFont="1" applyFill="1" applyBorder="1" applyAlignment="1">
      <alignment horizontal="center" vertical="center" wrapText="1"/>
    </xf>
    <xf numFmtId="17" fontId="8" fillId="5" borderId="13" xfId="0" applyNumberFormat="1" applyFont="1" applyFill="1" applyBorder="1" applyAlignment="1">
      <alignment horizontal="center" vertical="center" wrapText="1"/>
    </xf>
    <xf numFmtId="17" fontId="8" fillId="5" borderId="10" xfId="0" applyNumberFormat="1" applyFont="1" applyFill="1" applyBorder="1" applyAlignment="1">
      <alignment horizontal="center" vertical="center" wrapText="1"/>
    </xf>
    <xf numFmtId="17" fontId="8" fillId="5" borderId="11" xfId="0" applyNumberFormat="1" applyFont="1" applyFill="1" applyBorder="1" applyAlignment="1">
      <alignment horizontal="center" vertical="center" wrapText="1"/>
    </xf>
    <xf numFmtId="17" fontId="8" fillId="5" borderId="12" xfId="0" applyNumberFormat="1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10" fillId="0" borderId="53" xfId="0" applyNumberFormat="1" applyFont="1" applyFill="1" applyBorder="1" applyAlignment="1">
      <alignment horizontal="center"/>
    </xf>
    <xf numFmtId="0" fontId="10" fillId="0" borderId="54" xfId="0" applyNumberFormat="1" applyFont="1" applyFill="1" applyBorder="1" applyAlignment="1">
      <alignment horizontal="center"/>
    </xf>
    <xf numFmtId="0" fontId="10" fillId="0" borderId="55" xfId="0" applyNumberFormat="1" applyFont="1" applyFill="1" applyBorder="1" applyAlignment="1">
      <alignment horizontal="center"/>
    </xf>
    <xf numFmtId="0" fontId="10" fillId="0" borderId="52" xfId="0" applyNumberFormat="1" applyFont="1" applyFill="1" applyBorder="1" applyAlignment="1">
      <alignment horizontal="center"/>
    </xf>
    <xf numFmtId="0" fontId="10" fillId="0" borderId="50" xfId="0" applyNumberFormat="1" applyFont="1" applyFill="1" applyBorder="1" applyAlignment="1">
      <alignment horizontal="center"/>
    </xf>
    <xf numFmtId="0" fontId="10" fillId="0" borderId="30" xfId="0" applyNumberFormat="1" applyFont="1" applyFill="1" applyBorder="1" applyAlignment="1">
      <alignment horizontal="center"/>
    </xf>
    <xf numFmtId="0" fontId="10" fillId="0" borderId="15" xfId="0" applyNumberFormat="1" applyFont="1" applyFill="1" applyBorder="1" applyAlignment="1">
      <alignment horizontal="center"/>
    </xf>
    <xf numFmtId="0" fontId="10" fillId="0" borderId="51" xfId="0" applyNumberFormat="1" applyFont="1" applyFill="1" applyBorder="1" applyAlignment="1">
      <alignment horizontal="center"/>
    </xf>
    <xf numFmtId="0" fontId="26" fillId="22" borderId="9" xfId="0" applyFont="1" applyFill="1" applyBorder="1" applyAlignment="1">
      <alignment horizontal="center" vertical="center" wrapText="1"/>
    </xf>
    <xf numFmtId="0" fontId="26" fillId="22" borderId="13" xfId="0" applyFont="1" applyFill="1" applyBorder="1" applyAlignment="1">
      <alignment horizontal="center" vertical="center" wrapText="1"/>
    </xf>
    <xf numFmtId="0" fontId="26" fillId="22" borderId="10" xfId="0" applyFont="1" applyFill="1" applyBorder="1" applyAlignment="1">
      <alignment horizontal="center" vertical="center" wrapText="1"/>
    </xf>
    <xf numFmtId="0" fontId="26" fillId="22" borderId="11" xfId="0" applyFont="1" applyFill="1" applyBorder="1" applyAlignment="1">
      <alignment horizontal="center" vertical="center" wrapText="1"/>
    </xf>
    <xf numFmtId="0" fontId="26" fillId="22" borderId="12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14" fillId="5" borderId="5" xfId="0" applyFont="1" applyFill="1" applyBorder="1" applyAlignment="1">
      <alignment horizontal="center" vertical="center" wrapText="1"/>
    </xf>
    <xf numFmtId="0" fontId="15" fillId="0" borderId="43" xfId="0" applyFont="1" applyBorder="1" applyAlignment="1">
      <alignment horizontal="center" wrapText="1"/>
    </xf>
    <xf numFmtId="0" fontId="15" fillId="0" borderId="44" xfId="0" applyFont="1" applyBorder="1" applyAlignment="1">
      <alignment horizontal="center" wrapText="1"/>
    </xf>
    <xf numFmtId="0" fontId="15" fillId="0" borderId="45" xfId="0" applyFont="1" applyBorder="1" applyAlignment="1">
      <alignment horizontal="center" wrapText="1"/>
    </xf>
    <xf numFmtId="0" fontId="18" fillId="11" borderId="31" xfId="0" applyFont="1" applyFill="1" applyBorder="1" applyAlignment="1">
      <alignment horizontal="center" vertical="center"/>
    </xf>
    <xf numFmtId="0" fontId="18" fillId="11" borderId="39" xfId="0" applyFont="1" applyFill="1" applyBorder="1" applyAlignment="1">
      <alignment horizontal="center" vertical="center"/>
    </xf>
    <xf numFmtId="0" fontId="18" fillId="11" borderId="56" xfId="0" applyFont="1" applyFill="1" applyBorder="1" applyAlignment="1">
      <alignment horizontal="center" vertical="center"/>
    </xf>
    <xf numFmtId="17" fontId="18" fillId="11" borderId="31" xfId="0" applyNumberFormat="1" applyFont="1" applyFill="1" applyBorder="1" applyAlignment="1">
      <alignment horizontal="center" vertical="center"/>
    </xf>
    <xf numFmtId="17" fontId="18" fillId="11" borderId="39" xfId="0" applyNumberFormat="1" applyFont="1" applyFill="1" applyBorder="1" applyAlignment="1">
      <alignment horizontal="center" vertical="center"/>
    </xf>
    <xf numFmtId="17" fontId="18" fillId="11" borderId="56" xfId="0" applyNumberFormat="1" applyFont="1" applyFill="1" applyBorder="1" applyAlignment="1">
      <alignment horizontal="center" vertical="center"/>
    </xf>
  </cellXfs>
  <cellStyles count="5">
    <cellStyle name="Hyperlink" xfId="3" builtinId="8"/>
    <cellStyle name="Normal" xfId="0" builtinId="0"/>
    <cellStyle name="Normal 2 2" xfId="2" xr:uid="{00000000-0005-0000-0000-000001000000}"/>
    <cellStyle name="Normal 5" xfId="4" xr:uid="{3717F332-8000-4D76-84A3-04F27B24BF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s://ceat.my.salesforce.com/0016F000035gZUS" TargetMode="External"/><Relationship Id="rId18" Type="http://schemas.openxmlformats.org/officeDocument/2006/relationships/hyperlink" Target="https://ceat.my.salesforce.com/00590000003l1Pq" TargetMode="External"/><Relationship Id="rId26" Type="http://schemas.openxmlformats.org/officeDocument/2006/relationships/hyperlink" Target="https://ceat.my.salesforce.com/5006F000021yj8L" TargetMode="External"/><Relationship Id="rId3" Type="http://schemas.openxmlformats.org/officeDocument/2006/relationships/hyperlink" Target="https://ceat.my.salesforce.com/0016F000035fViq" TargetMode="External"/><Relationship Id="rId21" Type="http://schemas.openxmlformats.org/officeDocument/2006/relationships/hyperlink" Target="https://ceat.my.salesforce.com/00590000003l1SD" TargetMode="External"/><Relationship Id="rId34" Type="http://schemas.openxmlformats.org/officeDocument/2006/relationships/hyperlink" Target="https://ceat.my.salesforce.com/0019000001IpbFG" TargetMode="External"/><Relationship Id="rId7" Type="http://schemas.openxmlformats.org/officeDocument/2006/relationships/hyperlink" Target="https://ceat.my.salesforce.com/5006F000021wYVI" TargetMode="External"/><Relationship Id="rId12" Type="http://schemas.openxmlformats.org/officeDocument/2006/relationships/hyperlink" Target="https://ceat.my.salesforce.com/00590000003l1SE" TargetMode="External"/><Relationship Id="rId17" Type="http://schemas.openxmlformats.org/officeDocument/2006/relationships/hyperlink" Target="https://ceat.my.salesforce.com/5006F000021yRM0" TargetMode="External"/><Relationship Id="rId25" Type="http://schemas.openxmlformats.org/officeDocument/2006/relationships/hyperlink" Target="https://ceat.my.salesforce.com/0016F000035gi9p" TargetMode="External"/><Relationship Id="rId33" Type="http://schemas.openxmlformats.org/officeDocument/2006/relationships/hyperlink" Target="https://ceat.my.salesforce.com/0056F000005krz8" TargetMode="External"/><Relationship Id="rId2" Type="http://schemas.openxmlformats.org/officeDocument/2006/relationships/hyperlink" Target="https://ceat.my.salesforce.com/00590000003l1SD" TargetMode="External"/><Relationship Id="rId16" Type="http://schemas.openxmlformats.org/officeDocument/2006/relationships/hyperlink" Target="https://ceat.my.salesforce.com/0016F000035gboJ" TargetMode="External"/><Relationship Id="rId20" Type="http://schemas.openxmlformats.org/officeDocument/2006/relationships/hyperlink" Target="https://ceat.my.salesforce.com/5006F000021yS05" TargetMode="External"/><Relationship Id="rId29" Type="http://schemas.openxmlformats.org/officeDocument/2006/relationships/hyperlink" Target="https://ceat.my.salesforce.com/5006F000021ymKZ" TargetMode="External"/><Relationship Id="rId1" Type="http://schemas.openxmlformats.org/officeDocument/2006/relationships/hyperlink" Target="https://ceat.my.salesforce.com/5006F000020l1Vc" TargetMode="External"/><Relationship Id="rId6" Type="http://schemas.openxmlformats.org/officeDocument/2006/relationships/hyperlink" Target="https://ceat.my.salesforce.com/0016F000035fYoT" TargetMode="External"/><Relationship Id="rId11" Type="http://schemas.openxmlformats.org/officeDocument/2006/relationships/hyperlink" Target="https://ceat.my.salesforce.com/5006F000021y0Pw" TargetMode="External"/><Relationship Id="rId24" Type="http://schemas.openxmlformats.org/officeDocument/2006/relationships/hyperlink" Target="https://ceat.my.salesforce.com/00590000003l1SD" TargetMode="External"/><Relationship Id="rId32" Type="http://schemas.openxmlformats.org/officeDocument/2006/relationships/hyperlink" Target="https://ceat.my.salesforce.com/5006F000022avgv" TargetMode="External"/><Relationship Id="rId5" Type="http://schemas.openxmlformats.org/officeDocument/2006/relationships/hyperlink" Target="https://ceat.my.salesforce.com/00590000003l1SD" TargetMode="External"/><Relationship Id="rId15" Type="http://schemas.openxmlformats.org/officeDocument/2006/relationships/hyperlink" Target="https://ceat.my.salesforce.com/00590000003l1SD" TargetMode="External"/><Relationship Id="rId23" Type="http://schemas.openxmlformats.org/officeDocument/2006/relationships/hyperlink" Target="https://ceat.my.salesforce.com/5006F000021ySCu" TargetMode="External"/><Relationship Id="rId28" Type="http://schemas.openxmlformats.org/officeDocument/2006/relationships/hyperlink" Target="https://ceat.my.salesforce.com/0016F000035gmdj" TargetMode="External"/><Relationship Id="rId10" Type="http://schemas.openxmlformats.org/officeDocument/2006/relationships/hyperlink" Target="mailto:lucknow.d0142@ceat.in" TargetMode="External"/><Relationship Id="rId19" Type="http://schemas.openxmlformats.org/officeDocument/2006/relationships/hyperlink" Target="https://ceat.my.salesforce.com/0016F000035ghuK" TargetMode="External"/><Relationship Id="rId31" Type="http://schemas.openxmlformats.org/officeDocument/2006/relationships/hyperlink" Target="https://ceat.my.salesforce.com/0019000001IpbFG" TargetMode="External"/><Relationship Id="rId4" Type="http://schemas.openxmlformats.org/officeDocument/2006/relationships/hyperlink" Target="https://ceat.my.salesforce.com/5006F000020lDwL" TargetMode="External"/><Relationship Id="rId9" Type="http://schemas.openxmlformats.org/officeDocument/2006/relationships/hyperlink" Target="https://ceat.my.salesforce.com/0016F000035g91T" TargetMode="External"/><Relationship Id="rId14" Type="http://schemas.openxmlformats.org/officeDocument/2006/relationships/hyperlink" Target="https://ceat.my.salesforce.com/5006F000021y8YH" TargetMode="External"/><Relationship Id="rId22" Type="http://schemas.openxmlformats.org/officeDocument/2006/relationships/hyperlink" Target="https://ceat.my.salesforce.com/0016F000035gi7o" TargetMode="External"/><Relationship Id="rId27" Type="http://schemas.openxmlformats.org/officeDocument/2006/relationships/hyperlink" Target="https://ceat.my.salesforce.com/00590000003l1SD" TargetMode="External"/><Relationship Id="rId30" Type="http://schemas.openxmlformats.org/officeDocument/2006/relationships/hyperlink" Target="https://ceat.my.salesforce.com/0056F000005krz8" TargetMode="External"/><Relationship Id="rId8" Type="http://schemas.openxmlformats.org/officeDocument/2006/relationships/hyperlink" Target="https://ceat.my.salesforce.com/00590000003l1Pq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zoomScaleNormal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13" sqref="D13"/>
    </sheetView>
  </sheetViews>
  <sheetFormatPr baseColWidth="10" defaultColWidth="8.83203125" defaultRowHeight="15"/>
  <cols>
    <col min="1" max="1" width="8.1640625" bestFit="1" customWidth="1"/>
    <col min="2" max="2" width="58.83203125" bestFit="1" customWidth="1"/>
    <col min="3" max="3" width="3.6640625" customWidth="1"/>
    <col min="4" max="4" width="65.1640625" customWidth="1"/>
    <col min="5" max="5" width="24.5" bestFit="1" customWidth="1"/>
    <col min="6" max="6" width="9.83203125" bestFit="1" customWidth="1"/>
  </cols>
  <sheetData>
    <row r="1" spans="1:6" ht="16" thickBot="1">
      <c r="A1" s="3" t="s">
        <v>28</v>
      </c>
      <c r="B1" s="4" t="s">
        <v>29</v>
      </c>
      <c r="D1" s="9" t="s">
        <v>205</v>
      </c>
      <c r="E1" s="9" t="s">
        <v>207</v>
      </c>
      <c r="F1" s="9" t="s">
        <v>210</v>
      </c>
    </row>
    <row r="2" spans="1:6" ht="16" thickBot="1">
      <c r="A2" s="60">
        <v>1</v>
      </c>
      <c r="B2" s="1" t="s">
        <v>1</v>
      </c>
      <c r="D2" t="s">
        <v>216</v>
      </c>
      <c r="E2" t="s">
        <v>206</v>
      </c>
    </row>
    <row r="3" spans="1:6" ht="16" thickBot="1">
      <c r="A3" s="60">
        <v>2</v>
      </c>
      <c r="B3" s="1" t="s">
        <v>2</v>
      </c>
      <c r="D3" t="s">
        <v>209</v>
      </c>
      <c r="E3" t="s">
        <v>208</v>
      </c>
    </row>
    <row r="4" spans="1:6" ht="16" thickBot="1">
      <c r="A4" s="60">
        <v>3</v>
      </c>
      <c r="B4" s="1" t="s">
        <v>3</v>
      </c>
      <c r="D4" t="s">
        <v>212</v>
      </c>
      <c r="E4" t="s">
        <v>213</v>
      </c>
      <c r="F4" t="s">
        <v>211</v>
      </c>
    </row>
    <row r="5" spans="1:6" ht="16" thickBot="1">
      <c r="A5" s="60">
        <v>4</v>
      </c>
      <c r="B5" s="55" t="s">
        <v>232</v>
      </c>
      <c r="D5" t="s">
        <v>235</v>
      </c>
      <c r="E5" t="s">
        <v>214</v>
      </c>
      <c r="F5" t="s">
        <v>211</v>
      </c>
    </row>
    <row r="6" spans="1:6" ht="16" thickBot="1">
      <c r="A6" s="60">
        <v>5</v>
      </c>
      <c r="B6" s="1" t="s">
        <v>5</v>
      </c>
      <c r="D6" t="s">
        <v>215</v>
      </c>
      <c r="E6" t="s">
        <v>208</v>
      </c>
    </row>
    <row r="7" spans="1:6" ht="16" thickBot="1">
      <c r="A7" s="60">
        <v>6</v>
      </c>
      <c r="B7" s="1" t="s">
        <v>6</v>
      </c>
      <c r="D7" t="s">
        <v>217</v>
      </c>
      <c r="E7" t="s">
        <v>206</v>
      </c>
    </row>
    <row r="8" spans="1:6" ht="16" thickBot="1">
      <c r="A8" s="60">
        <v>7</v>
      </c>
      <c r="B8" s="1" t="s">
        <v>7</v>
      </c>
      <c r="D8" t="s">
        <v>218</v>
      </c>
      <c r="E8" t="s">
        <v>206</v>
      </c>
    </row>
    <row r="9" spans="1:6" ht="16" thickBot="1">
      <c r="A9" s="60">
        <v>8</v>
      </c>
      <c r="B9" s="1" t="s">
        <v>8</v>
      </c>
      <c r="D9" t="s">
        <v>219</v>
      </c>
      <c r="E9" t="s">
        <v>206</v>
      </c>
      <c r="F9" t="s">
        <v>606</v>
      </c>
    </row>
    <row r="10" spans="1:6" ht="16" thickBot="1">
      <c r="A10" s="60">
        <v>9</v>
      </c>
      <c r="B10" s="1" t="s">
        <v>9</v>
      </c>
      <c r="D10" t="s">
        <v>342</v>
      </c>
      <c r="E10" t="s">
        <v>206</v>
      </c>
    </row>
    <row r="11" spans="1:6" ht="16" thickBot="1">
      <c r="A11" s="60">
        <v>10</v>
      </c>
      <c r="B11" s="1" t="s">
        <v>10</v>
      </c>
      <c r="D11" t="s">
        <v>220</v>
      </c>
      <c r="E11" t="s">
        <v>208</v>
      </c>
    </row>
    <row r="12" spans="1:6" ht="16" thickBot="1">
      <c r="A12" s="60">
        <v>11</v>
      </c>
      <c r="B12" s="1" t="s">
        <v>11</v>
      </c>
      <c r="D12" s="1" t="s">
        <v>221</v>
      </c>
      <c r="E12" t="s">
        <v>208</v>
      </c>
    </row>
    <row r="13" spans="1:6" ht="16" thickBot="1">
      <c r="A13" s="60">
        <v>12</v>
      </c>
      <c r="B13" s="1" t="s">
        <v>12</v>
      </c>
      <c r="D13" t="s">
        <v>222</v>
      </c>
      <c r="E13" t="s">
        <v>208</v>
      </c>
    </row>
    <row r="14" spans="1:6" ht="16" thickBot="1">
      <c r="A14" s="60">
        <v>13</v>
      </c>
      <c r="B14" s="1" t="s">
        <v>13</v>
      </c>
      <c r="D14" t="s">
        <v>223</v>
      </c>
      <c r="E14" t="s">
        <v>208</v>
      </c>
      <c r="F14" t="s">
        <v>381</v>
      </c>
    </row>
    <row r="15" spans="1:6" ht="16" thickBot="1">
      <c r="A15" s="60">
        <v>14</v>
      </c>
      <c r="B15" s="1" t="s">
        <v>0</v>
      </c>
      <c r="D15" t="s">
        <v>225</v>
      </c>
      <c r="E15" t="s">
        <v>615</v>
      </c>
    </row>
    <row r="16" spans="1:6" ht="16" thickBot="1">
      <c r="A16" s="60">
        <v>15</v>
      </c>
      <c r="B16" s="1" t="s">
        <v>14</v>
      </c>
      <c r="D16" t="s">
        <v>226</v>
      </c>
      <c r="E16" t="s">
        <v>615</v>
      </c>
    </row>
    <row r="17" spans="1:6" ht="16" thickBot="1">
      <c r="A17" s="60">
        <v>16</v>
      </c>
      <c r="B17" s="1" t="s">
        <v>15</v>
      </c>
      <c r="D17" t="s">
        <v>227</v>
      </c>
      <c r="E17" t="s">
        <v>208</v>
      </c>
    </row>
    <row r="18" spans="1:6" ht="16" thickBot="1">
      <c r="A18" s="2">
        <v>17</v>
      </c>
      <c r="B18" s="6" t="s">
        <v>16</v>
      </c>
      <c r="D18" t="s">
        <v>228</v>
      </c>
      <c r="E18" t="s">
        <v>616</v>
      </c>
    </row>
    <row r="19" spans="1:6" ht="16" thickBot="1">
      <c r="A19" s="169">
        <v>18</v>
      </c>
      <c r="B19" s="50" t="s">
        <v>17</v>
      </c>
      <c r="D19" t="s">
        <v>229</v>
      </c>
      <c r="E19" t="s">
        <v>208</v>
      </c>
      <c r="F19" t="s">
        <v>466</v>
      </c>
    </row>
    <row r="20" spans="1:6" ht="16" thickBot="1">
      <c r="A20" s="49">
        <v>19</v>
      </c>
      <c r="B20" s="59" t="s">
        <v>18</v>
      </c>
      <c r="D20" s="58" t="s">
        <v>230</v>
      </c>
    </row>
    <row r="21" spans="1:6" ht="16" thickBot="1">
      <c r="A21" s="169">
        <v>20</v>
      </c>
      <c r="B21" s="50" t="s">
        <v>19</v>
      </c>
      <c r="D21" t="s">
        <v>231</v>
      </c>
      <c r="E21" t="s">
        <v>208</v>
      </c>
    </row>
    <row r="22" spans="1:6" ht="16" thickBot="1">
      <c r="A22" s="49">
        <v>21</v>
      </c>
      <c r="B22" s="56" t="s">
        <v>20</v>
      </c>
      <c r="D22" s="58" t="s">
        <v>233</v>
      </c>
    </row>
    <row r="23" spans="1:6" ht="16" thickBot="1">
      <c r="A23" s="169">
        <v>22</v>
      </c>
      <c r="B23" s="51" t="s">
        <v>21</v>
      </c>
      <c r="D23" s="1" t="s">
        <v>234</v>
      </c>
      <c r="E23" t="s">
        <v>208</v>
      </c>
    </row>
    <row r="24" spans="1:6" ht="16" thickBot="1">
      <c r="A24" s="49">
        <v>23</v>
      </c>
      <c r="B24" s="56" t="s">
        <v>22</v>
      </c>
      <c r="D24" t="s">
        <v>236</v>
      </c>
      <c r="E24" t="s">
        <v>208</v>
      </c>
    </row>
    <row r="25" spans="1:6" ht="16" thickBot="1">
      <c r="A25" s="169">
        <v>24</v>
      </c>
      <c r="B25" s="51" t="s">
        <v>23</v>
      </c>
      <c r="D25" t="s">
        <v>237</v>
      </c>
      <c r="E25" t="s">
        <v>206</v>
      </c>
    </row>
    <row r="26" spans="1:6" ht="16" thickBot="1">
      <c r="A26" s="49">
        <v>25</v>
      </c>
      <c r="B26" s="56" t="s">
        <v>24</v>
      </c>
      <c r="D26" t="s">
        <v>238</v>
      </c>
      <c r="E26" t="s">
        <v>206</v>
      </c>
      <c r="F26" t="s">
        <v>526</v>
      </c>
    </row>
    <row r="27" spans="1:6" ht="16" thickBot="1">
      <c r="A27" s="49">
        <v>26</v>
      </c>
      <c r="B27" s="233" t="s">
        <v>25</v>
      </c>
      <c r="D27" t="s">
        <v>239</v>
      </c>
      <c r="E27" t="s">
        <v>616</v>
      </c>
      <c r="F27" t="s">
        <v>614</v>
      </c>
    </row>
    <row r="28" spans="1:6" ht="16" thickBot="1">
      <c r="A28" s="49">
        <v>27</v>
      </c>
      <c r="B28" s="233" t="s">
        <v>26</v>
      </c>
      <c r="D28" t="s">
        <v>240</v>
      </c>
      <c r="E28" t="s">
        <v>616</v>
      </c>
      <c r="F28" s="87" t="s">
        <v>614</v>
      </c>
    </row>
    <row r="29" spans="1:6" ht="16" thickBot="1">
      <c r="A29" s="49">
        <v>28</v>
      </c>
      <c r="B29" s="51" t="s">
        <v>27</v>
      </c>
      <c r="E29" t="s">
        <v>206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8"/>
  <sheetViews>
    <sheetView workbookViewId="0">
      <selection activeCell="D13" sqref="D13"/>
    </sheetView>
  </sheetViews>
  <sheetFormatPr baseColWidth="10" defaultColWidth="8.83203125" defaultRowHeight="15"/>
  <cols>
    <col min="1" max="1" width="18.5" style="87" bestFit="1" customWidth="1"/>
    <col min="2" max="2" width="19" bestFit="1" customWidth="1"/>
    <col min="3" max="3" width="19.33203125" bestFit="1" customWidth="1"/>
    <col min="4" max="4" width="13.83203125" bestFit="1" customWidth="1"/>
    <col min="5" max="5" width="10.6640625" bestFit="1" customWidth="1"/>
    <col min="6" max="7" width="10.6640625" customWidth="1"/>
    <col min="9" max="9" width="12.33203125" bestFit="1" customWidth="1"/>
    <col min="10" max="10" width="11.83203125" bestFit="1" customWidth="1"/>
    <col min="11" max="12" width="11" bestFit="1" customWidth="1"/>
    <col min="13" max="13" width="25" bestFit="1" customWidth="1"/>
    <col min="14" max="14" width="12.1640625" bestFit="1" customWidth="1"/>
    <col min="15" max="15" width="10.6640625" bestFit="1" customWidth="1"/>
    <col min="16" max="16" width="13.5" bestFit="1" customWidth="1"/>
  </cols>
  <sheetData>
    <row r="1" spans="1:21" ht="16" thickBot="1">
      <c r="B1" s="8" t="s">
        <v>9</v>
      </c>
    </row>
    <row r="3" spans="1:21" ht="24">
      <c r="B3" s="76" t="s">
        <v>32</v>
      </c>
      <c r="C3" s="76" t="s">
        <v>35</v>
      </c>
      <c r="D3" s="76" t="s">
        <v>173</v>
      </c>
      <c r="E3" s="76" t="s">
        <v>33</v>
      </c>
      <c r="F3" s="76" t="s">
        <v>312</v>
      </c>
      <c r="G3" s="5" t="s">
        <v>69</v>
      </c>
      <c r="H3" s="77" t="s">
        <v>40</v>
      </c>
      <c r="I3" s="77" t="s">
        <v>308</v>
      </c>
      <c r="J3" s="77" t="s">
        <v>340</v>
      </c>
      <c r="K3" s="78" t="s">
        <v>39</v>
      </c>
      <c r="L3" s="78" t="s">
        <v>309</v>
      </c>
      <c r="M3" s="78" t="s">
        <v>340</v>
      </c>
      <c r="N3" s="79" t="s">
        <v>36</v>
      </c>
      <c r="O3" s="79" t="s">
        <v>310</v>
      </c>
      <c r="P3" s="79" t="s">
        <v>340</v>
      </c>
      <c r="Q3" s="79" t="s">
        <v>341</v>
      </c>
      <c r="R3" s="76" t="s">
        <v>38</v>
      </c>
      <c r="S3" s="76" t="s">
        <v>311</v>
      </c>
      <c r="T3" s="76" t="s">
        <v>279</v>
      </c>
      <c r="U3" s="76" t="s">
        <v>255</v>
      </c>
    </row>
    <row r="4" spans="1:21">
      <c r="B4" s="80" t="s">
        <v>313</v>
      </c>
      <c r="C4" s="80" t="s">
        <v>314</v>
      </c>
      <c r="D4" s="80" t="s">
        <v>291</v>
      </c>
      <c r="E4" s="80" t="s">
        <v>315</v>
      </c>
      <c r="F4" s="80" t="s">
        <v>322</v>
      </c>
      <c r="G4" s="80"/>
      <c r="H4" s="81" t="s">
        <v>316</v>
      </c>
      <c r="I4" s="81" t="s">
        <v>316</v>
      </c>
      <c r="J4" s="81" t="s">
        <v>317</v>
      </c>
      <c r="K4" s="82" t="s">
        <v>318</v>
      </c>
      <c r="L4" s="82" t="s">
        <v>318</v>
      </c>
      <c r="M4" s="82" t="s">
        <v>317</v>
      </c>
      <c r="N4" s="83">
        <v>9.1999999999999993</v>
      </c>
      <c r="O4" s="83">
        <v>9.5</v>
      </c>
      <c r="P4" s="83" t="s">
        <v>319</v>
      </c>
      <c r="Q4" s="83">
        <v>0.30000000000000071</v>
      </c>
      <c r="R4" s="80" t="s">
        <v>320</v>
      </c>
      <c r="S4" s="80" t="s">
        <v>321</v>
      </c>
      <c r="T4" s="80" t="s">
        <v>323</v>
      </c>
      <c r="U4" s="80" t="s">
        <v>324</v>
      </c>
    </row>
    <row r="5" spans="1:21">
      <c r="B5" s="80" t="s">
        <v>313</v>
      </c>
      <c r="C5" s="80" t="s">
        <v>325</v>
      </c>
      <c r="D5" s="80" t="s">
        <v>291</v>
      </c>
      <c r="E5" s="80" t="s">
        <v>326</v>
      </c>
      <c r="F5" s="80" t="s">
        <v>330</v>
      </c>
      <c r="G5" s="80"/>
      <c r="H5" s="81" t="s">
        <v>327</v>
      </c>
      <c r="I5" s="81" t="s">
        <v>316</v>
      </c>
      <c r="J5" s="81" t="s">
        <v>319</v>
      </c>
      <c r="K5" s="82" t="s">
        <v>328</v>
      </c>
      <c r="L5" s="82" t="s">
        <v>329</v>
      </c>
      <c r="M5" s="82" t="s">
        <v>319</v>
      </c>
      <c r="N5" s="83">
        <v>8.49</v>
      </c>
      <c r="O5" s="83">
        <v>9</v>
      </c>
      <c r="P5" s="83" t="s">
        <v>319</v>
      </c>
      <c r="Q5" s="83">
        <v>0.50999999999999979</v>
      </c>
      <c r="R5" s="80" t="s">
        <v>320</v>
      </c>
      <c r="S5" s="80" t="s">
        <v>321</v>
      </c>
      <c r="T5" s="80" t="s">
        <v>323</v>
      </c>
      <c r="U5" s="80" t="s">
        <v>324</v>
      </c>
    </row>
    <row r="6" spans="1:21">
      <c r="B6" s="80" t="s">
        <v>313</v>
      </c>
      <c r="C6" s="80" t="s">
        <v>331</v>
      </c>
      <c r="D6" s="80" t="s">
        <v>291</v>
      </c>
      <c r="E6" s="80" t="s">
        <v>332</v>
      </c>
      <c r="F6" s="80" t="s">
        <v>330</v>
      </c>
      <c r="G6" s="80"/>
      <c r="H6" s="81" t="s">
        <v>327</v>
      </c>
      <c r="I6" s="81" t="s">
        <v>327</v>
      </c>
      <c r="J6" s="81" t="s">
        <v>317</v>
      </c>
      <c r="K6" s="82" t="s">
        <v>333</v>
      </c>
      <c r="L6" s="82" t="s">
        <v>333</v>
      </c>
      <c r="M6" s="82" t="s">
        <v>317</v>
      </c>
      <c r="N6" s="83">
        <v>6.07</v>
      </c>
      <c r="O6" s="83">
        <v>6</v>
      </c>
      <c r="P6" s="83" t="s">
        <v>319</v>
      </c>
      <c r="Q6" s="83">
        <v>-7.0000000000000284E-2</v>
      </c>
      <c r="R6" s="80" t="s">
        <v>320</v>
      </c>
      <c r="S6" s="80" t="s">
        <v>321</v>
      </c>
      <c r="T6" s="80" t="s">
        <v>323</v>
      </c>
      <c r="U6" s="80" t="s">
        <v>324</v>
      </c>
    </row>
    <row r="7" spans="1:21">
      <c r="B7" s="80" t="s">
        <v>313</v>
      </c>
      <c r="C7" s="80" t="s">
        <v>331</v>
      </c>
      <c r="D7" s="80" t="s">
        <v>291</v>
      </c>
      <c r="E7" s="80" t="s">
        <v>334</v>
      </c>
      <c r="F7" s="80" t="s">
        <v>330</v>
      </c>
      <c r="G7" s="80"/>
      <c r="H7" s="81" t="s">
        <v>316</v>
      </c>
      <c r="I7" s="81" t="s">
        <v>316</v>
      </c>
      <c r="J7" s="81" t="s">
        <v>317</v>
      </c>
      <c r="K7" s="82" t="s">
        <v>335</v>
      </c>
      <c r="L7" s="82" t="s">
        <v>329</v>
      </c>
      <c r="M7" s="82" t="s">
        <v>319</v>
      </c>
      <c r="N7" s="83">
        <v>7.12</v>
      </c>
      <c r="O7" s="83">
        <v>7</v>
      </c>
      <c r="P7" s="83" t="s">
        <v>319</v>
      </c>
      <c r="Q7" s="83">
        <v>-0.12000000000000011</v>
      </c>
      <c r="R7" s="80" t="s">
        <v>320</v>
      </c>
      <c r="S7" s="80" t="s">
        <v>321</v>
      </c>
      <c r="T7" s="80" t="s">
        <v>323</v>
      </c>
      <c r="U7" s="80" t="s">
        <v>324</v>
      </c>
    </row>
    <row r="8" spans="1:21">
      <c r="B8" s="80" t="s">
        <v>313</v>
      </c>
      <c r="C8" s="80" t="s">
        <v>336</v>
      </c>
      <c r="D8" s="80" t="s">
        <v>291</v>
      </c>
      <c r="E8" s="80" t="s">
        <v>337</v>
      </c>
      <c r="F8" s="80" t="s">
        <v>339</v>
      </c>
      <c r="G8" s="80"/>
      <c r="H8" s="81" t="s">
        <v>316</v>
      </c>
      <c r="I8" s="81" t="s">
        <v>316</v>
      </c>
      <c r="J8" s="81" t="s">
        <v>317</v>
      </c>
      <c r="K8" s="82" t="s">
        <v>338</v>
      </c>
      <c r="L8" s="82" t="s">
        <v>329</v>
      </c>
      <c r="M8" s="82" t="s">
        <v>319</v>
      </c>
      <c r="N8" s="83">
        <v>4.83</v>
      </c>
      <c r="O8" s="83">
        <v>5</v>
      </c>
      <c r="P8" s="83" t="s">
        <v>319</v>
      </c>
      <c r="Q8" s="83">
        <v>0.16999999999999993</v>
      </c>
      <c r="R8" s="80" t="s">
        <v>320</v>
      </c>
      <c r="S8" s="80" t="s">
        <v>321</v>
      </c>
      <c r="T8" s="80" t="s">
        <v>323</v>
      </c>
      <c r="U8" s="80" t="s">
        <v>324</v>
      </c>
    </row>
    <row r="10" spans="1:21" s="87" customFormat="1"/>
    <row r="11" spans="1:21">
      <c r="A11" s="214" t="s">
        <v>589</v>
      </c>
      <c r="D11" s="215"/>
      <c r="F11" s="129"/>
      <c r="J11" s="129"/>
      <c r="R11" s="129"/>
      <c r="S11" s="129"/>
    </row>
    <row r="12" spans="1:21">
      <c r="A12" s="214" t="s">
        <v>590</v>
      </c>
      <c r="Q12" s="215"/>
    </row>
    <row r="13" spans="1:21">
      <c r="A13" s="214" t="s">
        <v>591</v>
      </c>
      <c r="D13" s="215" t="s">
        <v>593</v>
      </c>
      <c r="E13" s="87"/>
      <c r="F13" s="215"/>
      <c r="G13" s="87"/>
      <c r="H13" s="87"/>
      <c r="I13" s="87"/>
      <c r="J13" s="215"/>
      <c r="K13" s="87"/>
      <c r="L13" s="87"/>
      <c r="M13" s="87"/>
      <c r="N13" s="87"/>
      <c r="O13" s="87"/>
      <c r="P13" s="87"/>
      <c r="Q13" s="87"/>
      <c r="R13" s="215"/>
      <c r="S13" s="215"/>
      <c r="T13" s="87"/>
      <c r="U13" s="87"/>
    </row>
    <row r="14" spans="1:21">
      <c r="A14" s="214" t="s">
        <v>592</v>
      </c>
      <c r="B14" s="217" t="s">
        <v>454</v>
      </c>
      <c r="C14" s="217" t="s">
        <v>454</v>
      </c>
      <c r="D14" s="217" t="s">
        <v>603</v>
      </c>
      <c r="E14" s="217" t="s">
        <v>603</v>
      </c>
      <c r="F14" s="217" t="s">
        <v>603</v>
      </c>
      <c r="G14" s="217" t="s">
        <v>596</v>
      </c>
      <c r="H14" s="217" t="s">
        <v>603</v>
      </c>
      <c r="I14" s="217" t="s">
        <v>603</v>
      </c>
      <c r="J14" s="217" t="s">
        <v>603</v>
      </c>
      <c r="K14" s="217" t="s">
        <v>603</v>
      </c>
      <c r="L14" s="217" t="s">
        <v>603</v>
      </c>
      <c r="M14" s="217" t="s">
        <v>603</v>
      </c>
      <c r="N14" s="217" t="s">
        <v>595</v>
      </c>
      <c r="O14" s="217" t="s">
        <v>595</v>
      </c>
      <c r="P14" s="217" t="s">
        <v>603</v>
      </c>
      <c r="Q14" s="217" t="s">
        <v>595</v>
      </c>
      <c r="R14" s="217" t="s">
        <v>454</v>
      </c>
      <c r="S14" s="217" t="s">
        <v>454</v>
      </c>
      <c r="T14" s="217" t="s">
        <v>603</v>
      </c>
      <c r="U14" s="217" t="s">
        <v>603</v>
      </c>
    </row>
    <row r="16" spans="1:21">
      <c r="B16" s="85" t="s">
        <v>348</v>
      </c>
    </row>
    <row r="17" spans="2:9" ht="16">
      <c r="B17" s="257" t="s">
        <v>179</v>
      </c>
      <c r="C17" s="257" t="s">
        <v>343</v>
      </c>
      <c r="D17" s="257" t="s">
        <v>344</v>
      </c>
      <c r="E17" s="257" t="s">
        <v>345</v>
      </c>
      <c r="F17" s="257" t="s">
        <v>346</v>
      </c>
      <c r="G17" s="259" t="s">
        <v>347</v>
      </c>
      <c r="H17" s="260"/>
      <c r="I17" s="261"/>
    </row>
    <row r="18" spans="2:9" ht="16">
      <c r="B18" s="258"/>
      <c r="C18" s="258"/>
      <c r="D18" s="258"/>
      <c r="E18" s="258"/>
      <c r="F18" s="258"/>
      <c r="G18" s="84">
        <v>43374</v>
      </c>
      <c r="H18" s="84">
        <v>43344</v>
      </c>
      <c r="I18" s="84">
        <v>43313</v>
      </c>
    </row>
  </sheetData>
  <mergeCells count="6">
    <mergeCell ref="G17:I17"/>
    <mergeCell ref="B17:B18"/>
    <mergeCell ref="C17:C18"/>
    <mergeCell ref="D17:D18"/>
    <mergeCell ref="E17:E18"/>
    <mergeCell ref="F17:F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"/>
  <sheetViews>
    <sheetView workbookViewId="0">
      <selection activeCell="B9" sqref="B9"/>
    </sheetView>
  </sheetViews>
  <sheetFormatPr baseColWidth="10" defaultColWidth="8.83203125" defaultRowHeight="15"/>
  <cols>
    <col min="1" max="1" width="18.5" style="87" bestFit="1" customWidth="1"/>
    <col min="2" max="2" width="13.33203125" bestFit="1" customWidth="1"/>
    <col min="3" max="4" width="12.5" customWidth="1"/>
    <col min="5" max="5" width="11.6640625" customWidth="1"/>
    <col min="7" max="7" width="12.1640625" customWidth="1"/>
    <col min="8" max="8" width="12.33203125" customWidth="1"/>
    <col min="9" max="9" width="12.5" customWidth="1"/>
  </cols>
  <sheetData>
    <row r="1" spans="1:10" ht="16" thickBot="1"/>
    <row r="2" spans="1:10" ht="16" thickBot="1">
      <c r="B2" s="8" t="s">
        <v>10</v>
      </c>
    </row>
    <row r="4" spans="1:10">
      <c r="B4" s="39"/>
      <c r="C4" s="262" t="s">
        <v>133</v>
      </c>
      <c r="D4" s="262"/>
      <c r="E4" s="262"/>
      <c r="F4" s="262"/>
      <c r="G4" s="262" t="s">
        <v>92</v>
      </c>
      <c r="H4" s="262"/>
      <c r="I4" s="262"/>
      <c r="J4" s="262"/>
    </row>
    <row r="5" spans="1:10" ht="85">
      <c r="B5" s="40" t="s">
        <v>179</v>
      </c>
      <c r="C5" s="41" t="s">
        <v>134</v>
      </c>
      <c r="D5" s="41" t="s">
        <v>135</v>
      </c>
      <c r="E5" s="41" t="s">
        <v>136</v>
      </c>
      <c r="F5" s="41" t="s">
        <v>137</v>
      </c>
      <c r="G5" s="41" t="s">
        <v>134</v>
      </c>
      <c r="H5" s="41" t="s">
        <v>135</v>
      </c>
      <c r="I5" s="41" t="s">
        <v>136</v>
      </c>
      <c r="J5" s="41" t="s">
        <v>137</v>
      </c>
    </row>
    <row r="7" spans="1:10">
      <c r="A7" s="214" t="s">
        <v>589</v>
      </c>
      <c r="B7" s="215"/>
    </row>
    <row r="8" spans="1:10">
      <c r="A8" s="214" t="s">
        <v>590</v>
      </c>
      <c r="F8" s="215"/>
      <c r="J8" s="215"/>
    </row>
    <row r="9" spans="1:10">
      <c r="A9" s="214" t="s">
        <v>591</v>
      </c>
      <c r="B9" s="215" t="s">
        <v>593</v>
      </c>
    </row>
    <row r="10" spans="1:10">
      <c r="A10" s="214" t="s">
        <v>592</v>
      </c>
      <c r="B10" t="s">
        <v>607</v>
      </c>
      <c r="C10" s="87" t="s">
        <v>595</v>
      </c>
      <c r="D10" s="87" t="s">
        <v>595</v>
      </c>
      <c r="E10" s="87" t="s">
        <v>595</v>
      </c>
      <c r="F10" s="87" t="s">
        <v>595</v>
      </c>
      <c r="G10" s="87" t="s">
        <v>595</v>
      </c>
      <c r="H10" s="87" t="s">
        <v>595</v>
      </c>
      <c r="I10" s="87" t="s">
        <v>595</v>
      </c>
      <c r="J10" s="87" t="s">
        <v>595</v>
      </c>
    </row>
  </sheetData>
  <mergeCells count="2">
    <mergeCell ref="C4:F4"/>
    <mergeCell ref="G4:J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"/>
  <sheetViews>
    <sheetView workbookViewId="0">
      <selection activeCell="C18" sqref="C18"/>
    </sheetView>
  </sheetViews>
  <sheetFormatPr baseColWidth="10" defaultColWidth="8.83203125" defaultRowHeight="15"/>
  <cols>
    <col min="1" max="2" width="25.5" bestFit="1" customWidth="1"/>
    <col min="3" max="3" width="21.33203125" bestFit="1" customWidth="1"/>
    <col min="4" max="4" width="8.83203125" bestFit="1" customWidth="1"/>
    <col min="5" max="5" width="14.83203125" bestFit="1" customWidth="1"/>
    <col min="6" max="6" width="6.33203125" bestFit="1" customWidth="1"/>
  </cols>
  <sheetData>
    <row r="1" spans="1:6" ht="16" thickBot="1"/>
    <row r="2" spans="1:6" ht="16" thickBot="1">
      <c r="A2" s="8" t="s">
        <v>11</v>
      </c>
    </row>
    <row r="4" spans="1:6">
      <c r="B4" s="39" t="s">
        <v>353</v>
      </c>
      <c r="C4" s="39" t="s">
        <v>354</v>
      </c>
      <c r="D4" s="39" t="s">
        <v>139</v>
      </c>
      <c r="E4" s="39" t="s">
        <v>355</v>
      </c>
      <c r="F4" s="39" t="s">
        <v>140</v>
      </c>
    </row>
    <row r="5" spans="1:6">
      <c r="B5" s="38" t="s">
        <v>349</v>
      </c>
    </row>
    <row r="6" spans="1:6">
      <c r="B6" s="38" t="s">
        <v>350</v>
      </c>
    </row>
    <row r="7" spans="1:6">
      <c r="B7" s="38" t="s">
        <v>351</v>
      </c>
    </row>
    <row r="8" spans="1:6">
      <c r="B8" s="38" t="s">
        <v>352</v>
      </c>
    </row>
    <row r="10" spans="1:6">
      <c r="A10" s="214" t="s">
        <v>589</v>
      </c>
      <c r="B10" s="215"/>
    </row>
    <row r="11" spans="1:6">
      <c r="A11" s="214" t="s">
        <v>590</v>
      </c>
      <c r="F11" s="215"/>
    </row>
    <row r="12" spans="1:6">
      <c r="A12" s="214" t="s">
        <v>591</v>
      </c>
      <c r="B12" s="129"/>
    </row>
    <row r="13" spans="1:6">
      <c r="A13" s="214" t="s">
        <v>592</v>
      </c>
      <c r="B13" t="s">
        <v>603</v>
      </c>
      <c r="C13" t="s">
        <v>595</v>
      </c>
      <c r="D13" s="87" t="s">
        <v>595</v>
      </c>
      <c r="E13" s="87" t="s">
        <v>595</v>
      </c>
      <c r="F13" s="87" t="s">
        <v>595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"/>
  <sheetViews>
    <sheetView workbookViewId="0">
      <selection activeCell="J18" sqref="J18"/>
    </sheetView>
  </sheetViews>
  <sheetFormatPr baseColWidth="10" defaultColWidth="8.83203125" defaultRowHeight="15"/>
  <cols>
    <col min="1" max="1" width="31" bestFit="1" customWidth="1"/>
    <col min="2" max="3" width="13.83203125" style="87" customWidth="1"/>
    <col min="4" max="4" width="7.5" bestFit="1" customWidth="1"/>
    <col min="5" max="6" width="7.5" style="87" customWidth="1"/>
    <col min="16" max="17" width="9.6640625" customWidth="1"/>
    <col min="18" max="18" width="16" customWidth="1"/>
    <col min="19" max="19" width="13.33203125" customWidth="1"/>
  </cols>
  <sheetData>
    <row r="1" spans="1:25" ht="16" thickBot="1"/>
    <row r="2" spans="1:25" ht="16" thickBot="1">
      <c r="A2" s="8" t="s">
        <v>12</v>
      </c>
      <c r="B2" s="218"/>
      <c r="C2" s="218"/>
    </row>
    <row r="5" spans="1:25" ht="85">
      <c r="B5" s="88" t="s">
        <v>35</v>
      </c>
      <c r="C5" s="88" t="s">
        <v>257</v>
      </c>
      <c r="D5" s="88" t="s">
        <v>375</v>
      </c>
      <c r="E5" s="88" t="s">
        <v>609</v>
      </c>
      <c r="F5" s="88" t="s">
        <v>617</v>
      </c>
      <c r="G5" s="88" t="s">
        <v>356</v>
      </c>
      <c r="H5" s="88" t="s">
        <v>357</v>
      </c>
      <c r="I5" s="88" t="s">
        <v>358</v>
      </c>
      <c r="J5" s="88" t="s">
        <v>359</v>
      </c>
      <c r="K5" s="88" t="s">
        <v>360</v>
      </c>
      <c r="L5" s="88" t="s">
        <v>361</v>
      </c>
      <c r="M5" s="88" t="s">
        <v>362</v>
      </c>
      <c r="N5" s="88" t="s">
        <v>363</v>
      </c>
      <c r="O5" s="88" t="s">
        <v>364</v>
      </c>
      <c r="P5" s="88" t="s">
        <v>365</v>
      </c>
      <c r="Q5" s="88" t="s">
        <v>366</v>
      </c>
      <c r="R5" s="89" t="s">
        <v>367</v>
      </c>
      <c r="S5" s="89" t="s">
        <v>368</v>
      </c>
      <c r="T5" s="88" t="s">
        <v>369</v>
      </c>
      <c r="U5" s="88" t="s">
        <v>370</v>
      </c>
      <c r="V5" s="88" t="s">
        <v>371</v>
      </c>
      <c r="W5" s="88" t="s">
        <v>372</v>
      </c>
      <c r="X5" s="90" t="s">
        <v>373</v>
      </c>
      <c r="Y5" s="91" t="s">
        <v>374</v>
      </c>
    </row>
    <row r="7" spans="1:25">
      <c r="A7" s="214" t="s">
        <v>589</v>
      </c>
      <c r="B7" s="220"/>
      <c r="C7" s="220"/>
      <c r="E7" s="215"/>
      <c r="F7" s="215"/>
      <c r="G7" s="129"/>
      <c r="I7" s="215"/>
    </row>
    <row r="8" spans="1:25">
      <c r="A8" s="214" t="s">
        <v>590</v>
      </c>
      <c r="B8" s="219"/>
      <c r="C8" s="219"/>
      <c r="O8" s="215"/>
      <c r="U8" s="215"/>
      <c r="W8" s="215"/>
      <c r="X8" s="215"/>
      <c r="Y8" s="215"/>
    </row>
    <row r="9" spans="1:25">
      <c r="A9" s="214" t="s">
        <v>591</v>
      </c>
      <c r="B9" s="235" t="s">
        <v>593</v>
      </c>
      <c r="C9" s="219"/>
      <c r="E9" s="215"/>
      <c r="F9" s="215"/>
      <c r="I9" s="215"/>
      <c r="O9" s="215"/>
      <c r="X9" s="129"/>
      <c r="Y9" s="215"/>
    </row>
    <row r="10" spans="1:25">
      <c r="A10" s="214" t="s">
        <v>592</v>
      </c>
      <c r="B10" s="221" t="s">
        <v>454</v>
      </c>
      <c r="C10" s="221" t="s">
        <v>603</v>
      </c>
      <c r="D10" s="222" t="s">
        <v>608</v>
      </c>
      <c r="E10" s="222" t="s">
        <v>603</v>
      </c>
      <c r="F10" s="222"/>
      <c r="G10" s="222" t="s">
        <v>608</v>
      </c>
      <c r="H10" s="222" t="s">
        <v>608</v>
      </c>
      <c r="I10" s="222" t="s">
        <v>603</v>
      </c>
      <c r="J10" s="222" t="s">
        <v>595</v>
      </c>
      <c r="K10" s="222" t="s">
        <v>595</v>
      </c>
      <c r="L10" s="222" t="s">
        <v>34</v>
      </c>
      <c r="M10" s="222" t="s">
        <v>595</v>
      </c>
      <c r="N10" s="222" t="s">
        <v>595</v>
      </c>
      <c r="O10" s="222" t="s">
        <v>595</v>
      </c>
      <c r="P10" s="222" t="s">
        <v>595</v>
      </c>
      <c r="Q10" s="222" t="s">
        <v>595</v>
      </c>
      <c r="R10" s="222" t="s">
        <v>595</v>
      </c>
      <c r="S10" s="222" t="s">
        <v>595</v>
      </c>
      <c r="T10" s="222" t="s">
        <v>595</v>
      </c>
      <c r="U10" s="222" t="s">
        <v>595</v>
      </c>
      <c r="V10" s="222" t="s">
        <v>595</v>
      </c>
      <c r="W10" s="222" t="s">
        <v>595</v>
      </c>
      <c r="X10" s="222" t="s">
        <v>595</v>
      </c>
      <c r="Y10" s="222" t="s">
        <v>595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"/>
  <sheetViews>
    <sheetView workbookViewId="0">
      <selection activeCell="D10" sqref="D10"/>
    </sheetView>
  </sheetViews>
  <sheetFormatPr baseColWidth="10" defaultColWidth="8.83203125" defaultRowHeight="15"/>
  <cols>
    <col min="1" max="1" width="18.5" style="87" bestFit="1" customWidth="1"/>
    <col min="3" max="3" width="8.6640625" style="87"/>
    <col min="4" max="5" width="15.5" bestFit="1" customWidth="1"/>
    <col min="6" max="6" width="12.1640625" bestFit="1" customWidth="1"/>
    <col min="7" max="7" width="8.6640625" bestFit="1" customWidth="1"/>
    <col min="8" max="8" width="8.83203125" customWidth="1"/>
    <col min="10" max="10" width="15" bestFit="1" customWidth="1"/>
  </cols>
  <sheetData>
    <row r="1" spans="1:10" ht="16" thickBot="1"/>
    <row r="2" spans="1:10" ht="16" thickBot="1">
      <c r="B2" s="8" t="s">
        <v>13</v>
      </c>
      <c r="C2" s="218"/>
    </row>
    <row r="4" spans="1:10">
      <c r="B4" s="39" t="s">
        <v>154</v>
      </c>
      <c r="C4" s="39"/>
      <c r="D4" s="39" t="s">
        <v>35</v>
      </c>
      <c r="E4" s="39" t="s">
        <v>73</v>
      </c>
      <c r="F4" s="39" t="s">
        <v>74</v>
      </c>
      <c r="G4" s="39" t="s">
        <v>75</v>
      </c>
      <c r="H4" s="39" t="s">
        <v>165</v>
      </c>
      <c r="I4" s="39" t="s">
        <v>152</v>
      </c>
      <c r="J4" s="39" t="s">
        <v>153</v>
      </c>
    </row>
    <row r="6" spans="1:10" ht="48">
      <c r="B6" s="86" t="s">
        <v>380</v>
      </c>
      <c r="C6" s="86" t="s">
        <v>594</v>
      </c>
      <c r="D6" s="86" t="s">
        <v>376</v>
      </c>
      <c r="E6" s="86" t="s">
        <v>377</v>
      </c>
      <c r="F6" s="86" t="s">
        <v>378</v>
      </c>
      <c r="G6" s="86" t="s">
        <v>379</v>
      </c>
      <c r="H6" s="86" t="s">
        <v>104</v>
      </c>
    </row>
    <row r="8" spans="1:10">
      <c r="A8" s="214" t="s">
        <v>589</v>
      </c>
      <c r="B8" s="215"/>
      <c r="C8" s="215"/>
    </row>
    <row r="9" spans="1:10">
      <c r="A9" s="214" t="s">
        <v>590</v>
      </c>
      <c r="H9" s="215"/>
    </row>
    <row r="10" spans="1:10">
      <c r="A10" s="214" t="s">
        <v>591</v>
      </c>
      <c r="B10" s="215"/>
      <c r="D10" s="235" t="s">
        <v>593</v>
      </c>
    </row>
    <row r="11" spans="1:10">
      <c r="A11" s="214" t="s">
        <v>592</v>
      </c>
      <c r="B11" t="s">
        <v>454</v>
      </c>
      <c r="C11" s="87" t="s">
        <v>603</v>
      </c>
      <c r="D11" s="216" t="s">
        <v>454</v>
      </c>
      <c r="E11" s="87" t="s">
        <v>603</v>
      </c>
      <c r="F11" s="216" t="s">
        <v>595</v>
      </c>
      <c r="G11" s="216" t="s">
        <v>595</v>
      </c>
      <c r="H11" s="216" t="s">
        <v>595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topLeftCell="A2" workbookViewId="0">
      <selection activeCell="A18" sqref="A18:A21"/>
    </sheetView>
  </sheetViews>
  <sheetFormatPr baseColWidth="10" defaultColWidth="8.83203125" defaultRowHeight="15"/>
  <cols>
    <col min="1" max="1" width="18.5" bestFit="1" customWidth="1"/>
    <col min="2" max="2" width="23" bestFit="1" customWidth="1"/>
    <col min="3" max="3" width="44.1640625" bestFit="1" customWidth="1"/>
    <col min="4" max="4" width="10.5" bestFit="1" customWidth="1"/>
    <col min="7" max="7" width="8.6640625" style="87"/>
    <col min="8" max="8" width="17.83203125" bestFit="1" customWidth="1"/>
    <col min="10" max="10" width="36.1640625" bestFit="1" customWidth="1"/>
    <col min="18" max="18" width="23.33203125" bestFit="1" customWidth="1"/>
    <col min="19" max="19" width="19.1640625" bestFit="1" customWidth="1"/>
  </cols>
  <sheetData>
    <row r="1" spans="1:19" ht="16" thickBot="1">
      <c r="A1" s="8" t="s">
        <v>0</v>
      </c>
    </row>
    <row r="3" spans="1:19" ht="16" thickBot="1">
      <c r="A3" s="265" t="s">
        <v>155</v>
      </c>
      <c r="B3" s="266"/>
      <c r="C3" s="266"/>
      <c r="D3" s="266"/>
      <c r="E3" s="266"/>
      <c r="G3" s="129"/>
      <c r="H3" s="263" t="s">
        <v>156</v>
      </c>
      <c r="I3" s="264"/>
      <c r="J3" s="264"/>
      <c r="K3" s="264"/>
      <c r="L3" s="264"/>
      <c r="M3" s="264"/>
      <c r="N3" s="264"/>
      <c r="O3" s="264"/>
      <c r="P3" s="264"/>
      <c r="Q3" s="264"/>
      <c r="S3" s="57" t="s">
        <v>224</v>
      </c>
    </row>
    <row r="4" spans="1:19" ht="69" thickBot="1">
      <c r="B4" s="39" t="s">
        <v>169</v>
      </c>
      <c r="C4" s="39" t="s">
        <v>170</v>
      </c>
      <c r="D4" s="39" t="s">
        <v>166</v>
      </c>
      <c r="E4" s="39" t="s">
        <v>167</v>
      </c>
      <c r="F4" s="39" t="s">
        <v>168</v>
      </c>
      <c r="G4" s="130"/>
      <c r="H4" s="95" t="s">
        <v>43</v>
      </c>
      <c r="I4" s="95" t="s">
        <v>246</v>
      </c>
      <c r="J4" s="96" t="s">
        <v>35</v>
      </c>
      <c r="K4" s="97" t="s">
        <v>382</v>
      </c>
      <c r="L4" s="98" t="s">
        <v>383</v>
      </c>
      <c r="M4" s="98" t="s">
        <v>384</v>
      </c>
      <c r="N4" s="99">
        <v>43374</v>
      </c>
      <c r="O4" s="100">
        <v>43405</v>
      </c>
      <c r="P4" s="100">
        <v>43435</v>
      </c>
      <c r="Q4" s="101" t="s">
        <v>385</v>
      </c>
      <c r="R4" s="102"/>
    </row>
    <row r="5" spans="1:19" ht="16">
      <c r="B5" s="47">
        <v>0.16</v>
      </c>
      <c r="C5" s="92" t="s">
        <v>157</v>
      </c>
      <c r="D5" s="46"/>
      <c r="E5" s="92"/>
      <c r="F5" s="92"/>
      <c r="G5" s="131"/>
      <c r="H5" s="103"/>
      <c r="I5" s="92">
        <v>50010825</v>
      </c>
      <c r="J5" s="104" t="s">
        <v>386</v>
      </c>
      <c r="K5" s="105">
        <v>7</v>
      </c>
      <c r="L5" s="106">
        <f>K5*80%</f>
        <v>5.6000000000000005</v>
      </c>
      <c r="M5" s="106">
        <v>9</v>
      </c>
      <c r="N5" s="107">
        <v>22</v>
      </c>
      <c r="O5" s="107">
        <v>15</v>
      </c>
      <c r="P5" s="107">
        <v>32</v>
      </c>
      <c r="Q5" s="106">
        <f>N5+O5+P5</f>
        <v>69</v>
      </c>
      <c r="R5" s="108"/>
    </row>
    <row r="6" spans="1:19" ht="16">
      <c r="B6" s="47">
        <v>0.14000000000000001</v>
      </c>
      <c r="C6" s="44" t="s">
        <v>158</v>
      </c>
      <c r="D6" s="46"/>
      <c r="E6" s="92"/>
      <c r="F6" s="92"/>
      <c r="G6" s="131"/>
      <c r="H6" s="103"/>
      <c r="I6" s="92">
        <v>50015250</v>
      </c>
      <c r="J6" s="92" t="s">
        <v>387</v>
      </c>
      <c r="K6" s="109">
        <v>4</v>
      </c>
      <c r="L6" s="110">
        <f t="shared" ref="L6:L13" si="0">K6*80%</f>
        <v>3.2</v>
      </c>
      <c r="M6" s="106">
        <f t="shared" ref="M6:M12" si="1">K6*125%</f>
        <v>5</v>
      </c>
      <c r="N6" s="108">
        <v>0</v>
      </c>
      <c r="O6" s="108"/>
      <c r="P6" s="108"/>
      <c r="Q6" s="110">
        <f t="shared" ref="Q6:Q15" si="2">N6+O6+P6</f>
        <v>0</v>
      </c>
      <c r="R6" s="92"/>
    </row>
    <row r="7" spans="1:19" ht="16">
      <c r="B7" s="47">
        <v>0.1</v>
      </c>
      <c r="C7" s="44" t="s">
        <v>159</v>
      </c>
      <c r="D7" s="46"/>
      <c r="E7" s="92"/>
      <c r="F7" s="92"/>
      <c r="G7" s="131"/>
      <c r="H7" s="103"/>
      <c r="I7" s="92">
        <v>50016582</v>
      </c>
      <c r="J7" s="111" t="s">
        <v>388</v>
      </c>
      <c r="K7" s="109">
        <v>60</v>
      </c>
      <c r="L7" s="110">
        <f t="shared" si="0"/>
        <v>48</v>
      </c>
      <c r="M7" s="106">
        <f t="shared" si="1"/>
        <v>75</v>
      </c>
      <c r="N7" s="108">
        <v>13</v>
      </c>
      <c r="O7" s="108">
        <v>30</v>
      </c>
      <c r="P7" s="108">
        <v>10</v>
      </c>
      <c r="Q7" s="110">
        <f t="shared" si="2"/>
        <v>53</v>
      </c>
      <c r="R7" s="92"/>
    </row>
    <row r="8" spans="1:19" ht="16">
      <c r="B8" s="94"/>
      <c r="C8" s="44"/>
      <c r="D8" s="92"/>
      <c r="E8" s="92"/>
      <c r="F8" s="92"/>
      <c r="G8" s="131"/>
      <c r="H8" s="103"/>
      <c r="I8" s="92">
        <v>50018027</v>
      </c>
      <c r="J8" s="104" t="s">
        <v>389</v>
      </c>
      <c r="K8" s="109">
        <v>73</v>
      </c>
      <c r="L8" s="110">
        <f t="shared" si="0"/>
        <v>58.400000000000006</v>
      </c>
      <c r="M8" s="106">
        <v>92</v>
      </c>
      <c r="N8" s="108">
        <v>4</v>
      </c>
      <c r="O8" s="108"/>
      <c r="P8" s="108">
        <v>7</v>
      </c>
      <c r="Q8" s="110">
        <f t="shared" si="2"/>
        <v>11</v>
      </c>
      <c r="R8" s="92"/>
    </row>
    <row r="9" spans="1:19" ht="16">
      <c r="B9" s="47">
        <v>0.2</v>
      </c>
      <c r="C9" s="44" t="s">
        <v>160</v>
      </c>
      <c r="D9" s="46"/>
      <c r="E9" s="92"/>
      <c r="F9" s="92"/>
      <c r="G9" s="131"/>
      <c r="H9" s="103"/>
      <c r="I9" s="92">
        <v>50018110</v>
      </c>
      <c r="J9" s="92" t="s">
        <v>390</v>
      </c>
      <c r="K9" s="109">
        <v>6</v>
      </c>
      <c r="L9" s="110">
        <f t="shared" si="0"/>
        <v>4.8000000000000007</v>
      </c>
      <c r="M9" s="106">
        <v>8</v>
      </c>
      <c r="N9" s="108">
        <v>0</v>
      </c>
      <c r="O9" s="108"/>
      <c r="P9" s="108"/>
      <c r="Q9" s="110">
        <f t="shared" si="2"/>
        <v>0</v>
      </c>
      <c r="R9" s="92"/>
    </row>
    <row r="10" spans="1:19" ht="16">
      <c r="B10" s="47">
        <v>0.2</v>
      </c>
      <c r="C10" s="44" t="s">
        <v>161</v>
      </c>
      <c r="D10" s="46"/>
      <c r="E10" s="92"/>
      <c r="F10" s="92"/>
      <c r="G10" s="131"/>
      <c r="H10" s="103"/>
      <c r="I10" s="92">
        <v>50018226</v>
      </c>
      <c r="J10" s="104" t="s">
        <v>391</v>
      </c>
      <c r="K10" s="109">
        <v>18</v>
      </c>
      <c r="L10" s="110">
        <f t="shared" si="0"/>
        <v>14.4</v>
      </c>
      <c r="M10" s="106">
        <v>23</v>
      </c>
      <c r="N10" s="108">
        <v>16</v>
      </c>
      <c r="O10" s="108">
        <v>4</v>
      </c>
      <c r="P10" s="108">
        <v>7</v>
      </c>
      <c r="Q10" s="110">
        <f t="shared" si="2"/>
        <v>27</v>
      </c>
      <c r="R10" s="92"/>
    </row>
    <row r="11" spans="1:19" ht="16">
      <c r="B11" s="47">
        <v>0.1</v>
      </c>
      <c r="C11" s="44" t="s">
        <v>162</v>
      </c>
      <c r="D11" s="46"/>
      <c r="E11" s="92"/>
      <c r="F11" s="92"/>
      <c r="G11" s="131"/>
      <c r="H11" s="103"/>
      <c r="I11" s="92">
        <v>50018294</v>
      </c>
      <c r="J11" s="92" t="s">
        <v>392</v>
      </c>
      <c r="K11" s="109">
        <v>10</v>
      </c>
      <c r="L11" s="110">
        <f t="shared" si="0"/>
        <v>8</v>
      </c>
      <c r="M11" s="106">
        <v>13</v>
      </c>
      <c r="N11" s="108">
        <v>0</v>
      </c>
      <c r="O11" s="108"/>
      <c r="P11" s="108"/>
      <c r="Q11" s="112">
        <f t="shared" si="2"/>
        <v>0</v>
      </c>
      <c r="R11" s="113" t="s">
        <v>393</v>
      </c>
    </row>
    <row r="12" spans="1:19" ht="16">
      <c r="B12" s="47">
        <v>0.1</v>
      </c>
      <c r="C12" s="44" t="s">
        <v>163</v>
      </c>
      <c r="D12" s="46"/>
      <c r="E12" s="92"/>
      <c r="F12" s="92"/>
      <c r="G12" s="131"/>
      <c r="H12" s="103"/>
      <c r="I12" s="92">
        <v>53002801</v>
      </c>
      <c r="J12" s="104" t="s">
        <v>394</v>
      </c>
      <c r="K12" s="109">
        <v>48</v>
      </c>
      <c r="L12" s="110">
        <f t="shared" si="0"/>
        <v>38.400000000000006</v>
      </c>
      <c r="M12" s="106">
        <f t="shared" si="1"/>
        <v>60</v>
      </c>
      <c r="N12" s="108">
        <v>0</v>
      </c>
      <c r="O12" s="108">
        <v>8</v>
      </c>
      <c r="P12" s="108">
        <v>24</v>
      </c>
      <c r="Q12" s="112">
        <f t="shared" si="2"/>
        <v>32</v>
      </c>
      <c r="R12" s="114">
        <v>185</v>
      </c>
    </row>
    <row r="13" spans="1:19" ht="16">
      <c r="B13" s="92"/>
      <c r="C13" s="45" t="s">
        <v>164</v>
      </c>
      <c r="D13" s="92"/>
      <c r="E13" s="92"/>
      <c r="F13" s="92"/>
      <c r="G13" s="131"/>
      <c r="H13" s="103"/>
      <c r="I13" s="115"/>
      <c r="J13" s="116" t="s">
        <v>385</v>
      </c>
      <c r="K13" s="117">
        <v>226</v>
      </c>
      <c r="L13" s="118">
        <f t="shared" si="0"/>
        <v>180.8</v>
      </c>
      <c r="M13" s="119">
        <f>SUM(M5:M12)</f>
        <v>285</v>
      </c>
      <c r="N13" s="120">
        <f>SUM(N5:N12)</f>
        <v>55</v>
      </c>
      <c r="O13" s="120">
        <f>SUM(O5:O12)</f>
        <v>57</v>
      </c>
      <c r="P13" s="120">
        <f>SUM(P5:P12)</f>
        <v>80</v>
      </c>
      <c r="Q13" s="121">
        <f t="shared" si="2"/>
        <v>192</v>
      </c>
      <c r="R13" s="122" t="s">
        <v>395</v>
      </c>
    </row>
    <row r="14" spans="1:19" ht="16">
      <c r="H14" s="132"/>
      <c r="I14" s="123">
        <v>50018911</v>
      </c>
      <c r="J14" s="123" t="s">
        <v>396</v>
      </c>
      <c r="K14" s="123"/>
      <c r="L14" s="123"/>
      <c r="M14" s="123"/>
      <c r="N14" s="124">
        <v>16</v>
      </c>
      <c r="O14" s="123"/>
      <c r="P14" s="123"/>
      <c r="Q14" s="112">
        <f t="shared" si="2"/>
        <v>16</v>
      </c>
      <c r="R14" s="114">
        <f>R12-(N13+O13+P13)</f>
        <v>-7</v>
      </c>
    </row>
    <row r="15" spans="1:19" ht="16">
      <c r="H15" s="132"/>
      <c r="I15" s="123">
        <v>50019199</v>
      </c>
      <c r="J15" s="123" t="s">
        <v>397</v>
      </c>
      <c r="K15" s="123"/>
      <c r="L15" s="123"/>
      <c r="M15" s="123"/>
      <c r="N15" s="124">
        <v>60</v>
      </c>
      <c r="O15" s="124">
        <v>20</v>
      </c>
      <c r="P15" s="124">
        <v>52</v>
      </c>
      <c r="Q15" s="112">
        <f t="shared" si="2"/>
        <v>132</v>
      </c>
      <c r="R15" s="122" t="s">
        <v>398</v>
      </c>
    </row>
    <row r="16" spans="1:19" ht="16">
      <c r="H16" s="92"/>
      <c r="I16" s="92"/>
      <c r="J16" s="92"/>
      <c r="K16" s="93"/>
      <c r="L16" s="115" t="s">
        <v>399</v>
      </c>
      <c r="M16" s="115"/>
      <c r="N16" s="116">
        <f>SUM(N13:N15)</f>
        <v>131</v>
      </c>
      <c r="O16" s="116">
        <f t="shared" ref="O16:P16" si="3">SUM(O13:O15)</f>
        <v>77</v>
      </c>
      <c r="P16" s="116">
        <f t="shared" si="3"/>
        <v>132</v>
      </c>
      <c r="Q16" s="116">
        <f>SUM(N16:P16)</f>
        <v>340</v>
      </c>
      <c r="R16" s="125">
        <f>285-Q16</f>
        <v>-55</v>
      </c>
    </row>
    <row r="18" spans="1:18">
      <c r="A18" s="214" t="s">
        <v>589</v>
      </c>
    </row>
    <row r="19" spans="1:18">
      <c r="A19" s="214" t="s">
        <v>590</v>
      </c>
      <c r="L19" s="215"/>
      <c r="M19" s="215"/>
      <c r="R19" s="215"/>
    </row>
    <row r="20" spans="1:18">
      <c r="A20" s="214" t="s">
        <v>591</v>
      </c>
    </row>
    <row r="21" spans="1:18">
      <c r="A21" s="214" t="s">
        <v>592</v>
      </c>
      <c r="B21" t="s">
        <v>595</v>
      </c>
      <c r="C21" t="s">
        <v>610</v>
      </c>
      <c r="D21" t="s">
        <v>595</v>
      </c>
      <c r="E21" t="s">
        <v>611</v>
      </c>
      <c r="F21" t="s">
        <v>595</v>
      </c>
      <c r="H21" t="s">
        <v>603</v>
      </c>
      <c r="I21" s="87" t="s">
        <v>603</v>
      </c>
      <c r="J21" t="s">
        <v>454</v>
      </c>
      <c r="K21" t="s">
        <v>595</v>
      </c>
      <c r="L21" s="87" t="s">
        <v>595</v>
      </c>
      <c r="M21" s="87" t="s">
        <v>595</v>
      </c>
      <c r="N21" s="87" t="s">
        <v>595</v>
      </c>
      <c r="O21" s="87" t="s">
        <v>595</v>
      </c>
      <c r="P21" s="87" t="s">
        <v>595</v>
      </c>
      <c r="Q21" s="87" t="s">
        <v>595</v>
      </c>
      <c r="R21" s="87" t="s">
        <v>595</v>
      </c>
    </row>
  </sheetData>
  <mergeCells count="2">
    <mergeCell ref="H3:Q3"/>
    <mergeCell ref="A3:E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19"/>
  <sheetViews>
    <sheetView workbookViewId="0">
      <selection activeCell="H17" sqref="H17"/>
    </sheetView>
  </sheetViews>
  <sheetFormatPr baseColWidth="10" defaultColWidth="8.83203125" defaultRowHeight="15"/>
  <cols>
    <col min="1" max="1" width="18.5" bestFit="1" customWidth="1"/>
    <col min="2" max="2" width="9.6640625" bestFit="1" customWidth="1"/>
    <col min="3" max="3" width="44.1640625" bestFit="1" customWidth="1"/>
  </cols>
  <sheetData>
    <row r="2" spans="1:6" ht="16" thickBot="1"/>
    <row r="3" spans="1:6">
      <c r="A3" s="10" t="s">
        <v>14</v>
      </c>
    </row>
    <row r="4" spans="1:6">
      <c r="B4" s="39" t="s">
        <v>169</v>
      </c>
      <c r="C4" s="39" t="s">
        <v>170</v>
      </c>
      <c r="D4" s="39" t="s">
        <v>166</v>
      </c>
      <c r="E4" s="39" t="s">
        <v>167</v>
      </c>
      <c r="F4" s="39" t="s">
        <v>168</v>
      </c>
    </row>
    <row r="5" spans="1:6">
      <c r="B5" s="47">
        <v>0.16</v>
      </c>
      <c r="C5" s="38" t="s">
        <v>157</v>
      </c>
      <c r="D5" s="46"/>
      <c r="E5" s="38"/>
      <c r="F5" s="38"/>
    </row>
    <row r="6" spans="1:6">
      <c r="B6" s="47">
        <v>0.14000000000000001</v>
      </c>
      <c r="C6" s="44" t="s">
        <v>158</v>
      </c>
      <c r="D6" s="46"/>
      <c r="E6" s="38"/>
      <c r="F6" s="38"/>
    </row>
    <row r="7" spans="1:6">
      <c r="B7" s="47">
        <v>0.1</v>
      </c>
      <c r="C7" s="44" t="s">
        <v>159</v>
      </c>
      <c r="D7" s="46"/>
      <c r="E7" s="38"/>
      <c r="F7" s="38"/>
    </row>
    <row r="8" spans="1:6">
      <c r="B8" s="48"/>
      <c r="C8" s="44"/>
      <c r="D8" s="38"/>
      <c r="E8" s="38"/>
      <c r="F8" s="38"/>
    </row>
    <row r="9" spans="1:6">
      <c r="B9" s="47">
        <v>0.2</v>
      </c>
      <c r="C9" s="44" t="s">
        <v>160</v>
      </c>
      <c r="D9" s="46"/>
      <c r="E9" s="38"/>
      <c r="F9" s="38"/>
    </row>
    <row r="10" spans="1:6">
      <c r="B10" s="47">
        <v>0.2</v>
      </c>
      <c r="C10" s="44" t="s">
        <v>161</v>
      </c>
      <c r="D10" s="46"/>
      <c r="E10" s="38"/>
      <c r="F10" s="38"/>
    </row>
    <row r="11" spans="1:6">
      <c r="B11" s="47">
        <v>0.1</v>
      </c>
      <c r="C11" s="44" t="s">
        <v>162</v>
      </c>
      <c r="D11" s="46"/>
      <c r="E11" s="38"/>
      <c r="F11" s="38"/>
    </row>
    <row r="12" spans="1:6">
      <c r="B12" s="47">
        <v>0.1</v>
      </c>
      <c r="C12" s="44" t="s">
        <v>163</v>
      </c>
      <c r="D12" s="46"/>
      <c r="E12" s="38"/>
      <c r="F12" s="38"/>
    </row>
    <row r="13" spans="1:6">
      <c r="B13" s="38"/>
      <c r="C13" s="45" t="s">
        <v>164</v>
      </c>
      <c r="D13" s="38"/>
      <c r="E13" s="38"/>
      <c r="F13" s="38"/>
    </row>
    <row r="16" spans="1:6">
      <c r="A16" s="214" t="s">
        <v>589</v>
      </c>
    </row>
    <row r="17" spans="1:6">
      <c r="A17" s="214" t="s">
        <v>590</v>
      </c>
    </row>
    <row r="18" spans="1:6">
      <c r="A18" s="214" t="s">
        <v>591</v>
      </c>
      <c r="F18" s="235" t="s">
        <v>593</v>
      </c>
    </row>
    <row r="19" spans="1:6">
      <c r="A19" s="214" t="s">
        <v>592</v>
      </c>
      <c r="B19" t="s">
        <v>595</v>
      </c>
      <c r="C19" t="s">
        <v>205</v>
      </c>
      <c r="D19" t="s">
        <v>595</v>
      </c>
      <c r="E19" s="87" t="s">
        <v>595</v>
      </c>
      <c r="F19" s="87" t="s">
        <v>595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1"/>
  <sheetViews>
    <sheetView workbookViewId="0">
      <selection activeCell="A20" sqref="A20"/>
    </sheetView>
  </sheetViews>
  <sheetFormatPr baseColWidth="10" defaultColWidth="8.83203125" defaultRowHeight="15"/>
  <cols>
    <col min="1" max="1" width="22.83203125" bestFit="1" customWidth="1"/>
    <col min="2" max="2" width="10.33203125" bestFit="1" customWidth="1"/>
    <col min="3" max="3" width="16" bestFit="1" customWidth="1"/>
    <col min="4" max="4" width="17.6640625" bestFit="1" customWidth="1"/>
    <col min="5" max="5" width="29.6640625" bestFit="1" customWidth="1"/>
    <col min="6" max="6" width="15.1640625" bestFit="1" customWidth="1"/>
    <col min="7" max="7" width="14.6640625" bestFit="1" customWidth="1"/>
    <col min="8" max="8" width="16.83203125" bestFit="1" customWidth="1"/>
    <col min="9" max="9" width="21.6640625" bestFit="1" customWidth="1"/>
  </cols>
  <sheetData>
    <row r="1" spans="1:9" ht="16" thickBot="1"/>
    <row r="2" spans="1:9" ht="16" thickBot="1">
      <c r="A2" s="8" t="s">
        <v>15</v>
      </c>
    </row>
    <row r="3" spans="1:9" ht="16" thickBot="1"/>
    <row r="4" spans="1:9" s="67" customFormat="1" ht="52" thickBot="1">
      <c r="B4" s="133" t="s">
        <v>400</v>
      </c>
      <c r="C4" s="138" t="s">
        <v>401</v>
      </c>
      <c r="D4" s="138" t="s">
        <v>402</v>
      </c>
      <c r="E4" s="138" t="s">
        <v>403</v>
      </c>
      <c r="F4" s="134" t="s">
        <v>404</v>
      </c>
      <c r="G4" s="134" t="s">
        <v>405</v>
      </c>
      <c r="H4" s="138" t="s">
        <v>406</v>
      </c>
      <c r="I4" s="138" t="s">
        <v>407</v>
      </c>
    </row>
    <row r="5" spans="1:9" ht="16" thickBot="1">
      <c r="B5" s="135">
        <v>205685</v>
      </c>
      <c r="C5" s="136">
        <v>1</v>
      </c>
      <c r="D5" s="137" t="s">
        <v>408</v>
      </c>
      <c r="E5" s="137" t="s">
        <v>409</v>
      </c>
      <c r="F5" s="137"/>
      <c r="G5" s="137"/>
      <c r="H5" s="136" t="s">
        <v>410</v>
      </c>
      <c r="I5" s="136" t="s">
        <v>411</v>
      </c>
    </row>
    <row r="6" spans="1:9" ht="16" thickBot="1">
      <c r="B6" s="135">
        <v>205711</v>
      </c>
      <c r="C6" s="136">
        <v>1</v>
      </c>
      <c r="D6" s="137" t="s">
        <v>408</v>
      </c>
      <c r="E6" s="137" t="s">
        <v>412</v>
      </c>
      <c r="F6" s="137"/>
      <c r="G6" s="137"/>
      <c r="H6" s="136" t="s">
        <v>410</v>
      </c>
      <c r="I6" s="136" t="s">
        <v>411</v>
      </c>
    </row>
    <row r="7" spans="1:9" ht="16" thickBot="1">
      <c r="B7" s="135">
        <v>206326</v>
      </c>
      <c r="C7" s="136">
        <v>2</v>
      </c>
      <c r="D7" s="137" t="s">
        <v>413</v>
      </c>
      <c r="E7" s="137" t="s">
        <v>414</v>
      </c>
      <c r="F7" s="137"/>
      <c r="G7" s="137"/>
      <c r="H7" s="136" t="s">
        <v>410</v>
      </c>
      <c r="I7" s="137" t="s">
        <v>415</v>
      </c>
    </row>
    <row r="8" spans="1:9" ht="16" thickBot="1">
      <c r="B8" s="135">
        <v>206604</v>
      </c>
      <c r="C8" s="136">
        <v>1</v>
      </c>
      <c r="D8" s="137" t="s">
        <v>416</v>
      </c>
      <c r="E8" s="137" t="s">
        <v>417</v>
      </c>
      <c r="F8" s="137"/>
      <c r="G8" s="137"/>
      <c r="H8" s="136" t="s">
        <v>410</v>
      </c>
      <c r="I8" s="136" t="s">
        <v>418</v>
      </c>
    </row>
    <row r="9" spans="1:9" ht="16" thickBot="1">
      <c r="B9" s="135">
        <v>206663</v>
      </c>
      <c r="C9" s="136">
        <v>1</v>
      </c>
      <c r="D9" s="137" t="s">
        <v>408</v>
      </c>
      <c r="E9" s="137" t="s">
        <v>419</v>
      </c>
      <c r="F9" s="137"/>
      <c r="G9" s="137"/>
      <c r="H9" s="136" t="s">
        <v>410</v>
      </c>
      <c r="I9" s="136" t="s">
        <v>411</v>
      </c>
    </row>
    <row r="10" spans="1:9" ht="16" thickBot="1">
      <c r="B10" s="135">
        <v>206780</v>
      </c>
      <c r="C10" s="136">
        <v>1</v>
      </c>
      <c r="D10" s="137" t="s">
        <v>413</v>
      </c>
      <c r="E10" s="137" t="s">
        <v>420</v>
      </c>
      <c r="F10" s="137"/>
      <c r="G10" s="137"/>
      <c r="H10" s="136" t="s">
        <v>410</v>
      </c>
      <c r="I10" s="136" t="s">
        <v>415</v>
      </c>
    </row>
    <row r="11" spans="1:9" ht="16" thickBot="1">
      <c r="B11" s="135">
        <v>206785</v>
      </c>
      <c r="C11" s="136">
        <v>1</v>
      </c>
      <c r="D11" s="137" t="s">
        <v>408</v>
      </c>
      <c r="E11" s="137" t="s">
        <v>421</v>
      </c>
      <c r="F11" s="137"/>
      <c r="G11" s="137"/>
      <c r="H11" s="136" t="s">
        <v>410</v>
      </c>
      <c r="I11" s="136" t="s">
        <v>411</v>
      </c>
    </row>
    <row r="12" spans="1:9" ht="16" thickBot="1">
      <c r="B12" s="135">
        <v>206787</v>
      </c>
      <c r="C12" s="136">
        <v>1</v>
      </c>
      <c r="D12" s="137" t="s">
        <v>408</v>
      </c>
      <c r="E12" s="137" t="s">
        <v>422</v>
      </c>
      <c r="F12" s="137"/>
      <c r="G12" s="137"/>
      <c r="H12" s="136" t="s">
        <v>410</v>
      </c>
      <c r="I12" s="136" t="s">
        <v>411</v>
      </c>
    </row>
    <row r="13" spans="1:9" ht="16" thickBot="1">
      <c r="B13" s="135">
        <v>206859</v>
      </c>
      <c r="C13" s="136">
        <v>1</v>
      </c>
      <c r="D13" s="137" t="s">
        <v>408</v>
      </c>
      <c r="E13" s="137" t="s">
        <v>423</v>
      </c>
      <c r="F13" s="137"/>
      <c r="G13" s="137"/>
      <c r="H13" s="136" t="s">
        <v>410</v>
      </c>
      <c r="I13" s="136" t="s">
        <v>411</v>
      </c>
    </row>
    <row r="14" spans="1:9" ht="16" thickBot="1">
      <c r="B14" s="135">
        <v>206892</v>
      </c>
      <c r="C14" s="136">
        <v>1</v>
      </c>
      <c r="D14" s="137" t="s">
        <v>424</v>
      </c>
      <c r="E14" s="137" t="s">
        <v>313</v>
      </c>
      <c r="F14" s="137"/>
      <c r="G14" s="137"/>
      <c r="H14" s="136" t="s">
        <v>410</v>
      </c>
      <c r="I14" s="136" t="s">
        <v>425</v>
      </c>
    </row>
    <row r="15" spans="1:9" ht="16" thickBot="1">
      <c r="B15" s="135">
        <v>206933</v>
      </c>
      <c r="C15" s="136">
        <v>1</v>
      </c>
      <c r="D15" s="137" t="s">
        <v>424</v>
      </c>
      <c r="E15" s="137" t="s">
        <v>313</v>
      </c>
      <c r="F15" s="137"/>
      <c r="G15" s="137"/>
      <c r="H15" s="136" t="s">
        <v>410</v>
      </c>
      <c r="I15" s="136" t="s">
        <v>425</v>
      </c>
    </row>
    <row r="18" spans="1:9">
      <c r="A18" s="214" t="s">
        <v>589</v>
      </c>
      <c r="D18" s="215"/>
    </row>
    <row r="19" spans="1:9">
      <c r="A19" s="214" t="s">
        <v>590</v>
      </c>
    </row>
    <row r="20" spans="1:9">
      <c r="A20" s="214" t="s">
        <v>591</v>
      </c>
      <c r="D20" s="235" t="s">
        <v>593</v>
      </c>
    </row>
    <row r="21" spans="1:9">
      <c r="A21" s="214" t="s">
        <v>592</v>
      </c>
      <c r="B21" t="s">
        <v>595</v>
      </c>
      <c r="C21" t="s">
        <v>603</v>
      </c>
      <c r="D21" s="87" t="s">
        <v>603</v>
      </c>
      <c r="E21" s="216" t="s">
        <v>454</v>
      </c>
      <c r="F21" s="216" t="s">
        <v>595</v>
      </c>
      <c r="G21" s="216" t="s">
        <v>454</v>
      </c>
      <c r="H21" s="87" t="s">
        <v>603</v>
      </c>
      <c r="I21" t="s">
        <v>612</v>
      </c>
    </row>
  </sheetData>
  <hyperlinks>
    <hyperlink ref="B5" r:id="rId1" display="https://ceat.my.salesforce.com/5006F000020l1Vc" xr:uid="{71319C89-D628-41C5-BE6E-445FD26E3556}"/>
    <hyperlink ref="D5" r:id="rId2" display="https://ceat.my.salesforce.com/00590000003l1SD" xr:uid="{288232A5-BBFC-4422-B03B-70F06FDD5561}"/>
    <hyperlink ref="E5" r:id="rId3" display="https://ceat.my.salesforce.com/0016F000035fViq" xr:uid="{A0B53AA5-1AB0-468E-8D0F-E6BEF50A774B}"/>
    <hyperlink ref="B6" r:id="rId4" display="https://ceat.my.salesforce.com/5006F000020lDwL" xr:uid="{5BDE729A-2A29-4F6B-BF99-89388AFC1AF0}"/>
    <hyperlink ref="D6" r:id="rId5" display="https://ceat.my.salesforce.com/00590000003l1SD" xr:uid="{B0B35566-BBDD-4DE5-B10E-FEB6F7DEE261}"/>
    <hyperlink ref="E6" r:id="rId6" display="https://ceat.my.salesforce.com/0016F000035fYoT" xr:uid="{0970BD7A-BDAA-4C12-98C5-1980701AC99F}"/>
    <hyperlink ref="B7" r:id="rId7" display="https://ceat.my.salesforce.com/5006F000021wYVI" xr:uid="{ED3FCF99-A7BE-4D05-90DF-6B4DE30CA412}"/>
    <hyperlink ref="D7" r:id="rId8" display="https://ceat.my.salesforce.com/00590000003l1Pq" xr:uid="{5F0B76DE-7C68-4B96-8DCA-FC7DD8ECB475}"/>
    <hyperlink ref="E7" r:id="rId9" display="https://ceat.my.salesforce.com/0016F000035g91T" xr:uid="{05E03E5B-D19A-4A65-A77E-5AFC1BAA80C2}"/>
    <hyperlink ref="I7" r:id="rId10" display="mailto:lucknow.d0142@ceat.in" xr:uid="{8E2A30A1-A611-4B04-A0A4-87BC91D58D4F}"/>
    <hyperlink ref="B8" r:id="rId11" display="https://ceat.my.salesforce.com/5006F000021y0Pw" xr:uid="{B283BDFA-789F-401F-A281-CAF7EC9B72D0}"/>
    <hyperlink ref="D8" r:id="rId12" display="https://ceat.my.salesforce.com/00590000003l1SE" xr:uid="{A065E8C7-4F75-4350-8B9B-A2EA9D804F51}"/>
    <hyperlink ref="E8" r:id="rId13" display="https://ceat.my.salesforce.com/0016F000035gZUS" xr:uid="{7B35236A-43DF-4639-ABF9-846C85615701}"/>
    <hyperlink ref="B9" r:id="rId14" display="https://ceat.my.salesforce.com/5006F000021y8YH" xr:uid="{80602C84-4438-4982-9CAD-06374697F11C}"/>
    <hyperlink ref="D9" r:id="rId15" display="https://ceat.my.salesforce.com/00590000003l1SD" xr:uid="{059CFA25-4B6B-456C-BF14-79D51A3303E4}"/>
    <hyperlink ref="E9" r:id="rId16" display="https://ceat.my.salesforce.com/0016F000035gboJ" xr:uid="{6E8A6EE9-C2FF-4EDE-9EEC-5DF736D2C414}"/>
    <hyperlink ref="B10" r:id="rId17" display="https://ceat.my.salesforce.com/5006F000021yRM0" xr:uid="{E1A60BE3-6674-4714-9EFF-32FF30FBA869}"/>
    <hyperlink ref="D10" r:id="rId18" display="https://ceat.my.salesforce.com/00590000003l1Pq" xr:uid="{B5E974F3-9455-44C9-B8D1-3AE7ECE4138F}"/>
    <hyperlink ref="E10" r:id="rId19" display="https://ceat.my.salesforce.com/0016F000035ghuK" xr:uid="{15E7F4DB-BB1E-42A8-AA5B-FC313FFB2AA7}"/>
    <hyperlink ref="B11" r:id="rId20" display="https://ceat.my.salesforce.com/5006F000021yS05" xr:uid="{A81010F0-A513-40AF-B6D3-B5229DD4ACDC}"/>
    <hyperlink ref="D11" r:id="rId21" display="https://ceat.my.salesforce.com/00590000003l1SD" xr:uid="{AA1111FF-C0CC-436A-8DC4-B3D22731148A}"/>
    <hyperlink ref="E11" r:id="rId22" display="https://ceat.my.salesforce.com/0016F000035gi7o" xr:uid="{243B6160-0DD5-4427-BC0D-0CA4683CD664}"/>
    <hyperlink ref="B12" r:id="rId23" display="https://ceat.my.salesforce.com/5006F000021ySCu" xr:uid="{E467263C-A2BE-4534-95B5-48BA101495E7}"/>
    <hyperlink ref="D12" r:id="rId24" display="https://ceat.my.salesforce.com/00590000003l1SD" xr:uid="{F74D6E4C-0558-4AA9-A1E5-34B53EBADF65}"/>
    <hyperlink ref="E12" r:id="rId25" display="https://ceat.my.salesforce.com/0016F000035gi9p" xr:uid="{52B43FAA-9150-40DB-A7FB-99191E9B01E4}"/>
    <hyperlink ref="B13" r:id="rId26" display="https://ceat.my.salesforce.com/5006F000021yj8L" xr:uid="{6F7162AD-DF7B-4F83-8E37-ABEB27E06B60}"/>
    <hyperlink ref="D13" r:id="rId27" display="https://ceat.my.salesforce.com/00590000003l1SD" xr:uid="{D6098AC1-8DCE-4349-84C3-C5E301281B3C}"/>
    <hyperlink ref="E13" r:id="rId28" display="https://ceat.my.salesforce.com/0016F000035gmdj" xr:uid="{D15DA5A2-1DA6-401F-B936-82C1F4E08779}"/>
    <hyperlink ref="B14" r:id="rId29" display="https://ceat.my.salesforce.com/5006F000021ymKZ" xr:uid="{A8959D91-4462-49FD-996D-7C0DC714393A}"/>
    <hyperlink ref="D14" r:id="rId30" display="https://ceat.my.salesforce.com/0056F000005krz8" xr:uid="{D8F960C9-D432-4B47-9822-0549AD4950F1}"/>
    <hyperlink ref="E14" r:id="rId31" display="https://ceat.my.salesforce.com/0019000001IpbFG" xr:uid="{201F48B7-9833-4040-97DD-6E69F286D284}"/>
    <hyperlink ref="B15" r:id="rId32" display="https://ceat.my.salesforce.com/5006F000022avgv" xr:uid="{05D7ED78-F4FE-421A-854D-F0901AABDEFA}"/>
    <hyperlink ref="D15" r:id="rId33" display="https://ceat.my.salesforce.com/0056F000005krz8" xr:uid="{14CC2AB9-95F3-46CB-B231-C96650779460}"/>
    <hyperlink ref="E15" r:id="rId34" display="https://ceat.my.salesforce.com/0019000001IpbFG" xr:uid="{B2B3DC2B-D6D3-4E7A-8F66-8684A933CA3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8"/>
  <sheetViews>
    <sheetView topLeftCell="A10" workbookViewId="0">
      <selection activeCell="C32" sqref="C32"/>
    </sheetView>
  </sheetViews>
  <sheetFormatPr baseColWidth="10" defaultColWidth="8.83203125" defaultRowHeight="15"/>
  <cols>
    <col min="1" max="1" width="18.33203125" customWidth="1"/>
    <col min="2" max="2" width="10.83203125" bestFit="1" customWidth="1"/>
    <col min="3" max="3" width="24.5" style="87" bestFit="1" customWidth="1"/>
    <col min="4" max="4" width="12.1640625" bestFit="1" customWidth="1"/>
    <col min="6" max="6" width="14.6640625" bestFit="1" customWidth="1"/>
    <col min="7" max="7" width="15.1640625" customWidth="1"/>
    <col min="8" max="8" width="17.83203125" bestFit="1" customWidth="1"/>
  </cols>
  <sheetData>
    <row r="1" spans="1:11" ht="16" thickBot="1"/>
    <row r="2" spans="1:11" ht="16" thickBot="1">
      <c r="A2" s="8" t="s">
        <v>16</v>
      </c>
    </row>
    <row r="4" spans="1:11" ht="16" thickBot="1">
      <c r="B4" t="s">
        <v>452</v>
      </c>
    </row>
    <row r="5" spans="1:11" ht="49" thickBot="1">
      <c r="B5" s="92" t="s">
        <v>43</v>
      </c>
      <c r="C5" s="145" t="s">
        <v>444</v>
      </c>
      <c r="D5" s="92" t="s">
        <v>426</v>
      </c>
      <c r="E5" s="92" t="s">
        <v>427</v>
      </c>
      <c r="F5" s="147" t="s">
        <v>445</v>
      </c>
      <c r="G5" s="139" t="s">
        <v>428</v>
      </c>
      <c r="H5" s="140" t="s">
        <v>429</v>
      </c>
      <c r="I5" s="146" t="s">
        <v>171</v>
      </c>
      <c r="J5" s="146" t="s">
        <v>172</v>
      </c>
    </row>
    <row r="6" spans="1:11">
      <c r="B6" s="141" t="s">
        <v>324</v>
      </c>
      <c r="C6" s="141"/>
      <c r="D6" s="141" t="s">
        <v>430</v>
      </c>
      <c r="E6" s="141" t="s">
        <v>431</v>
      </c>
      <c r="F6" s="141" t="s">
        <v>432</v>
      </c>
      <c r="G6" s="142" t="s">
        <v>433</v>
      </c>
      <c r="H6" s="143"/>
      <c r="I6" s="143"/>
      <c r="J6" s="143"/>
    </row>
    <row r="7" spans="1:11">
      <c r="B7" s="141" t="s">
        <v>324</v>
      </c>
      <c r="C7" s="141"/>
      <c r="D7" s="141" t="s">
        <v>434</v>
      </c>
      <c r="E7" s="141" t="s">
        <v>435</v>
      </c>
      <c r="F7" s="141" t="s">
        <v>432</v>
      </c>
      <c r="G7" s="144" t="s">
        <v>433</v>
      </c>
      <c r="H7" s="141"/>
      <c r="I7" s="141"/>
      <c r="J7" s="141"/>
    </row>
    <row r="8" spans="1:11">
      <c r="B8" s="141" t="s">
        <v>324</v>
      </c>
      <c r="C8" s="141"/>
      <c r="D8" s="141" t="s">
        <v>436</v>
      </c>
      <c r="E8" s="141" t="s">
        <v>437</v>
      </c>
      <c r="F8" s="141" t="s">
        <v>432</v>
      </c>
      <c r="G8" s="144" t="s">
        <v>433</v>
      </c>
      <c r="H8" s="141"/>
      <c r="I8" s="141"/>
      <c r="J8" s="141"/>
    </row>
    <row r="9" spans="1:11">
      <c r="B9" s="141" t="s">
        <v>324</v>
      </c>
      <c r="C9" s="141"/>
      <c r="D9" s="141" t="s">
        <v>438</v>
      </c>
      <c r="E9" s="141" t="s">
        <v>439</v>
      </c>
      <c r="F9" s="141" t="s">
        <v>432</v>
      </c>
      <c r="G9" s="144" t="s">
        <v>433</v>
      </c>
      <c r="H9" s="141"/>
      <c r="I9" s="141"/>
      <c r="J9" s="141"/>
    </row>
    <row r="10" spans="1:11">
      <c r="B10" s="141" t="s">
        <v>324</v>
      </c>
      <c r="C10" s="141"/>
      <c r="D10" s="141" t="s">
        <v>440</v>
      </c>
      <c r="E10" s="141" t="s">
        <v>441</v>
      </c>
      <c r="F10" s="141" t="s">
        <v>432</v>
      </c>
      <c r="G10" s="144" t="s">
        <v>442</v>
      </c>
      <c r="H10" s="141"/>
      <c r="I10" s="141"/>
      <c r="J10" s="141"/>
    </row>
    <row r="11" spans="1:11" s="87" customFormat="1">
      <c r="A11" s="141"/>
      <c r="B11" s="141"/>
      <c r="C11" s="141"/>
      <c r="D11" s="141"/>
      <c r="E11" s="141"/>
      <c r="F11" s="144"/>
      <c r="G11" s="141"/>
      <c r="H11" s="144"/>
      <c r="I11" s="141"/>
    </row>
    <row r="12" spans="1:11" s="87" customFormat="1">
      <c r="A12" s="214" t="s">
        <v>589</v>
      </c>
      <c r="B12" s="223"/>
      <c r="C12" s="223"/>
      <c r="D12" s="141"/>
      <c r="E12" s="141"/>
      <c r="F12" s="141"/>
      <c r="G12" s="141"/>
      <c r="H12" s="144"/>
      <c r="I12" s="141"/>
      <c r="J12" s="141"/>
      <c r="K12" s="141"/>
    </row>
    <row r="13" spans="1:11" s="87" customFormat="1">
      <c r="A13" s="214" t="s">
        <v>590</v>
      </c>
      <c r="B13" s="141"/>
      <c r="C13" s="141"/>
      <c r="D13" s="141"/>
      <c r="E13" s="141"/>
      <c r="F13" s="141"/>
      <c r="G13" s="141"/>
      <c r="H13" s="144"/>
      <c r="I13" s="141"/>
      <c r="J13" s="141"/>
      <c r="K13" s="141"/>
    </row>
    <row r="14" spans="1:11">
      <c r="A14" s="214" t="s">
        <v>591</v>
      </c>
      <c r="B14" s="235" t="s">
        <v>593</v>
      </c>
      <c r="C14" s="215"/>
    </row>
    <row r="15" spans="1:11">
      <c r="A15" s="214" t="s">
        <v>592</v>
      </c>
      <c r="B15" t="s">
        <v>603</v>
      </c>
      <c r="C15" s="87" t="s">
        <v>603</v>
      </c>
      <c r="D15" s="87" t="s">
        <v>603</v>
      </c>
      <c r="E15" s="216" t="s">
        <v>454</v>
      </c>
      <c r="F15" s="216" t="s">
        <v>613</v>
      </c>
      <c r="G15" s="216" t="s">
        <v>454</v>
      </c>
      <c r="H15" s="216" t="s">
        <v>595</v>
      </c>
      <c r="I15" s="216" t="s">
        <v>595</v>
      </c>
      <c r="J15" s="216" t="s">
        <v>595</v>
      </c>
    </row>
    <row r="16" spans="1:11">
      <c r="A16" s="141"/>
    </row>
    <row r="17" spans="1:11">
      <c r="B17" s="141" t="s">
        <v>453</v>
      </c>
    </row>
    <row r="18" spans="1:11" ht="48">
      <c r="B18" s="147" t="s">
        <v>43</v>
      </c>
      <c r="C18" s="145" t="s">
        <v>444</v>
      </c>
      <c r="D18" s="92" t="s">
        <v>426</v>
      </c>
      <c r="E18" s="147" t="s">
        <v>376</v>
      </c>
      <c r="F18" s="147" t="s">
        <v>445</v>
      </c>
      <c r="G18" s="147" t="s">
        <v>429</v>
      </c>
      <c r="H18" s="146" t="s">
        <v>171</v>
      </c>
      <c r="I18" s="146" t="s">
        <v>172</v>
      </c>
      <c r="J18" s="141"/>
      <c r="K18" s="141"/>
    </row>
    <row r="19" spans="1:11">
      <c r="B19" s="154" t="s">
        <v>448</v>
      </c>
      <c r="C19" s="141"/>
      <c r="D19" s="148">
        <v>50000504</v>
      </c>
      <c r="E19" s="149" t="s">
        <v>446</v>
      </c>
      <c r="F19" s="150" t="s">
        <v>447</v>
      </c>
      <c r="G19" s="92"/>
      <c r="H19" s="92"/>
      <c r="I19" s="144"/>
      <c r="J19" s="141"/>
      <c r="K19" s="141"/>
    </row>
    <row r="20" spans="1:11">
      <c r="B20" s="154" t="s">
        <v>448</v>
      </c>
      <c r="C20" s="141"/>
      <c r="D20" s="151">
        <v>50000547</v>
      </c>
      <c r="E20" s="152" t="s">
        <v>449</v>
      </c>
      <c r="F20" s="153" t="s">
        <v>447</v>
      </c>
      <c r="G20" s="141"/>
      <c r="H20" s="141"/>
      <c r="I20" s="144"/>
      <c r="J20" s="141"/>
      <c r="K20" s="141"/>
    </row>
    <row r="21" spans="1:11">
      <c r="B21" s="154" t="s">
        <v>448</v>
      </c>
      <c r="C21" s="141"/>
      <c r="D21" s="151">
        <v>50000549</v>
      </c>
      <c r="E21" s="152" t="s">
        <v>450</v>
      </c>
      <c r="F21" s="153" t="s">
        <v>447</v>
      </c>
      <c r="G21" s="141"/>
      <c r="H21" s="141"/>
      <c r="I21" s="144"/>
      <c r="J21" s="141"/>
      <c r="K21" s="141"/>
    </row>
    <row r="22" spans="1:11">
      <c r="B22" s="154" t="s">
        <v>448</v>
      </c>
      <c r="C22" s="141"/>
      <c r="D22" s="151">
        <v>50008651</v>
      </c>
      <c r="E22" s="152" t="s">
        <v>451</v>
      </c>
      <c r="F22" s="153" t="s">
        <v>447</v>
      </c>
      <c r="G22" s="141"/>
      <c r="H22" s="141"/>
      <c r="I22" s="144"/>
      <c r="J22" s="141"/>
      <c r="K22" s="141"/>
    </row>
    <row r="23" spans="1:11">
      <c r="B23" s="154" t="s">
        <v>448</v>
      </c>
      <c r="C23" s="141"/>
      <c r="D23" s="151">
        <v>50014902</v>
      </c>
      <c r="E23" s="152" t="s">
        <v>299</v>
      </c>
      <c r="F23" s="153" t="s">
        <v>447</v>
      </c>
      <c r="G23" s="141"/>
      <c r="H23" s="141"/>
      <c r="I23" s="144"/>
      <c r="J23" s="141"/>
      <c r="K23" s="141"/>
    </row>
    <row r="25" spans="1:11">
      <c r="A25" s="214" t="s">
        <v>589</v>
      </c>
      <c r="B25" s="223"/>
      <c r="C25" s="223"/>
      <c r="D25" s="141"/>
    </row>
    <row r="26" spans="1:11">
      <c r="A26" s="214" t="s">
        <v>590</v>
      </c>
      <c r="B26" s="141"/>
      <c r="C26" s="141"/>
      <c r="D26" s="141"/>
    </row>
    <row r="27" spans="1:11">
      <c r="A27" s="214" t="s">
        <v>591</v>
      </c>
      <c r="B27" s="235" t="s">
        <v>593</v>
      </c>
      <c r="C27" s="215"/>
      <c r="D27" s="87"/>
    </row>
    <row r="28" spans="1:11">
      <c r="A28" s="214" t="s">
        <v>592</v>
      </c>
      <c r="B28" s="87" t="s">
        <v>603</v>
      </c>
      <c r="C28" s="87" t="s">
        <v>603</v>
      </c>
      <c r="D28" s="87" t="s">
        <v>603</v>
      </c>
      <c r="E28" s="216" t="s">
        <v>454</v>
      </c>
      <c r="F28" s="216" t="s">
        <v>613</v>
      </c>
      <c r="G28" s="216" t="s">
        <v>595</v>
      </c>
      <c r="H28" s="216" t="s">
        <v>595</v>
      </c>
      <c r="I28" s="216" t="s">
        <v>595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6"/>
  <sheetViews>
    <sheetView topLeftCell="A15" workbookViewId="0">
      <selection activeCell="H31" sqref="H31"/>
    </sheetView>
  </sheetViews>
  <sheetFormatPr baseColWidth="10" defaultColWidth="8.83203125" defaultRowHeight="15"/>
  <cols>
    <col min="1" max="1" width="18.33203125" customWidth="1"/>
    <col min="4" max="5" width="18.6640625" bestFit="1" customWidth="1"/>
  </cols>
  <sheetData>
    <row r="1" spans="1:5" ht="16" thickBot="1"/>
    <row r="2" spans="1:5" ht="16" thickBot="1">
      <c r="B2" s="8" t="s">
        <v>17</v>
      </c>
    </row>
    <row r="3" spans="1:5" ht="25" thickBot="1">
      <c r="B3" s="224" t="s">
        <v>460</v>
      </c>
      <c r="C3" s="225"/>
      <c r="D3" s="225"/>
      <c r="E3" s="226"/>
    </row>
    <row r="4" spans="1:5" ht="16" thickBot="1">
      <c r="B4" s="87"/>
      <c r="C4" s="87"/>
      <c r="D4" s="87"/>
      <c r="E4" s="87"/>
    </row>
    <row r="5" spans="1:5" ht="16" thickBot="1">
      <c r="B5" s="155" t="s">
        <v>43</v>
      </c>
      <c r="C5" s="155" t="s">
        <v>456</v>
      </c>
      <c r="D5" s="155" t="s">
        <v>455</v>
      </c>
      <c r="E5" s="155" t="s">
        <v>457</v>
      </c>
    </row>
    <row r="6" spans="1:5" ht="16" thickBot="1">
      <c r="B6" s="156" t="s">
        <v>448</v>
      </c>
      <c r="C6" s="156">
        <v>397</v>
      </c>
      <c r="D6" s="157">
        <v>3241</v>
      </c>
      <c r="E6" s="158">
        <v>0.1225</v>
      </c>
    </row>
    <row r="7" spans="1:5" ht="16" thickBot="1">
      <c r="B7" s="156" t="s">
        <v>461</v>
      </c>
      <c r="C7" s="156">
        <v>391</v>
      </c>
      <c r="D7" s="157">
        <v>1043</v>
      </c>
      <c r="E7" s="158">
        <v>0.37490000000000001</v>
      </c>
    </row>
    <row r="8" spans="1:5" ht="16" thickBot="1">
      <c r="B8" s="156" t="s">
        <v>462</v>
      </c>
      <c r="C8" s="156">
        <v>146</v>
      </c>
      <c r="D8" s="156">
        <v>841</v>
      </c>
      <c r="E8" s="158">
        <v>0.1736</v>
      </c>
    </row>
    <row r="9" spans="1:5" ht="16" thickBot="1">
      <c r="B9" s="159" t="s">
        <v>164</v>
      </c>
      <c r="C9" s="159">
        <v>934</v>
      </c>
      <c r="D9" s="160">
        <v>5125</v>
      </c>
      <c r="E9" s="161">
        <v>0.1822</v>
      </c>
    </row>
    <row r="10" spans="1:5">
      <c r="A10" s="214" t="s">
        <v>589</v>
      </c>
      <c r="B10" s="215"/>
      <c r="C10" s="87"/>
      <c r="D10" s="87"/>
    </row>
    <row r="11" spans="1:5">
      <c r="A11" s="214" t="s">
        <v>590</v>
      </c>
      <c r="B11" s="87"/>
      <c r="C11" s="87"/>
      <c r="D11" s="87"/>
      <c r="E11" s="215"/>
    </row>
    <row r="12" spans="1:5">
      <c r="A12" s="214" t="s">
        <v>591</v>
      </c>
      <c r="B12" s="235" t="s">
        <v>593</v>
      </c>
      <c r="E12" s="235"/>
    </row>
    <row r="13" spans="1:5">
      <c r="A13" s="214" t="s">
        <v>592</v>
      </c>
      <c r="B13" t="s">
        <v>603</v>
      </c>
      <c r="C13" t="s">
        <v>595</v>
      </c>
      <c r="D13" s="87" t="s">
        <v>595</v>
      </c>
      <c r="E13" s="216" t="s">
        <v>595</v>
      </c>
    </row>
    <row r="14" spans="1:5" ht="16" thickBot="1">
      <c r="A14" s="87"/>
    </row>
    <row r="15" spans="1:5" ht="22" thickBot="1">
      <c r="A15" s="87"/>
      <c r="B15" s="227" t="s">
        <v>463</v>
      </c>
      <c r="C15" s="228"/>
      <c r="D15" s="228"/>
      <c r="E15" s="229"/>
    </row>
    <row r="16" spans="1:5" ht="16" thickBot="1">
      <c r="B16" s="87"/>
      <c r="C16" s="87"/>
      <c r="D16" s="87"/>
      <c r="E16" s="87"/>
    </row>
    <row r="17" spans="1:5" ht="16" thickBot="1">
      <c r="B17" s="162" t="s">
        <v>43</v>
      </c>
      <c r="C17" s="162" t="s">
        <v>459</v>
      </c>
      <c r="D17" s="162" t="s">
        <v>458</v>
      </c>
      <c r="E17" s="162" t="s">
        <v>464</v>
      </c>
    </row>
    <row r="18" spans="1:5" ht="16" thickBot="1">
      <c r="B18" s="156" t="s">
        <v>448</v>
      </c>
      <c r="C18" s="156">
        <v>215</v>
      </c>
      <c r="D18" s="156">
        <v>63</v>
      </c>
      <c r="E18" s="158">
        <v>0.29299999999999998</v>
      </c>
    </row>
    <row r="19" spans="1:5" ht="16" thickBot="1">
      <c r="B19" s="156" t="s">
        <v>461</v>
      </c>
      <c r="C19" s="156">
        <v>70</v>
      </c>
      <c r="D19" s="156">
        <v>33</v>
      </c>
      <c r="E19" s="158">
        <v>0.47139999999999999</v>
      </c>
    </row>
    <row r="20" spans="1:5" ht="16" thickBot="1">
      <c r="B20" s="156" t="s">
        <v>462</v>
      </c>
      <c r="C20" s="156">
        <v>114</v>
      </c>
      <c r="D20" s="156">
        <v>38</v>
      </c>
      <c r="E20" s="158">
        <v>0.33329999999999999</v>
      </c>
    </row>
    <row r="21" spans="1:5" ht="16" thickBot="1">
      <c r="B21" s="163" t="s">
        <v>164</v>
      </c>
      <c r="C21" s="163">
        <v>399</v>
      </c>
      <c r="D21" s="163">
        <v>134</v>
      </c>
      <c r="E21" s="164">
        <v>0.33579999999999999</v>
      </c>
    </row>
    <row r="22" spans="1:5">
      <c r="A22" s="214" t="s">
        <v>589</v>
      </c>
      <c r="B22" s="215"/>
      <c r="C22" s="87"/>
      <c r="D22" s="87"/>
      <c r="E22" s="87"/>
    </row>
    <row r="23" spans="1:5">
      <c r="A23" s="214" t="s">
        <v>590</v>
      </c>
      <c r="B23" s="87"/>
      <c r="C23" s="87"/>
      <c r="D23" s="87"/>
      <c r="E23" s="215"/>
    </row>
    <row r="24" spans="1:5">
      <c r="A24" s="214" t="s">
        <v>591</v>
      </c>
      <c r="B24" s="235" t="s">
        <v>593</v>
      </c>
      <c r="C24" s="87"/>
      <c r="D24" s="87"/>
      <c r="E24" s="215"/>
    </row>
    <row r="25" spans="1:5">
      <c r="A25" s="214" t="s">
        <v>592</v>
      </c>
      <c r="B25" s="87" t="s">
        <v>603</v>
      </c>
      <c r="C25" s="87" t="s">
        <v>595</v>
      </c>
      <c r="D25" s="87" t="s">
        <v>595</v>
      </c>
      <c r="E25" s="216" t="s">
        <v>595</v>
      </c>
    </row>
    <row r="27" spans="1:5" ht="21">
      <c r="B27" s="168" t="s">
        <v>465</v>
      </c>
      <c r="C27" s="168"/>
      <c r="D27" s="168"/>
      <c r="E27" s="168"/>
    </row>
    <row r="28" spans="1:5" ht="16" thickBot="1">
      <c r="B28" s="87"/>
      <c r="C28" s="87"/>
      <c r="D28" s="87"/>
      <c r="E28" s="87"/>
    </row>
    <row r="29" spans="1:5" ht="16" thickBot="1">
      <c r="B29" s="155" t="s">
        <v>43</v>
      </c>
      <c r="C29" s="155" t="s">
        <v>459</v>
      </c>
      <c r="D29" s="155" t="s">
        <v>458</v>
      </c>
      <c r="E29" s="155" t="s">
        <v>464</v>
      </c>
    </row>
    <row r="30" spans="1:5" ht="16" thickBot="1">
      <c r="B30" s="165" t="s">
        <v>324</v>
      </c>
      <c r="C30" s="166">
        <v>42</v>
      </c>
      <c r="D30" s="166">
        <v>0</v>
      </c>
      <c r="E30" s="167">
        <v>0</v>
      </c>
    </row>
    <row r="31" spans="1:5" ht="16" thickBot="1">
      <c r="B31" s="165" t="s">
        <v>443</v>
      </c>
      <c r="C31" s="166">
        <v>104</v>
      </c>
      <c r="D31" s="166">
        <v>0</v>
      </c>
      <c r="E31" s="167">
        <v>0</v>
      </c>
    </row>
    <row r="32" spans="1:5" ht="16" thickBot="1">
      <c r="B32" s="165" t="s">
        <v>164</v>
      </c>
      <c r="C32" s="166">
        <v>146</v>
      </c>
      <c r="D32" s="166">
        <v>0</v>
      </c>
      <c r="E32" s="167">
        <v>0</v>
      </c>
    </row>
    <row r="33" spans="1:5">
      <c r="A33" s="214" t="s">
        <v>589</v>
      </c>
      <c r="B33" s="215"/>
      <c r="C33" s="87"/>
      <c r="D33" s="87"/>
      <c r="E33" s="87"/>
    </row>
    <row r="34" spans="1:5">
      <c r="A34" s="214" t="s">
        <v>590</v>
      </c>
      <c r="B34" s="87"/>
      <c r="C34" s="87"/>
      <c r="D34" s="87"/>
      <c r="E34" s="215"/>
    </row>
    <row r="35" spans="1:5">
      <c r="A35" s="214" t="s">
        <v>591</v>
      </c>
      <c r="B35" s="235" t="s">
        <v>593</v>
      </c>
      <c r="C35" s="87"/>
      <c r="D35" s="87"/>
      <c r="E35" s="215"/>
    </row>
    <row r="36" spans="1:5">
      <c r="A36" s="214" t="s">
        <v>592</v>
      </c>
      <c r="B36" s="87" t="s">
        <v>603</v>
      </c>
      <c r="C36" s="87" t="s">
        <v>595</v>
      </c>
      <c r="D36" s="87" t="s">
        <v>595</v>
      </c>
      <c r="E36" s="216" t="s">
        <v>595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"/>
  <sheetViews>
    <sheetView tabSelected="1" topLeftCell="E1" zoomScale="142" workbookViewId="0">
      <selection activeCell="M3" sqref="M3"/>
    </sheetView>
  </sheetViews>
  <sheetFormatPr baseColWidth="10" defaultColWidth="8.83203125" defaultRowHeight="15"/>
  <cols>
    <col min="1" max="1" width="18.5" bestFit="1" customWidth="1"/>
    <col min="2" max="2" width="13.83203125" bestFit="1" customWidth="1"/>
    <col min="3" max="3" width="10.83203125" bestFit="1" customWidth="1"/>
    <col min="4" max="4" width="12.83203125" style="87" bestFit="1" customWidth="1"/>
    <col min="5" max="5" width="14.6640625" style="87" bestFit="1" customWidth="1"/>
    <col min="6" max="6" width="17.5" bestFit="1" customWidth="1"/>
    <col min="7" max="7" width="16.83203125" bestFit="1" customWidth="1"/>
    <col min="8" max="8" width="17.83203125" bestFit="1" customWidth="1"/>
    <col min="9" max="9" width="12.6640625" bestFit="1" customWidth="1"/>
    <col min="10" max="10" width="14.33203125" bestFit="1" customWidth="1"/>
    <col min="11" max="11" width="9.83203125" bestFit="1" customWidth="1"/>
    <col min="12" max="12" width="6.83203125" bestFit="1" customWidth="1"/>
    <col min="13" max="13" width="16.5" bestFit="1" customWidth="1"/>
    <col min="14" max="14" width="11.33203125" bestFit="1" customWidth="1"/>
    <col min="15" max="15" width="11.83203125" bestFit="1" customWidth="1"/>
    <col min="16" max="16" width="10.1640625" bestFit="1" customWidth="1"/>
  </cols>
  <sheetData>
    <row r="1" spans="1:16" ht="16" thickBot="1"/>
    <row r="2" spans="1:16">
      <c r="B2" s="10" t="s">
        <v>1</v>
      </c>
    </row>
    <row r="3" spans="1:16">
      <c r="B3" s="5" t="s">
        <v>30</v>
      </c>
      <c r="C3" s="5" t="s">
        <v>31</v>
      </c>
      <c r="D3" s="5" t="s">
        <v>594</v>
      </c>
      <c r="E3" s="5" t="s">
        <v>256</v>
      </c>
      <c r="F3" s="5" t="s">
        <v>32</v>
      </c>
      <c r="G3" s="5" t="s">
        <v>241</v>
      </c>
      <c r="H3" s="5" t="s">
        <v>33</v>
      </c>
      <c r="I3" s="5" t="s">
        <v>69</v>
      </c>
      <c r="J3" s="5" t="s">
        <v>35</v>
      </c>
      <c r="K3" s="5" t="s">
        <v>36</v>
      </c>
      <c r="L3" s="5" t="s">
        <v>37</v>
      </c>
      <c r="M3" s="5" t="s">
        <v>41</v>
      </c>
      <c r="N3" s="5" t="s">
        <v>38</v>
      </c>
      <c r="O3" s="5" t="s">
        <v>39</v>
      </c>
      <c r="P3" s="5" t="s">
        <v>40</v>
      </c>
    </row>
    <row r="5" spans="1:16">
      <c r="A5" s="214" t="s">
        <v>589</v>
      </c>
      <c r="D5" s="215"/>
      <c r="E5" s="215"/>
      <c r="F5" s="215"/>
      <c r="H5" s="215"/>
      <c r="P5" s="215"/>
    </row>
    <row r="6" spans="1:16">
      <c r="A6" s="214" t="s">
        <v>590</v>
      </c>
    </row>
    <row r="7" spans="1:16">
      <c r="A7" s="214" t="s">
        <v>591</v>
      </c>
      <c r="D7" s="215" t="s">
        <v>593</v>
      </c>
      <c r="E7" s="215"/>
    </row>
    <row r="8" spans="1:16">
      <c r="A8" s="214" t="s">
        <v>592</v>
      </c>
      <c r="B8" t="s">
        <v>595</v>
      </c>
      <c r="C8" t="s">
        <v>34</v>
      </c>
      <c r="D8" s="87" t="s">
        <v>596</v>
      </c>
      <c r="F8" s="216" t="s">
        <v>454</v>
      </c>
      <c r="G8" s="216" t="s">
        <v>596</v>
      </c>
      <c r="H8" s="216" t="s">
        <v>454</v>
      </c>
      <c r="I8" s="216" t="s">
        <v>596</v>
      </c>
      <c r="J8" s="216" t="s">
        <v>454</v>
      </c>
      <c r="K8" s="216" t="s">
        <v>597</v>
      </c>
      <c r="L8" s="216" t="s">
        <v>598</v>
      </c>
      <c r="M8" s="216" t="s">
        <v>599</v>
      </c>
      <c r="N8" t="s">
        <v>454</v>
      </c>
      <c r="O8" t="s">
        <v>600</v>
      </c>
      <c r="P8" s="87" t="s">
        <v>600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O8"/>
  <sheetViews>
    <sheetView workbookViewId="0">
      <selection activeCell="H11" sqref="H11"/>
    </sheetView>
  </sheetViews>
  <sheetFormatPr baseColWidth="10" defaultColWidth="8.83203125" defaultRowHeight="15"/>
  <cols>
    <col min="1" max="1" width="26.1640625" bestFit="1" customWidth="1"/>
  </cols>
  <sheetData>
    <row r="1" spans="1:15" ht="16" thickBot="1"/>
    <row r="2" spans="1:15" ht="16" thickBot="1">
      <c r="A2" s="8" t="s">
        <v>18</v>
      </c>
    </row>
    <row r="3" spans="1:15" ht="60">
      <c r="A3" s="43" t="s">
        <v>128</v>
      </c>
      <c r="B3" s="42" t="s">
        <v>70</v>
      </c>
      <c r="C3" s="42" t="s">
        <v>44</v>
      </c>
      <c r="D3" s="42" t="s">
        <v>141</v>
      </c>
      <c r="E3" s="42" t="s">
        <v>142</v>
      </c>
      <c r="F3" s="42" t="s">
        <v>143</v>
      </c>
      <c r="G3" s="267" t="s">
        <v>144</v>
      </c>
      <c r="H3" s="267"/>
      <c r="I3" s="42" t="s">
        <v>145</v>
      </c>
      <c r="J3" s="42" t="s">
        <v>146</v>
      </c>
      <c r="K3" s="42" t="s">
        <v>147</v>
      </c>
      <c r="L3" s="42" t="s">
        <v>148</v>
      </c>
      <c r="M3" s="42" t="s">
        <v>149</v>
      </c>
      <c r="N3" s="42" t="s">
        <v>150</v>
      </c>
      <c r="O3" s="42" t="s">
        <v>151</v>
      </c>
    </row>
    <row r="5" spans="1:15">
      <c r="A5" s="214" t="s">
        <v>589</v>
      </c>
    </row>
    <row r="6" spans="1:15">
      <c r="A6" s="214" t="s">
        <v>590</v>
      </c>
    </row>
    <row r="7" spans="1:15">
      <c r="A7" s="214" t="s">
        <v>591</v>
      </c>
    </row>
    <row r="8" spans="1:15">
      <c r="A8" s="214" t="s">
        <v>592</v>
      </c>
    </row>
  </sheetData>
  <mergeCells count="1">
    <mergeCell ref="G3:H3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5"/>
  <sheetViews>
    <sheetView topLeftCell="A3" workbookViewId="0">
      <selection activeCell="B23" sqref="B23"/>
    </sheetView>
  </sheetViews>
  <sheetFormatPr baseColWidth="10" defaultColWidth="8.83203125" defaultRowHeight="15"/>
  <cols>
    <col min="1" max="1" width="18.5" bestFit="1" customWidth="1"/>
    <col min="2" max="2" width="14.6640625" bestFit="1" customWidth="1"/>
    <col min="3" max="3" width="14.6640625" style="87" customWidth="1"/>
    <col min="4" max="4" width="13.5" bestFit="1" customWidth="1"/>
    <col min="5" max="5" width="13.5" style="87" customWidth="1"/>
    <col min="9" max="10" width="22.33203125" bestFit="1" customWidth="1"/>
  </cols>
  <sheetData>
    <row r="1" spans="1:10">
      <c r="A1" t="s">
        <v>105</v>
      </c>
    </row>
    <row r="2" spans="1:10" ht="16" thickBot="1">
      <c r="A2" s="268" t="s">
        <v>467</v>
      </c>
      <c r="B2" s="269"/>
      <c r="C2" s="269"/>
      <c r="D2" s="269"/>
      <c r="E2" s="269"/>
      <c r="F2" s="269"/>
      <c r="G2" s="269"/>
      <c r="H2" s="269"/>
      <c r="I2" s="270"/>
    </row>
    <row r="3" spans="1:10" ht="16" thickTop="1">
      <c r="B3" s="170" t="s">
        <v>35</v>
      </c>
      <c r="C3" s="170" t="s">
        <v>257</v>
      </c>
      <c r="D3" s="171" t="s">
        <v>468</v>
      </c>
      <c r="E3" s="171" t="s">
        <v>609</v>
      </c>
      <c r="F3" s="171" t="s">
        <v>469</v>
      </c>
      <c r="G3" s="171" t="s">
        <v>470</v>
      </c>
      <c r="H3" s="171" t="s">
        <v>471</v>
      </c>
      <c r="I3" s="172" t="s">
        <v>472</v>
      </c>
      <c r="J3" s="173" t="s">
        <v>132</v>
      </c>
    </row>
    <row r="4" spans="1:10">
      <c r="B4" s="174"/>
      <c r="C4" s="230"/>
      <c r="D4" s="175" t="s">
        <v>473</v>
      </c>
      <c r="E4" s="175"/>
      <c r="F4" s="175" t="s">
        <v>474</v>
      </c>
      <c r="G4" s="175">
        <v>5</v>
      </c>
      <c r="H4" s="175">
        <v>6</v>
      </c>
      <c r="I4" s="176">
        <f>AVERAGE(G4:H4)</f>
        <v>5.5</v>
      </c>
      <c r="J4" s="177" t="s">
        <v>475</v>
      </c>
    </row>
    <row r="5" spans="1:10">
      <c r="B5" s="174"/>
      <c r="C5" s="230"/>
      <c r="D5" s="175" t="s">
        <v>476</v>
      </c>
      <c r="E5" s="175"/>
      <c r="F5" s="175" t="s">
        <v>477</v>
      </c>
      <c r="G5" s="175">
        <v>4</v>
      </c>
      <c r="H5" s="175">
        <v>5</v>
      </c>
      <c r="I5" s="176">
        <f t="shared" ref="I5:I19" si="0">AVERAGE(G5:H5)</f>
        <v>4.5</v>
      </c>
      <c r="J5" s="177" t="s">
        <v>475</v>
      </c>
    </row>
    <row r="6" spans="1:10">
      <c r="B6" s="174"/>
      <c r="C6" s="230"/>
      <c r="D6" s="175" t="s">
        <v>478</v>
      </c>
      <c r="E6" s="175"/>
      <c r="F6" s="175" t="s">
        <v>479</v>
      </c>
      <c r="G6" s="175"/>
      <c r="H6" s="175"/>
      <c r="I6" s="176"/>
      <c r="J6" s="177" t="s">
        <v>480</v>
      </c>
    </row>
    <row r="7" spans="1:10">
      <c r="B7" s="174"/>
      <c r="C7" s="230"/>
      <c r="D7" s="175" t="s">
        <v>481</v>
      </c>
      <c r="E7" s="175"/>
      <c r="F7" s="175" t="s">
        <v>474</v>
      </c>
      <c r="G7" s="175">
        <v>7</v>
      </c>
      <c r="H7" s="175">
        <v>5</v>
      </c>
      <c r="I7" s="176">
        <f t="shared" si="0"/>
        <v>6</v>
      </c>
      <c r="J7" s="177" t="s">
        <v>482</v>
      </c>
    </row>
    <row r="8" spans="1:10">
      <c r="B8" s="174"/>
      <c r="C8" s="230"/>
      <c r="D8" s="175" t="s">
        <v>483</v>
      </c>
      <c r="E8" s="175"/>
      <c r="F8" s="175" t="s">
        <v>484</v>
      </c>
      <c r="G8" s="175">
        <v>1</v>
      </c>
      <c r="H8" s="175">
        <v>0</v>
      </c>
      <c r="I8" s="176">
        <f t="shared" si="0"/>
        <v>0.5</v>
      </c>
      <c r="J8" s="177" t="s">
        <v>485</v>
      </c>
    </row>
    <row r="9" spans="1:10">
      <c r="B9" s="174"/>
      <c r="C9" s="230"/>
      <c r="D9" s="175" t="s">
        <v>486</v>
      </c>
      <c r="E9" s="175"/>
      <c r="F9" s="175" t="s">
        <v>474</v>
      </c>
      <c r="G9" s="175">
        <v>2</v>
      </c>
      <c r="H9" s="175">
        <v>3</v>
      </c>
      <c r="I9" s="176">
        <f t="shared" si="0"/>
        <v>2.5</v>
      </c>
      <c r="J9" s="177" t="s">
        <v>487</v>
      </c>
    </row>
    <row r="10" spans="1:10">
      <c r="B10" s="174"/>
      <c r="C10" s="230"/>
      <c r="D10" s="175" t="s">
        <v>488</v>
      </c>
      <c r="E10" s="175"/>
      <c r="F10" s="175" t="s">
        <v>484</v>
      </c>
      <c r="G10" s="175">
        <v>2</v>
      </c>
      <c r="H10" s="175">
        <v>3</v>
      </c>
      <c r="I10" s="176">
        <f t="shared" si="0"/>
        <v>2.5</v>
      </c>
      <c r="J10" s="177" t="s">
        <v>489</v>
      </c>
    </row>
    <row r="11" spans="1:10">
      <c r="B11" s="174"/>
      <c r="C11" s="230"/>
      <c r="D11" s="175" t="s">
        <v>490</v>
      </c>
      <c r="E11" s="175"/>
      <c r="F11" s="175" t="s">
        <v>477</v>
      </c>
      <c r="G11" s="175">
        <v>3</v>
      </c>
      <c r="H11" s="175">
        <v>2</v>
      </c>
      <c r="I11" s="176">
        <f t="shared" si="0"/>
        <v>2.5</v>
      </c>
      <c r="J11" s="177" t="s">
        <v>487</v>
      </c>
    </row>
    <row r="12" spans="1:10">
      <c r="B12" s="174"/>
      <c r="C12" s="230"/>
      <c r="D12" s="175" t="s">
        <v>491</v>
      </c>
      <c r="E12" s="175"/>
      <c r="F12" s="175" t="s">
        <v>474</v>
      </c>
      <c r="G12" s="175">
        <v>5</v>
      </c>
      <c r="H12" s="175">
        <v>6</v>
      </c>
      <c r="I12" s="176">
        <f t="shared" si="0"/>
        <v>5.5</v>
      </c>
      <c r="J12" s="177" t="s">
        <v>492</v>
      </c>
    </row>
    <row r="13" spans="1:10">
      <c r="B13" s="174"/>
      <c r="C13" s="230"/>
      <c r="D13" s="175" t="s">
        <v>493</v>
      </c>
      <c r="E13" s="175"/>
      <c r="F13" s="175" t="s">
        <v>474</v>
      </c>
      <c r="G13" s="175">
        <v>5</v>
      </c>
      <c r="H13" s="175">
        <v>6</v>
      </c>
      <c r="I13" s="176">
        <f t="shared" si="0"/>
        <v>5.5</v>
      </c>
      <c r="J13" s="177" t="s">
        <v>494</v>
      </c>
    </row>
    <row r="14" spans="1:10">
      <c r="B14" s="174"/>
      <c r="C14" s="230"/>
      <c r="D14" s="175" t="s">
        <v>495</v>
      </c>
      <c r="E14" s="175"/>
      <c r="F14" s="175" t="s">
        <v>496</v>
      </c>
      <c r="G14" s="175">
        <v>2</v>
      </c>
      <c r="H14" s="175">
        <v>3</v>
      </c>
      <c r="I14" s="176">
        <f t="shared" si="0"/>
        <v>2.5</v>
      </c>
      <c r="J14" s="177" t="s">
        <v>497</v>
      </c>
    </row>
    <row r="15" spans="1:10">
      <c r="B15" s="174"/>
      <c r="C15" s="230"/>
      <c r="D15" s="175" t="s">
        <v>498</v>
      </c>
      <c r="E15" s="175"/>
      <c r="F15" s="175" t="s">
        <v>474</v>
      </c>
      <c r="G15" s="175">
        <v>2</v>
      </c>
      <c r="H15" s="175">
        <v>3</v>
      </c>
      <c r="I15" s="176">
        <f t="shared" si="0"/>
        <v>2.5</v>
      </c>
      <c r="J15" s="177" t="s">
        <v>497</v>
      </c>
    </row>
    <row r="16" spans="1:10">
      <c r="B16" s="174"/>
      <c r="C16" s="230"/>
      <c r="D16" s="175" t="s">
        <v>499</v>
      </c>
      <c r="E16" s="175"/>
      <c r="F16" s="175" t="s">
        <v>496</v>
      </c>
      <c r="G16" s="175">
        <v>7</v>
      </c>
      <c r="H16" s="175">
        <v>6</v>
      </c>
      <c r="I16" s="176">
        <f t="shared" si="0"/>
        <v>6.5</v>
      </c>
      <c r="J16" s="177" t="s">
        <v>500</v>
      </c>
    </row>
    <row r="17" spans="1:10">
      <c r="B17" s="174"/>
      <c r="C17" s="230"/>
      <c r="D17" s="175" t="s">
        <v>501</v>
      </c>
      <c r="E17" s="175"/>
      <c r="F17" s="175" t="s">
        <v>496</v>
      </c>
      <c r="G17" s="175">
        <v>11</v>
      </c>
      <c r="H17" s="175">
        <v>11.5</v>
      </c>
      <c r="I17" s="176">
        <f t="shared" si="0"/>
        <v>11.25</v>
      </c>
      <c r="J17" s="177" t="s">
        <v>502</v>
      </c>
    </row>
    <row r="18" spans="1:10">
      <c r="B18" s="174"/>
      <c r="C18" s="230"/>
      <c r="D18" s="175" t="s">
        <v>503</v>
      </c>
      <c r="E18" s="175"/>
      <c r="F18" s="175" t="s">
        <v>477</v>
      </c>
      <c r="G18" s="175">
        <v>5</v>
      </c>
      <c r="H18" s="175">
        <v>6.5</v>
      </c>
      <c r="I18" s="176">
        <f t="shared" si="0"/>
        <v>5.75</v>
      </c>
      <c r="J18" s="177" t="s">
        <v>504</v>
      </c>
    </row>
    <row r="19" spans="1:10" ht="16" thickBot="1">
      <c r="B19" s="178"/>
      <c r="C19" s="231"/>
      <c r="D19" s="179" t="s">
        <v>505</v>
      </c>
      <c r="E19" s="175"/>
      <c r="F19" s="175" t="s">
        <v>496</v>
      </c>
      <c r="G19" s="179">
        <v>8</v>
      </c>
      <c r="H19" s="179">
        <v>7.9</v>
      </c>
      <c r="I19" s="180">
        <f t="shared" si="0"/>
        <v>7.95</v>
      </c>
      <c r="J19" s="181" t="s">
        <v>506</v>
      </c>
    </row>
    <row r="21" spans="1:10">
      <c r="A21" s="214" t="s">
        <v>589</v>
      </c>
      <c r="B21" s="215"/>
      <c r="C21" s="215"/>
      <c r="E21" s="215"/>
    </row>
    <row r="22" spans="1:10">
      <c r="A22" s="214" t="s">
        <v>590</v>
      </c>
      <c r="I22" s="215"/>
    </row>
    <row r="23" spans="1:10">
      <c r="A23" s="214" t="s">
        <v>591</v>
      </c>
      <c r="B23" s="215" t="s">
        <v>593</v>
      </c>
      <c r="C23" s="215"/>
      <c r="D23" s="87"/>
      <c r="E23" s="215"/>
    </row>
    <row r="24" spans="1:10">
      <c r="A24" s="214" t="s">
        <v>592</v>
      </c>
      <c r="B24" t="s">
        <v>454</v>
      </c>
      <c r="C24" s="87" t="s">
        <v>596</v>
      </c>
      <c r="D24" s="87" t="s">
        <v>596</v>
      </c>
      <c r="E24" s="216" t="s">
        <v>454</v>
      </c>
      <c r="F24" s="87" t="s">
        <v>596</v>
      </c>
      <c r="G24" s="216" t="s">
        <v>595</v>
      </c>
      <c r="H24" s="216" t="s">
        <v>595</v>
      </c>
      <c r="I24" s="216" t="s">
        <v>595</v>
      </c>
      <c r="J24" s="216" t="s">
        <v>603</v>
      </c>
    </row>
    <row r="25" spans="1:10">
      <c r="A25" s="87"/>
    </row>
  </sheetData>
  <mergeCells count="1">
    <mergeCell ref="A2:I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"/>
  <sheetViews>
    <sheetView workbookViewId="0">
      <selection activeCell="M18" sqref="M18"/>
    </sheetView>
  </sheetViews>
  <sheetFormatPr baseColWidth="10" defaultColWidth="8.83203125" defaultRowHeight="15"/>
  <sheetData>
    <row r="2" spans="1:1">
      <c r="A2" t="s">
        <v>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F8"/>
  <sheetViews>
    <sheetView workbookViewId="0">
      <selection activeCell="B7" sqref="B7"/>
    </sheetView>
  </sheetViews>
  <sheetFormatPr baseColWidth="10" defaultColWidth="8.83203125" defaultRowHeight="15"/>
  <cols>
    <col min="1" max="1" width="25.83203125" bestFit="1" customWidth="1"/>
    <col min="2" max="2" width="14.33203125" bestFit="1" customWidth="1"/>
    <col min="3" max="3" width="13.6640625" style="87" bestFit="1" customWidth="1"/>
    <col min="4" max="4" width="18.33203125" bestFit="1" customWidth="1"/>
    <col min="5" max="5" width="8.83203125" bestFit="1" customWidth="1"/>
    <col min="6" max="6" width="6.33203125" bestFit="1" customWidth="1"/>
  </cols>
  <sheetData>
    <row r="2" spans="1:6">
      <c r="A2" s="52" t="s">
        <v>21</v>
      </c>
    </row>
    <row r="3" spans="1:6">
      <c r="B3" s="39" t="s">
        <v>35</v>
      </c>
      <c r="C3" s="39" t="s">
        <v>257</v>
      </c>
      <c r="D3" s="39" t="s">
        <v>138</v>
      </c>
      <c r="E3" s="39" t="s">
        <v>139</v>
      </c>
      <c r="F3" s="39" t="s">
        <v>140</v>
      </c>
    </row>
    <row r="5" spans="1:6">
      <c r="A5" s="214" t="s">
        <v>589</v>
      </c>
      <c r="B5" s="215"/>
      <c r="D5" s="87"/>
      <c r="E5" s="87"/>
      <c r="F5" s="87"/>
    </row>
    <row r="6" spans="1:6">
      <c r="A6" s="214" t="s">
        <v>590</v>
      </c>
      <c r="B6" s="87"/>
      <c r="D6" s="87"/>
      <c r="E6" s="87"/>
      <c r="F6" s="215"/>
    </row>
    <row r="7" spans="1:6">
      <c r="A7" s="214" t="s">
        <v>591</v>
      </c>
      <c r="B7" s="215" t="s">
        <v>593</v>
      </c>
      <c r="D7" s="87"/>
      <c r="E7" s="87"/>
      <c r="F7" s="87"/>
    </row>
    <row r="8" spans="1:6">
      <c r="A8" s="214" t="s">
        <v>592</v>
      </c>
      <c r="B8" s="87" t="s">
        <v>603</v>
      </c>
      <c r="C8" s="87" t="s">
        <v>595</v>
      </c>
      <c r="D8" s="87" t="s">
        <v>595</v>
      </c>
      <c r="E8" s="87" t="s">
        <v>595</v>
      </c>
      <c r="F8" s="87" t="s">
        <v>595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3"/>
  <sheetViews>
    <sheetView workbookViewId="0">
      <selection activeCell="F18" sqref="F18"/>
    </sheetView>
  </sheetViews>
  <sheetFormatPr baseColWidth="10" defaultColWidth="8.83203125" defaultRowHeight="15"/>
  <sheetData>
    <row r="3" spans="1:1">
      <c r="A3" t="s">
        <v>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4"/>
  <sheetViews>
    <sheetView workbookViewId="0">
      <selection activeCell="C13" sqref="C13"/>
    </sheetView>
  </sheetViews>
  <sheetFormatPr baseColWidth="10" defaultColWidth="8.83203125" defaultRowHeight="15"/>
  <cols>
    <col min="1" max="1" width="18.5" bestFit="1" customWidth="1"/>
    <col min="2" max="2" width="10.83203125" bestFit="1" customWidth="1"/>
    <col min="4" max="4" width="13.1640625" bestFit="1" customWidth="1"/>
    <col min="5" max="5" width="10.5" bestFit="1" customWidth="1"/>
    <col min="6" max="6" width="12.33203125" bestFit="1" customWidth="1"/>
  </cols>
  <sheetData>
    <row r="1" spans="1:11">
      <c r="A1" s="52" t="s">
        <v>23</v>
      </c>
    </row>
    <row r="3" spans="1:11" ht="48">
      <c r="B3" s="5" t="s">
        <v>173</v>
      </c>
      <c r="C3" s="5" t="s">
        <v>174</v>
      </c>
      <c r="D3" s="5" t="s">
        <v>175</v>
      </c>
      <c r="E3" s="5" t="s">
        <v>176</v>
      </c>
      <c r="F3" s="5" t="s">
        <v>177</v>
      </c>
      <c r="G3" s="5" t="s">
        <v>178</v>
      </c>
      <c r="H3" s="182" t="s">
        <v>507</v>
      </c>
      <c r="I3" s="5" t="s">
        <v>508</v>
      </c>
      <c r="J3" s="182" t="s">
        <v>509</v>
      </c>
      <c r="K3" s="182" t="s">
        <v>510</v>
      </c>
    </row>
    <row r="4" spans="1:11">
      <c r="B4" s="183" t="s">
        <v>511</v>
      </c>
      <c r="C4" s="183" t="s">
        <v>98</v>
      </c>
      <c r="D4" s="183" t="s">
        <v>512</v>
      </c>
      <c r="E4" s="183" t="s">
        <v>513</v>
      </c>
      <c r="F4" s="184">
        <v>39</v>
      </c>
      <c r="G4" s="184">
        <v>344955</v>
      </c>
      <c r="H4" s="184">
        <v>0</v>
      </c>
      <c r="I4" s="184">
        <v>39</v>
      </c>
      <c r="J4" s="183" t="s">
        <v>514</v>
      </c>
      <c r="K4" s="183" t="s">
        <v>515</v>
      </c>
    </row>
    <row r="5" spans="1:11">
      <c r="B5" s="183" t="s">
        <v>511</v>
      </c>
      <c r="C5" s="183" t="s">
        <v>98</v>
      </c>
      <c r="D5" s="183" t="s">
        <v>516</v>
      </c>
      <c r="E5" s="183" t="s">
        <v>517</v>
      </c>
      <c r="F5" s="184">
        <v>5</v>
      </c>
      <c r="G5" s="184">
        <v>68780</v>
      </c>
      <c r="H5" s="184">
        <v>0</v>
      </c>
      <c r="I5" s="184">
        <v>5</v>
      </c>
      <c r="J5" s="183" t="s">
        <v>514</v>
      </c>
      <c r="K5" s="183" t="s">
        <v>515</v>
      </c>
    </row>
    <row r="6" spans="1:11">
      <c r="B6" s="183" t="s">
        <v>511</v>
      </c>
      <c r="C6" s="183" t="s">
        <v>98</v>
      </c>
      <c r="D6" s="183" t="s">
        <v>518</v>
      </c>
      <c r="E6" s="183" t="s">
        <v>519</v>
      </c>
      <c r="F6" s="184">
        <v>84</v>
      </c>
      <c r="G6" s="184">
        <v>831180</v>
      </c>
      <c r="H6" s="184">
        <v>0</v>
      </c>
      <c r="I6" s="184">
        <v>84</v>
      </c>
      <c r="J6" s="183" t="s">
        <v>514</v>
      </c>
      <c r="K6" s="183" t="s">
        <v>515</v>
      </c>
    </row>
    <row r="7" spans="1:11">
      <c r="B7" s="183" t="s">
        <v>511</v>
      </c>
      <c r="C7" s="183" t="s">
        <v>98</v>
      </c>
      <c r="D7" s="183" t="s">
        <v>520</v>
      </c>
      <c r="E7" s="183" t="s">
        <v>521</v>
      </c>
      <c r="F7" s="184">
        <v>21</v>
      </c>
      <c r="G7" s="184">
        <v>258258</v>
      </c>
      <c r="H7" s="184">
        <v>0</v>
      </c>
      <c r="I7" s="184">
        <v>21</v>
      </c>
      <c r="J7" s="183" t="s">
        <v>514</v>
      </c>
      <c r="K7" s="183" t="s">
        <v>515</v>
      </c>
    </row>
    <row r="8" spans="1:11">
      <c r="B8" s="183" t="s">
        <v>511</v>
      </c>
      <c r="C8" s="183" t="s">
        <v>98</v>
      </c>
      <c r="D8" s="183" t="s">
        <v>522</v>
      </c>
      <c r="E8" s="183" t="s">
        <v>523</v>
      </c>
      <c r="F8" s="184">
        <v>33</v>
      </c>
      <c r="G8" s="184">
        <v>414876</v>
      </c>
      <c r="H8" s="184">
        <v>0</v>
      </c>
      <c r="I8" s="184">
        <v>33</v>
      </c>
      <c r="J8" s="183" t="s">
        <v>514</v>
      </c>
      <c r="K8" s="183" t="s">
        <v>515</v>
      </c>
    </row>
    <row r="9" spans="1:11">
      <c r="B9" s="183" t="s">
        <v>511</v>
      </c>
      <c r="C9" s="183" t="s">
        <v>98</v>
      </c>
      <c r="D9" s="183" t="s">
        <v>524</v>
      </c>
      <c r="E9" s="183" t="s">
        <v>525</v>
      </c>
      <c r="F9" s="184">
        <v>66</v>
      </c>
      <c r="G9" s="184">
        <v>844074</v>
      </c>
      <c r="H9" s="184">
        <v>0</v>
      </c>
      <c r="I9" s="184">
        <v>66</v>
      </c>
      <c r="J9" s="183" t="s">
        <v>514</v>
      </c>
      <c r="K9" s="183" t="s">
        <v>515</v>
      </c>
    </row>
    <row r="11" spans="1:11">
      <c r="A11" s="214" t="s">
        <v>589</v>
      </c>
      <c r="B11" s="215"/>
      <c r="C11" s="215"/>
    </row>
    <row r="12" spans="1:11">
      <c r="A12" s="214" t="s">
        <v>590</v>
      </c>
    </row>
    <row r="13" spans="1:11">
      <c r="A13" s="214" t="s">
        <v>591</v>
      </c>
      <c r="B13" s="215" t="s">
        <v>593</v>
      </c>
      <c r="C13" s="215"/>
      <c r="J13" s="215"/>
    </row>
    <row r="14" spans="1:11">
      <c r="A14" s="214" t="s">
        <v>592</v>
      </c>
      <c r="B14" t="s">
        <v>603</v>
      </c>
      <c r="C14" s="87" t="s">
        <v>603</v>
      </c>
      <c r="D14" s="87" t="s">
        <v>603</v>
      </c>
      <c r="E14" s="87" t="s">
        <v>603</v>
      </c>
      <c r="F14" s="216" t="s">
        <v>595</v>
      </c>
      <c r="G14" s="216" t="s">
        <v>599</v>
      </c>
      <c r="H14" s="216" t="s">
        <v>595</v>
      </c>
      <c r="I14" s="216" t="s">
        <v>595</v>
      </c>
      <c r="J14" s="216" t="s">
        <v>603</v>
      </c>
      <c r="K14" s="216" t="s">
        <v>603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2:O8"/>
  <sheetViews>
    <sheetView workbookViewId="0">
      <selection activeCell="G21" sqref="G21"/>
    </sheetView>
  </sheetViews>
  <sheetFormatPr baseColWidth="10" defaultColWidth="8.83203125" defaultRowHeight="15"/>
  <cols>
    <col min="1" max="1" width="22.83203125" bestFit="1" customWidth="1"/>
    <col min="3" max="3" width="15" bestFit="1" customWidth="1"/>
    <col min="6" max="6" width="19.33203125" bestFit="1" customWidth="1"/>
    <col min="7" max="7" width="13.83203125" bestFit="1" customWidth="1"/>
    <col min="8" max="8" width="5.1640625" bestFit="1" customWidth="1"/>
    <col min="9" max="9" width="15.5" bestFit="1" customWidth="1"/>
    <col min="10" max="10" width="10.6640625" bestFit="1" customWidth="1"/>
    <col min="14" max="14" width="11" bestFit="1" customWidth="1"/>
  </cols>
  <sheetData>
    <row r="2" spans="1:15">
      <c r="A2" s="52" t="s">
        <v>24</v>
      </c>
    </row>
    <row r="3" spans="1:15">
      <c r="B3" s="5" t="s">
        <v>179</v>
      </c>
      <c r="C3" s="5" t="s">
        <v>180</v>
      </c>
      <c r="D3" s="5" t="s">
        <v>30</v>
      </c>
      <c r="E3" s="5" t="s">
        <v>31</v>
      </c>
      <c r="F3" s="5" t="s">
        <v>32</v>
      </c>
      <c r="G3" s="5" t="s">
        <v>33</v>
      </c>
      <c r="H3" s="5" t="s">
        <v>69</v>
      </c>
      <c r="I3" s="5" t="s">
        <v>34</v>
      </c>
      <c r="J3" s="5" t="s">
        <v>35</v>
      </c>
      <c r="K3" s="5" t="s">
        <v>36</v>
      </c>
      <c r="L3" s="5" t="s">
        <v>37</v>
      </c>
      <c r="M3" s="5" t="s">
        <v>38</v>
      </c>
      <c r="N3" s="5" t="s">
        <v>132</v>
      </c>
      <c r="O3" s="5" t="s">
        <v>40</v>
      </c>
    </row>
    <row r="5" spans="1:15">
      <c r="A5" s="232" t="s">
        <v>589</v>
      </c>
      <c r="B5" s="129"/>
    </row>
    <row r="6" spans="1:15">
      <c r="A6" s="214" t="s">
        <v>590</v>
      </c>
      <c r="B6" s="129"/>
    </row>
    <row r="7" spans="1:15">
      <c r="A7" s="214" t="s">
        <v>591</v>
      </c>
    </row>
    <row r="8" spans="1:15">
      <c r="A8" s="214" t="s">
        <v>592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C000"/>
  </sheetPr>
  <dimension ref="A1:AX19"/>
  <sheetViews>
    <sheetView workbookViewId="0">
      <selection activeCell="D8" sqref="D8"/>
    </sheetView>
  </sheetViews>
  <sheetFormatPr baseColWidth="10" defaultColWidth="8.83203125" defaultRowHeight="15"/>
  <cols>
    <col min="1" max="1" width="8.6640625" style="87"/>
    <col min="2" max="2" width="11.6640625" customWidth="1"/>
    <col min="3" max="3" width="14.83203125" bestFit="1" customWidth="1"/>
    <col min="5" max="5" width="9.1640625" bestFit="1" customWidth="1"/>
    <col min="10" max="10" width="9.1640625" bestFit="1" customWidth="1"/>
    <col min="26" max="26" width="9.1640625" bestFit="1" customWidth="1"/>
    <col min="30" max="31" width="9.1640625" bestFit="1" customWidth="1"/>
  </cols>
  <sheetData>
    <row r="1" spans="2:50">
      <c r="B1" s="52" t="s">
        <v>25</v>
      </c>
    </row>
    <row r="3" spans="2:50">
      <c r="B3" s="9" t="s">
        <v>574</v>
      </c>
    </row>
    <row r="4" spans="2:50" ht="48">
      <c r="B4" s="185" t="s">
        <v>30</v>
      </c>
      <c r="C4" s="185" t="s">
        <v>31</v>
      </c>
      <c r="D4" s="185" t="s">
        <v>527</v>
      </c>
      <c r="E4" s="186" t="s">
        <v>34</v>
      </c>
      <c r="F4" s="185" t="s">
        <v>528</v>
      </c>
      <c r="G4" s="185" t="s">
        <v>32</v>
      </c>
      <c r="H4" s="185" t="s">
        <v>35</v>
      </c>
      <c r="I4" s="185" t="s">
        <v>529</v>
      </c>
      <c r="J4" s="185" t="s">
        <v>530</v>
      </c>
      <c r="K4" s="185" t="s">
        <v>531</v>
      </c>
      <c r="L4" s="185" t="s">
        <v>173</v>
      </c>
      <c r="M4" s="185" t="s">
        <v>532</v>
      </c>
      <c r="N4" s="185" t="s">
        <v>533</v>
      </c>
      <c r="O4" s="185" t="s">
        <v>268</v>
      </c>
      <c r="P4" s="185" t="s">
        <v>267</v>
      </c>
      <c r="Q4" s="185" t="s">
        <v>534</v>
      </c>
      <c r="R4" s="185" t="s">
        <v>535</v>
      </c>
      <c r="S4" s="185" t="s">
        <v>536</v>
      </c>
      <c r="T4" s="185" t="s">
        <v>39</v>
      </c>
      <c r="U4" s="185" t="s">
        <v>36</v>
      </c>
      <c r="V4" s="185" t="s">
        <v>37</v>
      </c>
      <c r="W4" s="185" t="s">
        <v>537</v>
      </c>
      <c r="X4" s="185" t="s">
        <v>538</v>
      </c>
      <c r="Y4" s="185" t="s">
        <v>538</v>
      </c>
      <c r="Z4" s="185" t="s">
        <v>539</v>
      </c>
      <c r="AA4" s="185" t="s">
        <v>540</v>
      </c>
      <c r="AB4" s="185" t="s">
        <v>312</v>
      </c>
      <c r="AC4" s="185" t="s">
        <v>541</v>
      </c>
      <c r="AD4" s="185" t="s">
        <v>542</v>
      </c>
      <c r="AE4" s="185" t="s">
        <v>543</v>
      </c>
      <c r="AF4" s="185" t="s">
        <v>38</v>
      </c>
      <c r="AG4" s="185" t="s">
        <v>279</v>
      </c>
      <c r="AH4" s="185" t="s">
        <v>544</v>
      </c>
      <c r="AI4" s="185" t="s">
        <v>545</v>
      </c>
      <c r="AJ4" s="185" t="s">
        <v>546</v>
      </c>
      <c r="AK4" s="185" t="s">
        <v>547</v>
      </c>
      <c r="AL4" s="185" t="s">
        <v>548</v>
      </c>
      <c r="AM4" s="185" t="s">
        <v>549</v>
      </c>
      <c r="AN4" s="185" t="s">
        <v>255</v>
      </c>
      <c r="AO4" s="185" t="s">
        <v>550</v>
      </c>
      <c r="AP4" s="185" t="s">
        <v>551</v>
      </c>
      <c r="AQ4" s="185" t="s">
        <v>308</v>
      </c>
      <c r="AR4" s="185" t="s">
        <v>309</v>
      </c>
      <c r="AS4" s="185" t="s">
        <v>552</v>
      </c>
      <c r="AT4" s="185" t="s">
        <v>553</v>
      </c>
      <c r="AU4" s="185" t="s">
        <v>310</v>
      </c>
      <c r="AV4" s="185" t="s">
        <v>554</v>
      </c>
      <c r="AW4" s="185" t="s">
        <v>555</v>
      </c>
      <c r="AX4" s="185" t="s">
        <v>311</v>
      </c>
    </row>
    <row r="5" spans="2:50" ht="52">
      <c r="B5" s="187" t="s">
        <v>556</v>
      </c>
      <c r="C5" s="188">
        <v>43431</v>
      </c>
      <c r="D5" s="187" t="s">
        <v>557</v>
      </c>
      <c r="E5" s="188">
        <v>43437</v>
      </c>
      <c r="F5" s="187">
        <v>50000232</v>
      </c>
      <c r="G5" s="187" t="s">
        <v>558</v>
      </c>
      <c r="H5" s="187" t="s">
        <v>559</v>
      </c>
      <c r="I5" s="187">
        <v>104111</v>
      </c>
      <c r="J5" s="188">
        <v>43439</v>
      </c>
      <c r="K5" s="187">
        <v>7652.4</v>
      </c>
      <c r="L5" s="187" t="s">
        <v>560</v>
      </c>
      <c r="M5" s="187" t="s">
        <v>561</v>
      </c>
      <c r="N5" s="187" t="s">
        <v>562</v>
      </c>
      <c r="O5" s="187" t="s">
        <v>290</v>
      </c>
      <c r="P5" s="187" t="s">
        <v>289</v>
      </c>
      <c r="Q5" s="187" t="s">
        <v>563</v>
      </c>
      <c r="R5" s="187">
        <v>1</v>
      </c>
      <c r="S5" s="187" t="s">
        <v>564</v>
      </c>
      <c r="T5" s="187" t="s">
        <v>565</v>
      </c>
      <c r="U5" s="187">
        <v>10</v>
      </c>
      <c r="V5" s="187">
        <v>45.95</v>
      </c>
      <c r="W5" s="187">
        <v>14158</v>
      </c>
      <c r="X5" s="187" t="s">
        <v>566</v>
      </c>
      <c r="Y5" s="187" t="s">
        <v>566</v>
      </c>
      <c r="Z5" s="188">
        <v>43171</v>
      </c>
      <c r="AA5" s="187" t="s">
        <v>567</v>
      </c>
      <c r="AB5" s="187" t="s">
        <v>568</v>
      </c>
      <c r="AC5" s="187" t="s">
        <v>569</v>
      </c>
      <c r="AD5" s="188">
        <v>43445</v>
      </c>
      <c r="AE5" s="188">
        <v>43439</v>
      </c>
      <c r="AF5" s="187" t="s">
        <v>570</v>
      </c>
      <c r="AG5" s="187" t="s">
        <v>243</v>
      </c>
      <c r="AH5" s="187" t="s">
        <v>571</v>
      </c>
      <c r="AI5" s="187" t="s">
        <v>562</v>
      </c>
      <c r="AJ5" s="187"/>
      <c r="AK5" s="187">
        <v>8</v>
      </c>
      <c r="AL5" s="187">
        <v>7652.4</v>
      </c>
      <c r="AM5" s="187" t="s">
        <v>572</v>
      </c>
      <c r="AN5" s="187" t="s">
        <v>462</v>
      </c>
      <c r="AO5" s="187" t="s">
        <v>562</v>
      </c>
      <c r="AP5" s="187" t="s">
        <v>573</v>
      </c>
      <c r="AQ5" s="187" t="s">
        <v>562</v>
      </c>
      <c r="AR5" s="187" t="s">
        <v>562</v>
      </c>
      <c r="AS5" s="187">
        <v>0</v>
      </c>
      <c r="AT5" s="187">
        <v>0</v>
      </c>
      <c r="AU5" s="187">
        <v>0</v>
      </c>
      <c r="AV5" s="187">
        <v>0</v>
      </c>
      <c r="AW5" s="187"/>
      <c r="AX5" s="187">
        <v>0</v>
      </c>
    </row>
    <row r="7" spans="2:50">
      <c r="C7" s="189" t="s">
        <v>181</v>
      </c>
      <c r="D7" s="189" t="s">
        <v>182</v>
      </c>
      <c r="E7" s="189" t="s">
        <v>183</v>
      </c>
      <c r="F7" s="189" t="s">
        <v>184</v>
      </c>
    </row>
    <row r="8" spans="2:50">
      <c r="C8" s="190" t="s">
        <v>185</v>
      </c>
      <c r="D8" s="191">
        <v>292.66666666666669</v>
      </c>
      <c r="E8" s="191">
        <v>8.1999999999999993</v>
      </c>
      <c r="F8" s="192">
        <v>0.57758681666666656</v>
      </c>
    </row>
    <row r="9" spans="2:50">
      <c r="C9" s="193" t="s">
        <v>186</v>
      </c>
      <c r="D9" s="194">
        <v>347.58333333333331</v>
      </c>
      <c r="E9" s="194">
        <v>2.8181818181818183</v>
      </c>
      <c r="F9" s="195">
        <v>0.25145964166666668</v>
      </c>
    </row>
    <row r="10" spans="2:50">
      <c r="C10" s="193" t="s">
        <v>187</v>
      </c>
      <c r="D10" s="196">
        <v>409</v>
      </c>
      <c r="E10" s="196">
        <v>1</v>
      </c>
      <c r="F10" s="197">
        <v>7.0000000000000007E-2</v>
      </c>
    </row>
    <row r="11" spans="2:50" ht="16">
      <c r="C11" s="193" t="s">
        <v>188</v>
      </c>
      <c r="D11" s="198">
        <v>407</v>
      </c>
      <c r="E11" s="198">
        <v>5</v>
      </c>
      <c r="F11" s="199">
        <v>0.44436599999999998</v>
      </c>
    </row>
    <row r="12" spans="2:50" ht="16">
      <c r="C12" s="193" t="s">
        <v>189</v>
      </c>
      <c r="D12" s="196">
        <v>272</v>
      </c>
      <c r="E12" s="196">
        <v>13</v>
      </c>
      <c r="F12" s="199">
        <v>1.3</v>
      </c>
    </row>
    <row r="13" spans="2:50" ht="16">
      <c r="C13" s="193" t="s">
        <v>575</v>
      </c>
      <c r="D13" s="196">
        <v>244</v>
      </c>
      <c r="E13" s="196">
        <v>12</v>
      </c>
      <c r="F13" s="199">
        <v>1.1000000000000001</v>
      </c>
    </row>
    <row r="14" spans="2:50" ht="16">
      <c r="C14" s="193" t="s">
        <v>190</v>
      </c>
      <c r="D14" s="196">
        <v>484</v>
      </c>
      <c r="E14" s="196">
        <v>6</v>
      </c>
      <c r="F14" s="199">
        <v>0.25</v>
      </c>
    </row>
    <row r="15" spans="2:50" ht="16">
      <c r="C15" s="193" t="s">
        <v>576</v>
      </c>
      <c r="D15" s="196">
        <v>378</v>
      </c>
      <c r="E15" s="196">
        <v>4</v>
      </c>
      <c r="F15" s="199">
        <v>0.44</v>
      </c>
    </row>
    <row r="16" spans="2:50" ht="16">
      <c r="C16" s="193" t="s">
        <v>577</v>
      </c>
      <c r="D16" s="196">
        <v>329</v>
      </c>
      <c r="E16" s="196">
        <v>7</v>
      </c>
      <c r="F16" s="199">
        <v>0.73</v>
      </c>
    </row>
    <row r="17" spans="3:6" ht="16">
      <c r="C17" s="193" t="s">
        <v>578</v>
      </c>
      <c r="D17" s="196">
        <v>288</v>
      </c>
      <c r="E17" s="196">
        <v>1</v>
      </c>
      <c r="F17" s="199">
        <v>0.08</v>
      </c>
    </row>
    <row r="18" spans="3:6" ht="16">
      <c r="C18" s="193" t="s">
        <v>579</v>
      </c>
      <c r="D18" s="196">
        <v>508</v>
      </c>
      <c r="E18" s="196">
        <v>15</v>
      </c>
      <c r="F18" s="199">
        <v>1.42</v>
      </c>
    </row>
    <row r="19" spans="3:6">
      <c r="C19" s="200" t="s">
        <v>580</v>
      </c>
      <c r="D19" s="201">
        <f>SUM(D8:D18)</f>
        <v>3959.25</v>
      </c>
      <c r="E19" s="201">
        <f>SUM(E8:E18)</f>
        <v>75.018181818181816</v>
      </c>
      <c r="F19" s="201">
        <f>SUM(F8:F18)</f>
        <v>6.6634124583333332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C000"/>
  </sheetPr>
  <dimension ref="A2:I11"/>
  <sheetViews>
    <sheetView workbookViewId="0">
      <selection activeCell="J10" sqref="J10"/>
    </sheetView>
  </sheetViews>
  <sheetFormatPr baseColWidth="10" defaultColWidth="8.83203125" defaultRowHeight="15"/>
  <cols>
    <col min="3" max="3" width="13.6640625" customWidth="1"/>
    <col min="4" max="4" width="12" customWidth="1"/>
    <col min="5" max="5" width="13.6640625" customWidth="1"/>
    <col min="6" max="6" width="17.33203125" customWidth="1"/>
    <col min="7" max="7" width="13.33203125" customWidth="1"/>
    <col min="9" max="9" width="17.33203125" customWidth="1"/>
    <col min="10" max="10" width="16.6640625" customWidth="1"/>
  </cols>
  <sheetData>
    <row r="2" spans="1:9">
      <c r="A2" s="52" t="s">
        <v>26</v>
      </c>
    </row>
    <row r="5" spans="1:9" ht="16" thickBot="1"/>
    <row r="6" spans="1:9" ht="46" thickBot="1">
      <c r="B6" s="202" t="s">
        <v>43</v>
      </c>
      <c r="C6" s="203" t="s">
        <v>581</v>
      </c>
      <c r="D6" s="203" t="s">
        <v>191</v>
      </c>
      <c r="E6" s="203" t="s">
        <v>192</v>
      </c>
      <c r="F6" s="203" t="s">
        <v>582</v>
      </c>
      <c r="G6" s="203" t="s">
        <v>583</v>
      </c>
      <c r="H6" s="203" t="s">
        <v>193</v>
      </c>
      <c r="I6" s="203" t="s">
        <v>584</v>
      </c>
    </row>
    <row r="7" spans="1:9" ht="16" thickBot="1">
      <c r="B7" s="204" t="s">
        <v>585</v>
      </c>
      <c r="C7" s="205">
        <v>176000</v>
      </c>
      <c r="D7" s="205">
        <v>166332</v>
      </c>
      <c r="E7" s="206">
        <f t="shared" ref="E7:E11" si="0">D7/C7</f>
        <v>0.94506818181818186</v>
      </c>
      <c r="F7" s="205">
        <v>88000</v>
      </c>
      <c r="G7" s="205">
        <v>78341.8</v>
      </c>
      <c r="H7" s="207">
        <f>G7/F7%</f>
        <v>89.024772727272733</v>
      </c>
      <c r="I7" s="207"/>
    </row>
    <row r="8" spans="1:9" ht="16" thickBot="1">
      <c r="B8" s="204" t="s">
        <v>586</v>
      </c>
      <c r="C8" s="205">
        <v>108000</v>
      </c>
      <c r="D8" s="205">
        <v>75290.5</v>
      </c>
      <c r="E8" s="206">
        <f t="shared" si="0"/>
        <v>0.69713425925925931</v>
      </c>
      <c r="F8" s="205">
        <v>51000</v>
      </c>
      <c r="G8" s="205">
        <v>24948</v>
      </c>
      <c r="H8" s="207">
        <f t="shared" ref="H8:H11" si="1">G8/F8%</f>
        <v>48.917647058823526</v>
      </c>
      <c r="I8" s="207"/>
    </row>
    <row r="9" spans="1:9" ht="16" thickBot="1">
      <c r="B9" s="204" t="s">
        <v>587</v>
      </c>
      <c r="C9" s="205">
        <v>724000</v>
      </c>
      <c r="D9" s="205">
        <v>440430.6</v>
      </c>
      <c r="E9" s="206">
        <f t="shared" si="0"/>
        <v>0.60832955801104971</v>
      </c>
      <c r="F9" s="205">
        <v>362000</v>
      </c>
      <c r="G9" s="205">
        <v>133789.6</v>
      </c>
      <c r="H9" s="207">
        <f t="shared" si="1"/>
        <v>36.958453038674037</v>
      </c>
      <c r="I9" s="207"/>
    </row>
    <row r="10" spans="1:9" ht="16" thickBot="1">
      <c r="B10" s="208" t="s">
        <v>588</v>
      </c>
      <c r="C10" s="209">
        <v>181000</v>
      </c>
      <c r="D10" s="209">
        <v>40729</v>
      </c>
      <c r="E10" s="206">
        <f t="shared" si="0"/>
        <v>0.22502209944751381</v>
      </c>
      <c r="F10" s="209">
        <v>181000</v>
      </c>
      <c r="G10" s="209">
        <v>0</v>
      </c>
      <c r="H10" s="207">
        <f t="shared" si="1"/>
        <v>0</v>
      </c>
      <c r="I10" s="207"/>
    </row>
    <row r="11" spans="1:9" ht="16" thickBot="1">
      <c r="B11" s="210"/>
      <c r="C11" s="211">
        <v>1561000</v>
      </c>
      <c r="D11" s="211">
        <v>854965.32</v>
      </c>
      <c r="E11" s="212">
        <f t="shared" si="0"/>
        <v>0.54770360025624598</v>
      </c>
      <c r="F11" s="211">
        <v>1050000</v>
      </c>
      <c r="G11" s="211">
        <v>168332.5</v>
      </c>
      <c r="H11" s="213">
        <f t="shared" si="1"/>
        <v>16.031666666666666</v>
      </c>
      <c r="I11" s="21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M9"/>
  <sheetViews>
    <sheetView workbookViewId="0">
      <selection activeCell="E8" sqref="E8"/>
    </sheetView>
  </sheetViews>
  <sheetFormatPr baseColWidth="10" defaultColWidth="8.83203125" defaultRowHeight="15"/>
  <cols>
    <col min="1" max="1" width="18.5" style="87" bestFit="1" customWidth="1"/>
    <col min="3" max="3" width="12" bestFit="1" customWidth="1"/>
    <col min="4" max="4" width="12" style="87" customWidth="1"/>
    <col min="5" max="5" width="22.6640625" customWidth="1"/>
    <col min="6" max="6" width="18.5" customWidth="1"/>
    <col min="7" max="7" width="15.83203125" customWidth="1"/>
    <col min="8" max="8" width="26.5" customWidth="1"/>
    <col min="9" max="9" width="15.5" customWidth="1"/>
    <col min="10" max="10" width="18.5" customWidth="1"/>
    <col min="11" max="11" width="21.6640625" customWidth="1"/>
    <col min="12" max="12" width="11.33203125" customWidth="1"/>
    <col min="13" max="13" width="23.33203125" customWidth="1"/>
  </cols>
  <sheetData>
    <row r="2" spans="1:13">
      <c r="A2" s="52" t="s">
        <v>27</v>
      </c>
    </row>
    <row r="3" spans="1:13" ht="19">
      <c r="B3" s="87"/>
      <c r="C3" s="87"/>
      <c r="E3" s="87"/>
      <c r="F3" s="87"/>
      <c r="G3" s="271" t="s">
        <v>196</v>
      </c>
      <c r="H3" s="272"/>
      <c r="I3" s="273"/>
      <c r="J3" s="274" t="s">
        <v>203</v>
      </c>
      <c r="K3" s="275"/>
      <c r="L3" s="275"/>
      <c r="M3" s="276"/>
    </row>
    <row r="4" spans="1:13" ht="60">
      <c r="B4" s="53" t="s">
        <v>43</v>
      </c>
      <c r="C4" s="53" t="s">
        <v>44</v>
      </c>
      <c r="D4" s="234" t="s">
        <v>257</v>
      </c>
      <c r="E4" s="54" t="s">
        <v>194</v>
      </c>
      <c r="F4" s="54" t="s">
        <v>195</v>
      </c>
      <c r="G4" s="54" t="s">
        <v>197</v>
      </c>
      <c r="H4" s="54" t="s">
        <v>198</v>
      </c>
      <c r="I4" s="54" t="s">
        <v>199</v>
      </c>
      <c r="J4" s="54" t="s">
        <v>200</v>
      </c>
      <c r="K4" s="54" t="s">
        <v>201</v>
      </c>
      <c r="L4" s="54" t="s">
        <v>204</v>
      </c>
      <c r="M4" s="54" t="s">
        <v>202</v>
      </c>
    </row>
    <row r="5" spans="1:13">
      <c r="A5" s="214" t="s">
        <v>589</v>
      </c>
      <c r="B5" s="215"/>
      <c r="C5" s="215"/>
      <c r="D5" s="129"/>
    </row>
    <row r="6" spans="1:13">
      <c r="A6" s="214" t="s">
        <v>590</v>
      </c>
      <c r="F6" s="215"/>
      <c r="G6" s="215"/>
      <c r="H6" s="215"/>
      <c r="I6" s="215"/>
      <c r="J6" s="215"/>
    </row>
    <row r="7" spans="1:13">
      <c r="A7" s="214" t="s">
        <v>591</v>
      </c>
      <c r="B7" s="215" t="s">
        <v>593</v>
      </c>
      <c r="C7" s="215"/>
      <c r="M7" s="215"/>
    </row>
    <row r="8" spans="1:13">
      <c r="A8" s="214" t="s">
        <v>592</v>
      </c>
      <c r="B8" t="s">
        <v>603</v>
      </c>
      <c r="C8" t="s">
        <v>454</v>
      </c>
      <c r="D8" s="87" t="s">
        <v>603</v>
      </c>
      <c r="E8" s="216" t="s">
        <v>595</v>
      </c>
      <c r="F8" s="216" t="s">
        <v>595</v>
      </c>
      <c r="G8" s="216" t="s">
        <v>595</v>
      </c>
      <c r="H8" s="216" t="s">
        <v>595</v>
      </c>
      <c r="I8" s="216" t="s">
        <v>595</v>
      </c>
      <c r="J8" s="216" t="s">
        <v>595</v>
      </c>
      <c r="K8" s="216" t="s">
        <v>595</v>
      </c>
      <c r="L8" s="216" t="s">
        <v>595</v>
      </c>
      <c r="M8" s="216" t="s">
        <v>603</v>
      </c>
    </row>
    <row r="9" spans="1:13">
      <c r="C9" s="129"/>
      <c r="D9" s="129"/>
    </row>
  </sheetData>
  <mergeCells count="2">
    <mergeCell ref="G3:I3"/>
    <mergeCell ref="J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7"/>
  <sheetViews>
    <sheetView workbookViewId="0">
      <selection activeCell="E17" sqref="E17"/>
    </sheetView>
  </sheetViews>
  <sheetFormatPr baseColWidth="10" defaultColWidth="8.83203125" defaultRowHeight="15"/>
  <cols>
    <col min="1" max="1" width="18.5" style="87" bestFit="1" customWidth="1"/>
  </cols>
  <sheetData>
    <row r="1" spans="1:31" ht="16" thickBot="1">
      <c r="A1" s="9" t="s">
        <v>42</v>
      </c>
    </row>
    <row r="2" spans="1:31" ht="83.25" customHeight="1" thickBot="1">
      <c r="B2" s="7" t="s">
        <v>43</v>
      </c>
      <c r="C2" s="7" t="s">
        <v>44</v>
      </c>
      <c r="D2" s="7" t="s">
        <v>242</v>
      </c>
      <c r="E2" s="7" t="s">
        <v>243</v>
      </c>
      <c r="F2" s="7" t="s">
        <v>245</v>
      </c>
      <c r="G2" s="7" t="s">
        <v>244</v>
      </c>
      <c r="H2" s="7" t="s">
        <v>45</v>
      </c>
      <c r="I2" s="7" t="s">
        <v>46</v>
      </c>
      <c r="J2" s="7" t="s">
        <v>47</v>
      </c>
      <c r="K2" s="7" t="s">
        <v>48</v>
      </c>
      <c r="L2" s="7" t="s">
        <v>49</v>
      </c>
      <c r="M2" s="7" t="s">
        <v>50</v>
      </c>
      <c r="N2" s="7" t="s">
        <v>51</v>
      </c>
      <c r="O2" s="7" t="s">
        <v>52</v>
      </c>
      <c r="P2" s="7" t="s">
        <v>53</v>
      </c>
      <c r="Q2" s="7" t="s">
        <v>54</v>
      </c>
      <c r="R2" s="7" t="s">
        <v>55</v>
      </c>
      <c r="S2" s="7" t="s">
        <v>56</v>
      </c>
      <c r="T2" s="7" t="s">
        <v>57</v>
      </c>
      <c r="U2" s="7" t="s">
        <v>58</v>
      </c>
      <c r="V2" s="7" t="s">
        <v>59</v>
      </c>
      <c r="W2" s="7" t="s">
        <v>60</v>
      </c>
      <c r="X2" s="7" t="s">
        <v>61</v>
      </c>
      <c r="Y2" s="7" t="s">
        <v>62</v>
      </c>
      <c r="Z2" s="7" t="s">
        <v>63</v>
      </c>
      <c r="AA2" s="7" t="s">
        <v>64</v>
      </c>
      <c r="AB2" s="7" t="s">
        <v>65</v>
      </c>
      <c r="AC2" s="7" t="s">
        <v>66</v>
      </c>
      <c r="AD2" s="7" t="s">
        <v>67</v>
      </c>
      <c r="AE2" s="7" t="s">
        <v>68</v>
      </c>
    </row>
    <row r="4" spans="1:31">
      <c r="A4" s="214" t="s">
        <v>589</v>
      </c>
      <c r="B4" s="215"/>
    </row>
    <row r="5" spans="1:31">
      <c r="A5" s="214" t="s">
        <v>590</v>
      </c>
    </row>
    <row r="6" spans="1:31">
      <c r="A6" s="214" t="s">
        <v>591</v>
      </c>
      <c r="L6" s="215" t="s">
        <v>593</v>
      </c>
      <c r="M6" s="215"/>
      <c r="N6" s="215"/>
      <c r="O6" s="215"/>
    </row>
    <row r="7" spans="1:31">
      <c r="A7" s="214" t="s">
        <v>592</v>
      </c>
      <c r="B7" t="s">
        <v>596</v>
      </c>
      <c r="C7" t="s">
        <v>454</v>
      </c>
      <c r="D7" s="87" t="s">
        <v>454</v>
      </c>
      <c r="E7" s="87" t="s">
        <v>454</v>
      </c>
      <c r="F7" s="87" t="s">
        <v>596</v>
      </c>
      <c r="G7" s="87" t="s">
        <v>596</v>
      </c>
      <c r="H7" t="s">
        <v>602</v>
      </c>
      <c r="I7" t="s">
        <v>454</v>
      </c>
      <c r="J7" t="s">
        <v>454</v>
      </c>
      <c r="K7" t="s">
        <v>454</v>
      </c>
      <c r="L7" t="s">
        <v>595</v>
      </c>
      <c r="M7" s="87" t="s">
        <v>595</v>
      </c>
      <c r="N7" s="87" t="s">
        <v>595</v>
      </c>
      <c r="O7" s="87" t="s">
        <v>595</v>
      </c>
      <c r="P7" s="87" t="s">
        <v>595</v>
      </c>
      <c r="Q7" s="87" t="s">
        <v>595</v>
      </c>
      <c r="R7" s="87" t="s">
        <v>595</v>
      </c>
      <c r="S7" t="s">
        <v>601</v>
      </c>
      <c r="T7" t="s">
        <v>595</v>
      </c>
      <c r="U7" t="s">
        <v>596</v>
      </c>
      <c r="V7" s="87" t="s">
        <v>596</v>
      </c>
      <c r="W7" s="87" t="s">
        <v>596</v>
      </c>
      <c r="X7" t="s">
        <v>601</v>
      </c>
      <c r="Y7" t="s">
        <v>454</v>
      </c>
      <c r="Z7" s="87" t="s">
        <v>454</v>
      </c>
      <c r="AA7" s="87" t="s">
        <v>454</v>
      </c>
      <c r="AB7" s="87" t="s">
        <v>454</v>
      </c>
      <c r="AC7" s="87" t="s">
        <v>454</v>
      </c>
      <c r="AD7" t="s">
        <v>603</v>
      </c>
      <c r="AE7" t="s">
        <v>595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9"/>
  <sheetViews>
    <sheetView topLeftCell="E1" workbookViewId="0">
      <selection activeCell="A6" sqref="A6:A9"/>
    </sheetView>
  </sheetViews>
  <sheetFormatPr baseColWidth="10" defaultColWidth="8.83203125" defaultRowHeight="15"/>
  <cols>
    <col min="1" max="1" width="18.5" style="87" bestFit="1" customWidth="1"/>
    <col min="2" max="2" width="15.6640625" bestFit="1" customWidth="1"/>
    <col min="3" max="5" width="15.6640625" customWidth="1"/>
    <col min="6" max="6" width="14.6640625" bestFit="1" customWidth="1"/>
    <col min="7" max="7" width="18.33203125" bestFit="1" customWidth="1"/>
    <col min="8" max="8" width="15.1640625" bestFit="1" customWidth="1"/>
    <col min="9" max="9" width="18.83203125" bestFit="1" customWidth="1"/>
    <col min="10" max="10" width="14.83203125" bestFit="1" customWidth="1"/>
    <col min="11" max="11" width="18.5" bestFit="1" customWidth="1"/>
    <col min="12" max="12" width="20.1640625" bestFit="1" customWidth="1"/>
    <col min="13" max="13" width="7.83203125" bestFit="1" customWidth="1"/>
    <col min="14" max="14" width="8.5" bestFit="1" customWidth="1"/>
  </cols>
  <sheetData>
    <row r="2" spans="1:14" ht="16" thickBot="1"/>
    <row r="3" spans="1:14" ht="16" thickBot="1">
      <c r="A3" s="8" t="s">
        <v>3</v>
      </c>
    </row>
    <row r="4" spans="1:14" s="67" customFormat="1" ht="64">
      <c r="B4" s="65" t="s">
        <v>35</v>
      </c>
      <c r="C4" s="65" t="s">
        <v>256</v>
      </c>
      <c r="D4" s="65" t="s">
        <v>257</v>
      </c>
      <c r="E4" s="65" t="s">
        <v>255</v>
      </c>
      <c r="F4" s="61" t="s">
        <v>247</v>
      </c>
      <c r="G4" s="62" t="s">
        <v>248</v>
      </c>
      <c r="H4" s="61" t="s">
        <v>249</v>
      </c>
      <c r="I4" s="62" t="s">
        <v>250</v>
      </c>
      <c r="J4" s="61" t="s">
        <v>251</v>
      </c>
      <c r="K4" s="62" t="s">
        <v>252</v>
      </c>
      <c r="L4" s="63" t="s">
        <v>253</v>
      </c>
      <c r="M4" s="64" t="s">
        <v>254</v>
      </c>
      <c r="N4" s="66" t="s">
        <v>104</v>
      </c>
    </row>
    <row r="6" spans="1:14">
      <c r="A6" s="214" t="s">
        <v>589</v>
      </c>
      <c r="C6" s="215"/>
      <c r="E6" s="215"/>
    </row>
    <row r="7" spans="1:14">
      <c r="A7" s="214" t="s">
        <v>590</v>
      </c>
      <c r="L7" s="215"/>
      <c r="M7" s="215"/>
      <c r="N7" s="215"/>
    </row>
    <row r="8" spans="1:14">
      <c r="A8" s="214" t="s">
        <v>591</v>
      </c>
      <c r="N8" s="215" t="s">
        <v>593</v>
      </c>
    </row>
    <row r="9" spans="1:14">
      <c r="A9" s="214" t="s">
        <v>592</v>
      </c>
      <c r="B9" t="s">
        <v>454</v>
      </c>
      <c r="C9" t="s">
        <v>596</v>
      </c>
      <c r="D9" t="s">
        <v>596</v>
      </c>
      <c r="E9" t="s">
        <v>596</v>
      </c>
      <c r="F9" t="s">
        <v>604</v>
      </c>
      <c r="G9" s="87" t="s">
        <v>604</v>
      </c>
      <c r="H9" s="87" t="s">
        <v>604</v>
      </c>
      <c r="I9" s="87" t="s">
        <v>604</v>
      </c>
      <c r="J9" s="87" t="s">
        <v>604</v>
      </c>
      <c r="K9" s="87" t="s">
        <v>604</v>
      </c>
      <c r="L9" s="87" t="s">
        <v>604</v>
      </c>
      <c r="M9" s="87" t="s">
        <v>604</v>
      </c>
      <c r="N9" s="87" t="s">
        <v>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"/>
  <sheetViews>
    <sheetView workbookViewId="0">
      <selection activeCell="L10" activeCellId="1" sqref="B9 L10"/>
    </sheetView>
  </sheetViews>
  <sheetFormatPr baseColWidth="10" defaultColWidth="8.83203125" defaultRowHeight="15"/>
  <cols>
    <col min="1" max="1" width="18.5" style="87" bestFit="1" customWidth="1"/>
  </cols>
  <sheetData>
    <row r="1" spans="1:24">
      <c r="A1" t="s">
        <v>263</v>
      </c>
    </row>
    <row r="2" spans="1:24" ht="16" thickBot="1">
      <c r="A2"/>
    </row>
    <row r="3" spans="1:24" ht="16" thickBot="1">
      <c r="A3" s="1" t="s">
        <v>4</v>
      </c>
    </row>
    <row r="4" spans="1:24">
      <c r="I4" s="238">
        <v>43191</v>
      </c>
      <c r="J4" s="238"/>
      <c r="K4" s="238">
        <v>43221</v>
      </c>
      <c r="L4" s="238"/>
      <c r="M4" s="239">
        <v>43252</v>
      </c>
      <c r="N4" s="240"/>
      <c r="O4" s="239">
        <v>43282</v>
      </c>
      <c r="P4" s="240"/>
      <c r="Q4" s="239">
        <v>43313</v>
      </c>
      <c r="R4" s="240"/>
      <c r="S4" s="236">
        <v>43344</v>
      </c>
      <c r="T4" s="237"/>
      <c r="U4" s="236">
        <v>43374</v>
      </c>
      <c r="V4" s="237"/>
      <c r="W4" s="236">
        <v>43405</v>
      </c>
      <c r="X4" s="237"/>
    </row>
    <row r="5" spans="1:24" ht="45">
      <c r="B5" s="68" t="s">
        <v>43</v>
      </c>
      <c r="C5" s="68" t="s">
        <v>258</v>
      </c>
      <c r="D5" s="68" t="s">
        <v>44</v>
      </c>
      <c r="E5" s="68" t="s">
        <v>259</v>
      </c>
      <c r="F5" s="68" t="s">
        <v>260</v>
      </c>
      <c r="G5" s="68" t="s">
        <v>261</v>
      </c>
      <c r="H5" s="68" t="s">
        <v>262</v>
      </c>
      <c r="I5" s="68" t="s">
        <v>200</v>
      </c>
      <c r="J5" s="68" t="s">
        <v>201</v>
      </c>
      <c r="K5" s="68" t="s">
        <v>200</v>
      </c>
      <c r="L5" s="68" t="s">
        <v>201</v>
      </c>
      <c r="M5" s="68" t="s">
        <v>200</v>
      </c>
      <c r="N5" s="68" t="s">
        <v>201</v>
      </c>
      <c r="O5" s="68" t="s">
        <v>200</v>
      </c>
      <c r="P5" s="68" t="s">
        <v>201</v>
      </c>
      <c r="Q5" s="68" t="s">
        <v>200</v>
      </c>
      <c r="R5" s="68" t="s">
        <v>201</v>
      </c>
      <c r="S5" s="68" t="s">
        <v>200</v>
      </c>
      <c r="T5" s="68" t="s">
        <v>201</v>
      </c>
      <c r="U5" s="68" t="s">
        <v>200</v>
      </c>
      <c r="V5" s="68" t="s">
        <v>201</v>
      </c>
      <c r="W5" s="68" t="s">
        <v>200</v>
      </c>
      <c r="X5" s="68" t="s">
        <v>201</v>
      </c>
    </row>
    <row r="7" spans="1:24">
      <c r="A7" s="214" t="s">
        <v>589</v>
      </c>
      <c r="B7" s="215"/>
      <c r="C7" s="215"/>
      <c r="G7" s="215"/>
      <c r="H7" s="215"/>
    </row>
    <row r="8" spans="1:24">
      <c r="A8" s="214" t="s">
        <v>590</v>
      </c>
    </row>
    <row r="9" spans="1:24">
      <c r="A9" s="214" t="s">
        <v>591</v>
      </c>
      <c r="B9" s="215" t="s">
        <v>593</v>
      </c>
      <c r="C9" s="215"/>
      <c r="G9" s="215"/>
      <c r="H9" s="215"/>
    </row>
    <row r="10" spans="1:24">
      <c r="A10" s="214" t="s">
        <v>592</v>
      </c>
      <c r="B10" t="s">
        <v>596</v>
      </c>
      <c r="C10" t="s">
        <v>454</v>
      </c>
      <c r="D10" t="s">
        <v>454</v>
      </c>
      <c r="E10" t="s">
        <v>596</v>
      </c>
      <c r="F10" s="87" t="s">
        <v>596</v>
      </c>
      <c r="G10" s="216" t="s">
        <v>603</v>
      </c>
      <c r="H10" s="216" t="s">
        <v>603</v>
      </c>
      <c r="I10" s="216" t="s">
        <v>604</v>
      </c>
      <c r="J10" s="216" t="s">
        <v>604</v>
      </c>
      <c r="K10" s="216" t="s">
        <v>604</v>
      </c>
      <c r="L10" s="216" t="s">
        <v>604</v>
      </c>
      <c r="M10" s="216" t="s">
        <v>604</v>
      </c>
      <c r="N10" s="216" t="s">
        <v>604</v>
      </c>
      <c r="O10" s="216" t="s">
        <v>604</v>
      </c>
      <c r="P10" s="216" t="s">
        <v>604</v>
      </c>
      <c r="Q10" s="216" t="s">
        <v>604</v>
      </c>
      <c r="R10" s="216" t="s">
        <v>604</v>
      </c>
      <c r="S10" s="216" t="s">
        <v>604</v>
      </c>
      <c r="T10" s="216" t="s">
        <v>604</v>
      </c>
      <c r="U10" s="216" t="s">
        <v>604</v>
      </c>
      <c r="V10" s="216" t="s">
        <v>604</v>
      </c>
      <c r="W10" s="216" t="s">
        <v>604</v>
      </c>
      <c r="X10" s="216" t="s">
        <v>604</v>
      </c>
    </row>
  </sheetData>
  <mergeCells count="8">
    <mergeCell ref="U4:V4"/>
    <mergeCell ref="W4:X4"/>
    <mergeCell ref="I4:J4"/>
    <mergeCell ref="K4:L4"/>
    <mergeCell ref="M4:N4"/>
    <mergeCell ref="O4:P4"/>
    <mergeCell ref="Q4:R4"/>
    <mergeCell ref="S4:T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13"/>
  <sheetViews>
    <sheetView workbookViewId="0">
      <selection activeCell="D12" sqref="D12"/>
    </sheetView>
  </sheetViews>
  <sheetFormatPr baseColWidth="10" defaultColWidth="8.83203125" defaultRowHeight="15"/>
  <cols>
    <col min="1" max="1" width="18.5" style="87" bestFit="1" customWidth="1"/>
    <col min="2" max="2" width="12.33203125" bestFit="1" customWidth="1"/>
    <col min="3" max="3" width="12.33203125" customWidth="1"/>
    <col min="4" max="4" width="12.1640625" bestFit="1" customWidth="1"/>
    <col min="6" max="6" width="14" bestFit="1" customWidth="1"/>
    <col min="7" max="7" width="14.83203125" bestFit="1" customWidth="1"/>
    <col min="8" max="8" width="17.5" bestFit="1" customWidth="1"/>
    <col min="10" max="10" width="14.83203125" bestFit="1" customWidth="1"/>
    <col min="11" max="11" width="15.5" bestFit="1" customWidth="1"/>
  </cols>
  <sheetData>
    <row r="2" spans="1:12" ht="16" thickBot="1"/>
    <row r="3" spans="1:12" ht="16" thickBot="1">
      <c r="A3" s="8" t="s">
        <v>5</v>
      </c>
      <c r="B3" s="9"/>
      <c r="C3" s="9"/>
      <c r="D3" s="9"/>
      <c r="E3" s="9"/>
      <c r="F3" s="9"/>
    </row>
    <row r="4" spans="1:12">
      <c r="B4" s="5" t="s">
        <v>72</v>
      </c>
      <c r="C4" s="5" t="s">
        <v>264</v>
      </c>
      <c r="D4" s="5" t="s">
        <v>74</v>
      </c>
      <c r="E4" s="5" t="s">
        <v>75</v>
      </c>
      <c r="F4" s="5" t="s">
        <v>265</v>
      </c>
      <c r="G4" s="5" t="s">
        <v>76</v>
      </c>
      <c r="H4" s="5" t="s">
        <v>77</v>
      </c>
      <c r="I4" s="5" t="s">
        <v>78</v>
      </c>
      <c r="J4" s="5" t="s">
        <v>79</v>
      </c>
      <c r="K4" s="5" t="s">
        <v>84</v>
      </c>
      <c r="L4" s="5"/>
    </row>
    <row r="5" spans="1:12">
      <c r="K5" t="s">
        <v>80</v>
      </c>
    </row>
    <row r="6" spans="1:12">
      <c r="K6" t="s">
        <v>81</v>
      </c>
    </row>
    <row r="7" spans="1:12">
      <c r="K7" t="s">
        <v>82</v>
      </c>
    </row>
    <row r="8" spans="1:12">
      <c r="K8" t="s">
        <v>83</v>
      </c>
    </row>
    <row r="10" spans="1:12">
      <c r="A10" s="214" t="s">
        <v>589</v>
      </c>
      <c r="K10" s="215"/>
    </row>
    <row r="11" spans="1:12">
      <c r="A11" s="214" t="s">
        <v>590</v>
      </c>
    </row>
    <row r="12" spans="1:12">
      <c r="A12" s="214" t="s">
        <v>591</v>
      </c>
      <c r="B12" s="215"/>
      <c r="D12" s="215" t="s">
        <v>593</v>
      </c>
      <c r="E12" s="215"/>
      <c r="I12" s="215"/>
      <c r="J12" s="215"/>
      <c r="K12" s="215"/>
    </row>
    <row r="13" spans="1:12">
      <c r="A13" s="214" t="s">
        <v>592</v>
      </c>
      <c r="B13" t="s">
        <v>454</v>
      </c>
      <c r="C13" t="s">
        <v>596</v>
      </c>
      <c r="D13" s="87" t="s">
        <v>596</v>
      </c>
      <c r="E13" s="216" t="s">
        <v>454</v>
      </c>
      <c r="F13" s="216" t="s">
        <v>595</v>
      </c>
      <c r="G13" s="216" t="s">
        <v>597</v>
      </c>
      <c r="H13" s="216" t="s">
        <v>597</v>
      </c>
      <c r="I13" s="216" t="s">
        <v>598</v>
      </c>
      <c r="J13" s="216" t="s">
        <v>598</v>
      </c>
      <c r="K13" s="216" t="s">
        <v>603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3"/>
  <sheetViews>
    <sheetView workbookViewId="0">
      <selection activeCell="B12" sqref="B12"/>
    </sheetView>
  </sheetViews>
  <sheetFormatPr baseColWidth="10" defaultColWidth="8.83203125" defaultRowHeight="15"/>
  <cols>
    <col min="1" max="1" width="18.5" style="87" bestFit="1" customWidth="1"/>
    <col min="2" max="2" width="11.83203125" bestFit="1" customWidth="1"/>
  </cols>
  <sheetData>
    <row r="1" spans="1:12" ht="16" thickBot="1"/>
    <row r="2" spans="1:12" ht="16" thickBot="1">
      <c r="B2" s="8" t="s">
        <v>6</v>
      </c>
    </row>
    <row r="3" spans="1:12" ht="18" customHeight="1">
      <c r="B3" s="246" t="s">
        <v>93</v>
      </c>
      <c r="C3" s="248" t="s">
        <v>85</v>
      </c>
      <c r="D3" s="248" t="s">
        <v>86</v>
      </c>
      <c r="E3" s="241" t="s">
        <v>87</v>
      </c>
      <c r="F3" s="241" t="s">
        <v>88</v>
      </c>
      <c r="G3" s="241" t="s">
        <v>89</v>
      </c>
      <c r="H3" s="241" t="s">
        <v>90</v>
      </c>
      <c r="I3" s="243" t="s">
        <v>91</v>
      </c>
      <c r="J3" s="244"/>
      <c r="K3" s="244"/>
      <c r="L3" s="245"/>
    </row>
    <row r="4" spans="1:12" ht="34">
      <c r="B4" s="247"/>
      <c r="C4" s="247"/>
      <c r="D4" s="247"/>
      <c r="E4" s="242"/>
      <c r="F4" s="242"/>
      <c r="G4" s="242"/>
      <c r="H4" s="242"/>
      <c r="I4" s="11">
        <v>43252</v>
      </c>
      <c r="J4" s="11">
        <v>43282</v>
      </c>
      <c r="K4" s="11">
        <v>43313</v>
      </c>
      <c r="L4" s="11" t="s">
        <v>92</v>
      </c>
    </row>
    <row r="5" spans="1:12">
      <c r="B5" t="s">
        <v>94</v>
      </c>
    </row>
    <row r="6" spans="1:12">
      <c r="B6" t="s">
        <v>95</v>
      </c>
    </row>
    <row r="7" spans="1:12">
      <c r="B7" t="s">
        <v>96</v>
      </c>
    </row>
    <row r="8" spans="1:12">
      <c r="B8" t="s">
        <v>97</v>
      </c>
    </row>
    <row r="10" spans="1:12">
      <c r="A10" s="214" t="s">
        <v>589</v>
      </c>
      <c r="B10" s="215"/>
    </row>
    <row r="11" spans="1:12">
      <c r="A11" s="214" t="s">
        <v>590</v>
      </c>
    </row>
    <row r="12" spans="1:12">
      <c r="A12" s="214" t="s">
        <v>591</v>
      </c>
      <c r="B12" s="215" t="s">
        <v>593</v>
      </c>
      <c r="L12" s="129"/>
    </row>
    <row r="13" spans="1:12">
      <c r="A13" s="214" t="s">
        <v>592</v>
      </c>
      <c r="B13" t="s">
        <v>596</v>
      </c>
      <c r="C13" t="s">
        <v>595</v>
      </c>
      <c r="D13" s="87" t="s">
        <v>595</v>
      </c>
      <c r="E13" s="87" t="s">
        <v>595</v>
      </c>
      <c r="F13" s="87" t="s">
        <v>595</v>
      </c>
      <c r="G13" s="87" t="s">
        <v>595</v>
      </c>
      <c r="H13" s="87" t="s">
        <v>595</v>
      </c>
      <c r="I13" s="87" t="s">
        <v>595</v>
      </c>
      <c r="J13" s="87" t="s">
        <v>595</v>
      </c>
      <c r="K13" s="87" t="s">
        <v>595</v>
      </c>
      <c r="L13" s="87" t="s">
        <v>595</v>
      </c>
    </row>
  </sheetData>
  <mergeCells count="8">
    <mergeCell ref="H3:H4"/>
    <mergeCell ref="I3:L3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5"/>
  <sheetViews>
    <sheetView workbookViewId="0">
      <selection activeCell="F14" sqref="F14"/>
    </sheetView>
  </sheetViews>
  <sheetFormatPr baseColWidth="10" defaultColWidth="8.83203125" defaultRowHeight="15"/>
  <cols>
    <col min="1" max="1" width="18.5" style="87" bestFit="1" customWidth="1"/>
    <col min="2" max="2" width="11" bestFit="1" customWidth="1"/>
  </cols>
  <sheetData>
    <row r="1" spans="1:30" ht="16" thickBot="1">
      <c r="B1" t="s">
        <v>306</v>
      </c>
    </row>
    <row r="2" spans="1:30" ht="16" thickBot="1">
      <c r="B2" s="8" t="s">
        <v>7</v>
      </c>
    </row>
    <row r="3" spans="1:30">
      <c r="B3" s="12"/>
      <c r="C3" s="249" t="s">
        <v>105</v>
      </c>
      <c r="D3" s="250"/>
      <c r="E3" s="250"/>
      <c r="F3" s="250"/>
      <c r="G3" s="250"/>
      <c r="H3" s="250"/>
      <c r="I3" s="250"/>
      <c r="J3" s="250"/>
      <c r="K3" s="251"/>
      <c r="L3" s="249" t="s">
        <v>105</v>
      </c>
      <c r="M3" s="250"/>
      <c r="N3" s="250"/>
      <c r="O3" s="250"/>
      <c r="P3" s="250"/>
      <c r="Q3" s="250"/>
      <c r="R3" s="250"/>
      <c r="S3" s="250"/>
      <c r="T3" s="251"/>
    </row>
    <row r="4" spans="1:30">
      <c r="B4" s="13"/>
      <c r="C4" s="252" t="s">
        <v>98</v>
      </c>
      <c r="D4" s="253"/>
      <c r="E4" s="254"/>
      <c r="F4" s="255" t="s">
        <v>99</v>
      </c>
      <c r="G4" s="253"/>
      <c r="H4" s="254"/>
      <c r="I4" s="255" t="s">
        <v>100</v>
      </c>
      <c r="J4" s="253"/>
      <c r="K4" s="256"/>
      <c r="L4" s="252" t="s">
        <v>129</v>
      </c>
      <c r="M4" s="253"/>
      <c r="N4" s="254"/>
      <c r="O4" s="255" t="s">
        <v>99</v>
      </c>
      <c r="P4" s="253"/>
      <c r="Q4" s="254"/>
      <c r="R4" s="255" t="s">
        <v>100</v>
      </c>
      <c r="S4" s="253"/>
      <c r="T4" s="256"/>
    </row>
    <row r="5" spans="1:30" ht="24">
      <c r="B5" s="14" t="s">
        <v>101</v>
      </c>
      <c r="C5" s="15" t="s">
        <v>102</v>
      </c>
      <c r="D5" s="16" t="s">
        <v>103</v>
      </c>
      <c r="E5" s="16" t="s">
        <v>104</v>
      </c>
      <c r="F5" s="16" t="s">
        <v>102</v>
      </c>
      <c r="G5" s="16" t="s">
        <v>103</v>
      </c>
      <c r="H5" s="16" t="s">
        <v>104</v>
      </c>
      <c r="I5" s="16" t="s">
        <v>102</v>
      </c>
      <c r="J5" s="16" t="s">
        <v>103</v>
      </c>
      <c r="K5" s="17" t="s">
        <v>104</v>
      </c>
      <c r="L5" s="15" t="s">
        <v>102</v>
      </c>
      <c r="M5" s="16" t="s">
        <v>103</v>
      </c>
      <c r="N5" s="16" t="s">
        <v>104</v>
      </c>
      <c r="O5" s="16" t="s">
        <v>102</v>
      </c>
      <c r="P5" s="16" t="s">
        <v>103</v>
      </c>
      <c r="Q5" s="16" t="s">
        <v>104</v>
      </c>
      <c r="R5" s="16" t="s">
        <v>102</v>
      </c>
      <c r="S5" s="16" t="s">
        <v>103</v>
      </c>
      <c r="T5" s="17" t="s">
        <v>104</v>
      </c>
    </row>
    <row r="6" spans="1:30">
      <c r="B6" s="74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</row>
    <row r="7" spans="1:30" ht="24">
      <c r="B7" s="74" t="s">
        <v>307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</row>
    <row r="8" spans="1:30">
      <c r="B8" t="s">
        <v>304</v>
      </c>
    </row>
    <row r="9" spans="1:30" ht="52">
      <c r="B9" s="126" t="s">
        <v>266</v>
      </c>
      <c r="C9" s="127" t="s">
        <v>179</v>
      </c>
      <c r="D9" s="127" t="s">
        <v>269</v>
      </c>
      <c r="E9" s="127" t="s">
        <v>270</v>
      </c>
      <c r="F9" s="127" t="s">
        <v>271</v>
      </c>
      <c r="G9" s="127" t="s">
        <v>272</v>
      </c>
      <c r="H9" s="127" t="s">
        <v>175</v>
      </c>
      <c r="I9" s="127" t="s">
        <v>273</v>
      </c>
      <c r="J9" s="127" t="s">
        <v>274</v>
      </c>
      <c r="K9" s="127" t="s">
        <v>246</v>
      </c>
      <c r="L9" s="127" t="s">
        <v>35</v>
      </c>
      <c r="M9" s="126" t="s">
        <v>40</v>
      </c>
      <c r="N9" s="126" t="s">
        <v>132</v>
      </c>
      <c r="O9" s="128" t="s">
        <v>130</v>
      </c>
      <c r="P9" s="126" t="s">
        <v>131</v>
      </c>
      <c r="Q9" s="126" t="s">
        <v>275</v>
      </c>
      <c r="R9" s="126" t="s">
        <v>36</v>
      </c>
      <c r="S9" s="126" t="s">
        <v>276</v>
      </c>
      <c r="T9" s="126" t="s">
        <v>277</v>
      </c>
      <c r="U9" s="126" t="s">
        <v>278</v>
      </c>
      <c r="V9" s="126" t="s">
        <v>279</v>
      </c>
      <c r="W9" s="126" t="s">
        <v>280</v>
      </c>
      <c r="X9" s="126" t="s">
        <v>281</v>
      </c>
      <c r="Y9" s="126" t="s">
        <v>282</v>
      </c>
      <c r="Z9" s="126" t="s">
        <v>283</v>
      </c>
      <c r="AA9" s="126" t="s">
        <v>284</v>
      </c>
      <c r="AB9" s="128" t="s">
        <v>285</v>
      </c>
      <c r="AC9" s="128" t="s">
        <v>286</v>
      </c>
      <c r="AD9" s="128" t="s">
        <v>287</v>
      </c>
    </row>
    <row r="10" spans="1:30" ht="39">
      <c r="B10" s="69" t="s">
        <v>288</v>
      </c>
      <c r="C10" s="69" t="s">
        <v>291</v>
      </c>
      <c r="D10" s="69" t="s">
        <v>292</v>
      </c>
      <c r="E10" s="70">
        <v>42746</v>
      </c>
      <c r="F10" s="69" t="s">
        <v>293</v>
      </c>
      <c r="G10" s="69" t="s">
        <v>294</v>
      </c>
      <c r="H10" s="69" t="s">
        <v>295</v>
      </c>
      <c r="I10" s="69" t="s">
        <v>296</v>
      </c>
      <c r="J10" s="69" t="s">
        <v>297</v>
      </c>
      <c r="K10" s="69" t="s">
        <v>298</v>
      </c>
      <c r="L10" s="69" t="s">
        <v>299</v>
      </c>
      <c r="M10" s="69" t="s">
        <v>300</v>
      </c>
      <c r="N10" s="69" t="s">
        <v>301</v>
      </c>
      <c r="O10" s="69" t="s">
        <v>300</v>
      </c>
      <c r="P10" s="72">
        <v>0</v>
      </c>
      <c r="Q10" s="69" t="s">
        <v>302</v>
      </c>
      <c r="R10" s="69">
        <v>0</v>
      </c>
      <c r="S10" s="69">
        <v>0</v>
      </c>
      <c r="T10" s="69">
        <v>396</v>
      </c>
      <c r="U10" s="69" t="s">
        <v>303</v>
      </c>
      <c r="V10" s="73"/>
      <c r="W10" s="69">
        <v>0</v>
      </c>
      <c r="X10" s="69">
        <v>0</v>
      </c>
      <c r="Y10" s="69">
        <v>0</v>
      </c>
      <c r="Z10" s="69">
        <v>0</v>
      </c>
      <c r="AA10" s="71">
        <v>0</v>
      </c>
      <c r="AB10" s="69">
        <v>0</v>
      </c>
      <c r="AC10" s="69">
        <v>0</v>
      </c>
      <c r="AD10" s="69">
        <v>0</v>
      </c>
    </row>
    <row r="12" spans="1:30">
      <c r="A12" s="214" t="s">
        <v>589</v>
      </c>
      <c r="B12" s="215"/>
      <c r="C12" s="215"/>
      <c r="F12" s="215"/>
      <c r="G12" s="215"/>
      <c r="M12" s="215"/>
      <c r="O12" s="129"/>
      <c r="U12" s="215"/>
    </row>
    <row r="13" spans="1:30">
      <c r="A13" s="214" t="s">
        <v>590</v>
      </c>
    </row>
    <row r="14" spans="1:30">
      <c r="A14" s="214" t="s">
        <v>591</v>
      </c>
      <c r="C14" s="215"/>
      <c r="F14" s="215" t="s">
        <v>593</v>
      </c>
      <c r="G14" s="215"/>
      <c r="L14" s="215"/>
      <c r="M14" s="215"/>
    </row>
    <row r="15" spans="1:30">
      <c r="A15" s="214" t="s">
        <v>592</v>
      </c>
      <c r="B15" t="s">
        <v>34</v>
      </c>
      <c r="C15" t="s">
        <v>603</v>
      </c>
      <c r="D15" t="s">
        <v>596</v>
      </c>
      <c r="E15" t="s">
        <v>34</v>
      </c>
      <c r="F15" t="s">
        <v>603</v>
      </c>
      <c r="G15" t="s">
        <v>603</v>
      </c>
      <c r="H15" t="s">
        <v>603</v>
      </c>
      <c r="I15" s="87" t="s">
        <v>603</v>
      </c>
      <c r="J15" t="s">
        <v>596</v>
      </c>
      <c r="K15" s="87" t="s">
        <v>596</v>
      </c>
      <c r="L15" t="s">
        <v>454</v>
      </c>
      <c r="M15" t="s">
        <v>605</v>
      </c>
      <c r="N15" t="s">
        <v>603</v>
      </c>
      <c r="O15" s="87" t="s">
        <v>603</v>
      </c>
      <c r="P15" t="s">
        <v>595</v>
      </c>
      <c r="Q15" s="87" t="s">
        <v>595</v>
      </c>
      <c r="R15" s="87" t="s">
        <v>595</v>
      </c>
      <c r="S15" s="87" t="s">
        <v>599</v>
      </c>
      <c r="T15" s="87" t="s">
        <v>599</v>
      </c>
      <c r="U15" t="s">
        <v>454</v>
      </c>
      <c r="V15" t="s">
        <v>603</v>
      </c>
      <c r="W15" t="s">
        <v>599</v>
      </c>
      <c r="X15" t="s">
        <v>595</v>
      </c>
      <c r="Y15" s="87" t="s">
        <v>599</v>
      </c>
      <c r="Z15" s="87" t="s">
        <v>599</v>
      </c>
      <c r="AA15" s="87" t="s">
        <v>599</v>
      </c>
    </row>
  </sheetData>
  <mergeCells count="8">
    <mergeCell ref="L3:T3"/>
    <mergeCell ref="C4:E4"/>
    <mergeCell ref="F4:H4"/>
    <mergeCell ref="I4:K4"/>
    <mergeCell ref="L4:N4"/>
    <mergeCell ref="O4:Q4"/>
    <mergeCell ref="R4:T4"/>
    <mergeCell ref="C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4"/>
  <sheetViews>
    <sheetView workbookViewId="0">
      <selection activeCell="L14" sqref="L14"/>
    </sheetView>
  </sheetViews>
  <sheetFormatPr baseColWidth="10" defaultColWidth="8.83203125" defaultRowHeight="15"/>
  <cols>
    <col min="1" max="1" width="18.5" style="87" bestFit="1" customWidth="1"/>
    <col min="2" max="2" width="15.5" bestFit="1" customWidth="1"/>
  </cols>
  <sheetData>
    <row r="1" spans="1:18" ht="16" thickBot="1"/>
    <row r="2" spans="1:18" ht="16" thickBot="1">
      <c r="B2" s="8" t="s">
        <v>8</v>
      </c>
      <c r="C2" t="s">
        <v>305</v>
      </c>
    </row>
    <row r="3" spans="1:18" ht="16" thickBot="1"/>
    <row r="4" spans="1:18">
      <c r="B4" s="18"/>
      <c r="C4" s="19" t="s">
        <v>106</v>
      </c>
      <c r="D4" s="19" t="s">
        <v>107</v>
      </c>
      <c r="E4" s="20" t="s">
        <v>108</v>
      </c>
      <c r="F4" s="20" t="s">
        <v>109</v>
      </c>
      <c r="G4" s="20" t="s">
        <v>110</v>
      </c>
      <c r="H4" s="20" t="s">
        <v>111</v>
      </c>
      <c r="I4" s="20" t="s">
        <v>112</v>
      </c>
      <c r="J4" s="20" t="s">
        <v>113</v>
      </c>
      <c r="K4" s="20" t="s">
        <v>114</v>
      </c>
      <c r="L4" s="20" t="s">
        <v>115</v>
      </c>
      <c r="M4" s="20" t="s">
        <v>116</v>
      </c>
      <c r="N4" s="20" t="s">
        <v>117</v>
      </c>
      <c r="O4" s="20" t="s">
        <v>118</v>
      </c>
      <c r="P4" s="20" t="s">
        <v>119</v>
      </c>
      <c r="Q4" s="19" t="s">
        <v>120</v>
      </c>
      <c r="R4" s="21" t="s">
        <v>121</v>
      </c>
    </row>
    <row r="5" spans="1:18">
      <c r="B5" s="22" t="s">
        <v>122</v>
      </c>
      <c r="C5" s="23">
        <v>4.7999999999999996E-3</v>
      </c>
      <c r="D5" s="24">
        <v>1.2999999999999999E-2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6"/>
    </row>
    <row r="6" spans="1:18">
      <c r="B6" s="22" t="s">
        <v>123</v>
      </c>
      <c r="C6" s="25"/>
      <c r="D6" s="25"/>
      <c r="E6" s="27">
        <v>0</v>
      </c>
      <c r="F6" s="27">
        <v>1E-3</v>
      </c>
      <c r="G6" s="27">
        <v>0</v>
      </c>
      <c r="H6" s="27">
        <v>0</v>
      </c>
      <c r="I6" s="27">
        <v>0</v>
      </c>
      <c r="J6" s="27">
        <v>0</v>
      </c>
      <c r="K6" s="27">
        <v>6.0999999999999999E-2</v>
      </c>
      <c r="L6" s="27">
        <v>1.0999999999999999E-2</v>
      </c>
      <c r="M6" s="27">
        <v>0.02</v>
      </c>
      <c r="N6" s="27">
        <v>2.9000000000000001E-2</v>
      </c>
      <c r="O6" s="27">
        <v>1.4999999999999999E-2</v>
      </c>
      <c r="P6" s="27">
        <v>0.05</v>
      </c>
      <c r="Q6" s="28"/>
      <c r="R6" s="29"/>
    </row>
    <row r="7" spans="1:18">
      <c r="B7" s="22" t="s">
        <v>124</v>
      </c>
      <c r="C7" s="25"/>
      <c r="D7" s="25"/>
      <c r="E7" s="30">
        <v>1.2999999999999999E-2</v>
      </c>
      <c r="F7" s="30">
        <v>1.2999999999999999E-2</v>
      </c>
      <c r="G7" s="30">
        <v>1.2999999999999999E-2</v>
      </c>
      <c r="H7" s="30">
        <v>1.2999999999999999E-2</v>
      </c>
      <c r="I7" s="30">
        <v>1.2999999999999999E-2</v>
      </c>
      <c r="J7" s="30"/>
      <c r="K7" s="30"/>
      <c r="L7" s="30"/>
      <c r="M7" s="30"/>
      <c r="N7" s="30"/>
      <c r="O7" s="30"/>
      <c r="P7" s="30"/>
      <c r="Q7" s="28"/>
      <c r="R7" s="29"/>
    </row>
    <row r="8" spans="1:18">
      <c r="B8" s="31" t="s">
        <v>125</v>
      </c>
      <c r="C8" s="25"/>
      <c r="D8" s="25"/>
      <c r="E8" s="30">
        <v>0</v>
      </c>
      <c r="F8" s="30">
        <v>0.05</v>
      </c>
      <c r="G8" s="30">
        <v>2E-3</v>
      </c>
      <c r="H8" s="30">
        <v>2.5000000000000001E-2</v>
      </c>
      <c r="I8" s="27">
        <v>8.4000000000000005E-2</v>
      </c>
      <c r="J8" s="27"/>
      <c r="K8" s="30"/>
      <c r="L8" s="30"/>
      <c r="M8" s="30"/>
      <c r="N8" s="30"/>
      <c r="O8" s="30"/>
      <c r="P8" s="30"/>
      <c r="Q8" s="28"/>
      <c r="R8" s="29"/>
    </row>
    <row r="9" spans="1:18">
      <c r="B9" s="22" t="s">
        <v>126</v>
      </c>
      <c r="C9" s="25"/>
      <c r="D9" s="25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4">
        <v>3.5000000000000003E-2</v>
      </c>
      <c r="R9" s="32"/>
    </row>
    <row r="10" spans="1:18" ht="16" thickBot="1">
      <c r="B10" s="33" t="s">
        <v>127</v>
      </c>
      <c r="C10" s="34"/>
      <c r="D10" s="34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6"/>
      <c r="R10" s="37">
        <v>1.2999999999999999E-2</v>
      </c>
    </row>
    <row r="11" spans="1:18">
      <c r="A11" s="214" t="s">
        <v>589</v>
      </c>
    </row>
    <row r="12" spans="1:18">
      <c r="A12" s="214" t="s">
        <v>590</v>
      </c>
    </row>
    <row r="13" spans="1:18">
      <c r="A13" s="214" t="s">
        <v>591</v>
      </c>
    </row>
    <row r="14" spans="1:18">
      <c r="A14" s="214" t="s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List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21-na</vt:lpstr>
      <vt:lpstr>22</vt:lpstr>
      <vt:lpstr>23-na</vt:lpstr>
      <vt:lpstr>24</vt:lpstr>
      <vt:lpstr>25</vt:lpstr>
      <vt:lpstr>26</vt:lpstr>
      <vt:lpstr>27</vt:lpstr>
      <vt:lpstr>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boddepalli</dc:creator>
  <cp:lastModifiedBy>Microsoft Office User</cp:lastModifiedBy>
  <dcterms:created xsi:type="dcterms:W3CDTF">2019-01-10T08:51:47Z</dcterms:created>
  <dcterms:modified xsi:type="dcterms:W3CDTF">2019-01-18T09:20:43Z</dcterms:modified>
</cp:coreProperties>
</file>