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<sst xmlns="http://schemas.openxmlformats.org/spreadsheetml/2006/main" count="121">
  <si>
    <t>序号</t>
  </si>
  <si>
    <t>姓名</t>
  </si>
  <si>
    <t>第一阶段
阶段考试</t>
  </si>
  <si>
    <t>平时成绩</t>
  </si>
  <si>
    <t>第一阶段评价</t>
  </si>
  <si>
    <t>第二阶段评价</t>
  </si>
  <si>
    <t>第三阶段评价</t>
  </si>
  <si>
    <t>4090观察评价</t>
  </si>
  <si>
    <t>公司概况及管理制度</t>
  </si>
  <si>
    <t>OA等公司常用流程</t>
  </si>
  <si>
    <t>复印机等设备操作</t>
  </si>
  <si>
    <t>挫折教育与团队建设</t>
  </si>
  <si>
    <t>职场礼仪与沟通技巧</t>
  </si>
  <si>
    <t>如何完成角色转变</t>
  </si>
  <si>
    <t>ISO
9001</t>
  </si>
  <si>
    <t>ISO27001
(ISMS)</t>
  </si>
  <si>
    <t>公司安全管理规定</t>
  </si>
  <si>
    <t>研发管理流程及CMMI基础知识</t>
  </si>
  <si>
    <t>配置管理及vss试题</t>
  </si>
  <si>
    <t>文档规范与文档专业化训练</t>
  </si>
  <si>
    <t>数据统计分析具应用</t>
  </si>
  <si>
    <t>演讲汇报辅助工具应用</t>
  </si>
  <si>
    <t>演讲与表达</t>
  </si>
  <si>
    <t>请假</t>
  </si>
  <si>
    <t>主动性</t>
  </si>
  <si>
    <t>灵活度</t>
  </si>
  <si>
    <t>责任心与沉稳度</t>
  </si>
  <si>
    <t>展示评价</t>
  </si>
  <si>
    <t>第一阶段成绩</t>
  </si>
  <si>
    <t>观察与评价</t>
  </si>
  <si>
    <t>第二阶段成绩</t>
  </si>
  <si>
    <t>第三阶段成绩</t>
  </si>
  <si>
    <t>共性标签（好/差）</t>
  </si>
  <si>
    <t>严重不符合项</t>
  </si>
  <si>
    <t>成绩</t>
  </si>
  <si>
    <t>标准分</t>
  </si>
  <si>
    <t>天数</t>
  </si>
  <si>
    <t>第一名章</t>
  </si>
  <si>
    <t>good章</t>
  </si>
  <si>
    <t>责任心</t>
  </si>
  <si>
    <t>抗压性</t>
  </si>
  <si>
    <t>团队意识</t>
  </si>
  <si>
    <t>学习能力</t>
  </si>
  <si>
    <t>沟通</t>
  </si>
  <si>
    <t>1</t>
  </si>
  <si>
    <t>偰  鼎</t>
  </si>
  <si>
    <t>合格</t>
  </si>
  <si>
    <t>2</t>
  </si>
  <si>
    <t>潘  虹</t>
  </si>
  <si>
    <t>假</t>
  </si>
  <si>
    <t>畏难、无所谓</t>
  </si>
  <si>
    <t>差</t>
  </si>
  <si>
    <t>有</t>
  </si>
  <si>
    <t>3</t>
  </si>
  <si>
    <t>何海潮</t>
  </si>
  <si>
    <t>不合格</t>
  </si>
  <si>
    <t>行为古怪，不合群</t>
  </si>
  <si>
    <t>4</t>
  </si>
  <si>
    <t>康俊</t>
  </si>
  <si>
    <t>5</t>
  </si>
  <si>
    <t>夏汉青</t>
  </si>
  <si>
    <t>6</t>
  </si>
  <si>
    <t>张仁童</t>
  </si>
  <si>
    <t>7</t>
  </si>
  <si>
    <t>朱兵试</t>
  </si>
  <si>
    <t>8</t>
  </si>
  <si>
    <t>薛楠</t>
  </si>
  <si>
    <t>9</t>
  </si>
  <si>
    <t>米晓锐</t>
  </si>
  <si>
    <t>10</t>
  </si>
  <si>
    <t>张旭璟</t>
  </si>
  <si>
    <t>11</t>
  </si>
  <si>
    <t>石蕾</t>
  </si>
  <si>
    <t>12</t>
  </si>
  <si>
    <t>陈梓轩</t>
  </si>
  <si>
    <t>13</t>
  </si>
  <si>
    <t>冯云鹏</t>
  </si>
  <si>
    <t>14</t>
  </si>
  <si>
    <t>葛力锋</t>
  </si>
  <si>
    <t>15</t>
  </si>
  <si>
    <t>黄佳容</t>
  </si>
  <si>
    <t>16</t>
  </si>
  <si>
    <t>沈理强</t>
  </si>
  <si>
    <t>17</t>
  </si>
  <si>
    <t>时国龙</t>
  </si>
  <si>
    <t>18</t>
  </si>
  <si>
    <t>马昊宇</t>
  </si>
  <si>
    <t>19</t>
  </si>
  <si>
    <t>符红</t>
  </si>
  <si>
    <t>20</t>
  </si>
  <si>
    <t>王庆南</t>
  </si>
  <si>
    <t>21</t>
  </si>
  <si>
    <t>李其林</t>
  </si>
  <si>
    <t>22</t>
  </si>
  <si>
    <t>刘钢</t>
  </si>
  <si>
    <t>23</t>
  </si>
  <si>
    <t>衡永奇</t>
  </si>
  <si>
    <t>24</t>
  </si>
  <si>
    <t>王中科</t>
  </si>
  <si>
    <t>25</t>
  </si>
  <si>
    <t>郑智杰</t>
  </si>
  <si>
    <t>26</t>
  </si>
  <si>
    <t>陈均</t>
  </si>
  <si>
    <t>27</t>
  </si>
  <si>
    <t>江思远</t>
  </si>
  <si>
    <t>28</t>
  </si>
  <si>
    <t>潘光华</t>
  </si>
  <si>
    <t>29</t>
  </si>
  <si>
    <t>汪谢忱</t>
  </si>
  <si>
    <t>30</t>
  </si>
  <si>
    <t>王奇</t>
  </si>
  <si>
    <t>31</t>
  </si>
  <si>
    <t>吴海峰</t>
  </si>
  <si>
    <t>32</t>
  </si>
  <si>
    <t>顾振峰</t>
  </si>
  <si>
    <t>33</t>
  </si>
  <si>
    <t>刘国庆</t>
  </si>
  <si>
    <t>34</t>
  </si>
  <si>
    <t>沈新荣</t>
  </si>
  <si>
    <t>35</t>
  </si>
  <si>
    <t>夏嘉蔚</t>
  </si>
</sst>
</file>

<file path=xl/styles.xml><?xml version="1.0" encoding="utf-8"?>
<styleSheet xmlns="http://schemas.openxmlformats.org/spreadsheetml/2006/main">
  <numFmts count="50">
    <numFmt numFmtId="176" formatCode="_(&quot;$&quot;* #,##0_);_(&quot;$&quot;* \(#,##0\);_(&quot;$&quot;* &quot;-&quot;_);_(@_)"/>
    <numFmt numFmtId="177" formatCode="#,##0.0_);\(#,##0.0\)"/>
    <numFmt numFmtId="178" formatCode="&quot;\&quot;#,##0;[Red]&quot;\&quot;&quot;\&quot;&quot;\&quot;&quot;\&quot;&quot;\&quot;&quot;\&quot;&quot;\&quot;\-#,##0"/>
    <numFmt numFmtId="179" formatCode="\$#,##0.00;\(\$#,##0.00\)"/>
    <numFmt numFmtId="180" formatCode="_-* #,##0.00\¥_-;\-* #,##0.00\¥_-;_-* &quot;-&quot;??\¥_-;_-@_-"/>
    <numFmt numFmtId="181" formatCode="&quot;\&quot;#,##0;&quot;\&quot;\-#,##0"/>
    <numFmt numFmtId="182" formatCode="&quot;$&quot;#,##0.00_);\(&quot;$&quot;#,##0.00\)"/>
    <numFmt numFmtId="183" formatCode="#\ ??/??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84" formatCode="_-#,##0%_-;\(#,##0%\);_-\ &quot;-&quot;_-"/>
    <numFmt numFmtId="185" formatCode="_-#,##0_-;\(#,##0\);_-\ \ &quot;-&quot;_-;_-@_-"/>
    <numFmt numFmtId="186" formatCode="_-#,##0.00_-;\(#,##0.00\);_-\ \ &quot;-&quot;_-;_-@_-"/>
    <numFmt numFmtId="187" formatCode="_-* #,##0.00_-;\-* #,##0.00_-;_-* &quot;-&quot;??_-;_-@_-"/>
    <numFmt numFmtId="188" formatCode="_-* #,##0_-;\-* #,##0_-;_-* &quot;-&quot;_-;_-@_-"/>
    <numFmt numFmtId="41" formatCode="_ * #,##0_ ;_ * \-#,##0_ ;_ * &quot;-&quot;_ ;_ @_ "/>
    <numFmt numFmtId="189" formatCode="mmm/dd/yyyy;_-\ &quot;N/A&quot;_-;_-\ &quot;-&quot;_-"/>
    <numFmt numFmtId="190" formatCode="&quot;\&quot;#,##0.00;[Red]&quot;\&quot;\-#,##0.00"/>
    <numFmt numFmtId="191" formatCode="mmm/yyyy;_-\ &quot;N/A&quot;_-;_-\ &quot;-&quot;_-"/>
    <numFmt numFmtId="24" formatCode="\$#,##0_);[Red]\(\$#,##0\)"/>
    <numFmt numFmtId="43" formatCode="_ * #,##0.00_ ;_ * \-#,##0.00_ ;_ * &quot;-&quot;??_ ;_ @_ "/>
    <numFmt numFmtId="192" formatCode="_([$€-2]* #,##0.00_);_([$€-2]* \(#,##0.00\);_([$€-2]* &quot;-&quot;??_)"/>
    <numFmt numFmtId="193" formatCode="#,##0;\(#,##0\)"/>
    <numFmt numFmtId="194" formatCode="&quot;$&quot;\ #,##0.00_-;[Red]&quot;$&quot;\ #,##0.00\-"/>
    <numFmt numFmtId="195" formatCode="0.0%"/>
    <numFmt numFmtId="196" formatCode="yy\.mm\.dd"/>
    <numFmt numFmtId="25" formatCode="\$#,##0.00_);\(\$#,##0.00\)"/>
    <numFmt numFmtId="197" formatCode="_-#,###.00,_-;\(#,###.00,\);_-\ \ &quot;-&quot;_-;_-@_-"/>
    <numFmt numFmtId="198" formatCode="_-#0&quot;.&quot;0000_-;\(#0&quot;.&quot;0000\);_-\ \ &quot;-&quot;_-;_-@_-"/>
    <numFmt numFmtId="199" formatCode="_-&quot;$&quot;\ * #,##0_-;_-&quot;$&quot;\ * #,##0\-;_-&quot;$&quot;\ * &quot;-&quot;_-;_-@_-"/>
    <numFmt numFmtId="200" formatCode="#,##0;\-#,##0;&quot;-&quot;"/>
    <numFmt numFmtId="201" formatCode="0%;\(0%\)"/>
    <numFmt numFmtId="202" formatCode="_-* #,##0_$_-;\-* #,##0_$_-;_-* &quot;-&quot;_$_-;_-@_-"/>
    <numFmt numFmtId="203" formatCode="_-* #,##0.00&quot;$&quot;_-;\-* #,##0.00&quot;$&quot;_-;_-* &quot;-&quot;??&quot;$&quot;_-;_-@_-"/>
    <numFmt numFmtId="204" formatCode="&quot;$&quot;#,##0;\-&quot;$&quot;#,##0"/>
    <numFmt numFmtId="205" formatCode="\$#,##0;\(\$#,##0\)"/>
    <numFmt numFmtId="206" formatCode="_-* #,##0&quot;$&quot;_-;\-* #,##0&quot;$&quot;_-;_-* &quot;-&quot;&quot;$&quot;_-;_-@_-"/>
    <numFmt numFmtId="207" formatCode="&quot;$&quot;#,##0_);[Red]\(&quot;$&quot;#,##0\)"/>
    <numFmt numFmtId="208" formatCode="_-* #,##0\¥_-;\-* #,##0\¥_-;_-* &quot;-&quot;\¥_-;_-@_-"/>
    <numFmt numFmtId="209" formatCode="_(&quot;$&quot;* #,##0.00_);_(&quot;$&quot;* \(#,##0.00\);_(&quot;$&quot;* &quot;-&quot;??_);_(@_)"/>
    <numFmt numFmtId="210" formatCode="_-* #,##0.00_$_-;\-* #,##0.00_$_-;_-* &quot;-&quot;??_$_-;_-@_-"/>
    <numFmt numFmtId="211" formatCode="#,##0.00\¥;[Red]\-#,##0.00\¥"/>
    <numFmt numFmtId="212" formatCode="0.000%"/>
    <numFmt numFmtId="213" formatCode="&quot;$&quot;#,##0.00_);[Red]\(&quot;$&quot;#,##0.00\)"/>
    <numFmt numFmtId="214" formatCode="_(* #,##0.0,_);_(* \(#,##0.0,\);_(* &quot;-&quot;_);_(@_)"/>
    <numFmt numFmtId="215" formatCode="&quot;$&quot;#,##0_);\(&quot;$&quot;#,##0\)"/>
    <numFmt numFmtId="216" formatCode="#,##0.00\¥;\-#,##0.00\¥"/>
    <numFmt numFmtId="217" formatCode="_-#0&quot;.&quot;0,_-;\(#0&quot;.&quot;0,\);_-\ \ &quot;-&quot;_-;_-@_-"/>
    <numFmt numFmtId="218" formatCode="_-#,###,_-;\(#,###,\);_-\ \ &quot;-&quot;_-;_-@_-"/>
    <numFmt numFmtId="219" formatCode="0.0"/>
  </numFmts>
  <fonts count="114">
    <font>
      <sz val="11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0"/>
      <color indexed="8"/>
      <name val="宋体"/>
      <charset val="134"/>
    </font>
    <font>
      <sz val="9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8"/>
      <name val="等线"/>
      <charset val="134"/>
      <scheme val="minor"/>
    </font>
    <font>
      <sz val="8"/>
      <color rgb="FFFF0000"/>
      <name val="等线"/>
      <charset val="134"/>
      <scheme val="minor"/>
    </font>
    <font>
      <b/>
      <sz val="8"/>
      <color theme="1"/>
      <name val="等线"/>
      <charset val="134"/>
      <scheme val="minor"/>
    </font>
    <font>
      <sz val="10"/>
      <color indexed="8"/>
      <name val="MS Sans Serif"/>
      <charset val="134"/>
    </font>
    <font>
      <sz val="11"/>
      <color indexed="8"/>
      <name val="宋体"/>
      <charset val="134"/>
    </font>
    <font>
      <sz val="12"/>
      <color indexed="20"/>
      <name val="楷体_GB2312"/>
      <charset val="134"/>
    </font>
    <font>
      <sz val="11"/>
      <color theme="1"/>
      <name val="等线"/>
      <charset val="134"/>
      <scheme val="minor"/>
    </font>
    <font>
      <sz val="11"/>
      <color indexed="12"/>
      <name val="Times New Roman"/>
      <charset val="134"/>
    </font>
    <font>
      <sz val="11"/>
      <color indexed="20"/>
      <name val="宋体"/>
      <charset val="134"/>
    </font>
    <font>
      <sz val="10"/>
      <name val="MS Sans Serif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sz val="12"/>
      <name val="MS Sans Serif"/>
      <charset val="134"/>
    </font>
    <font>
      <i/>
      <sz val="11"/>
      <color rgb="FF7F7F7F"/>
      <name val="等线"/>
      <charset val="0"/>
      <scheme val="minor"/>
    </font>
    <font>
      <sz val="10"/>
      <color indexed="16"/>
      <name val="MS Serif"/>
      <charset val="134"/>
    </font>
    <font>
      <u/>
      <sz val="11"/>
      <color rgb="FF800080"/>
      <name val="等线"/>
      <charset val="0"/>
      <scheme val="minor"/>
    </font>
    <font>
      <sz val="12"/>
      <color indexed="9"/>
      <name val="宋体"/>
      <charset val="134"/>
    </font>
    <font>
      <b/>
      <sz val="10"/>
      <name val="Arial"/>
      <charset val="134"/>
    </font>
    <font>
      <b/>
      <sz val="8"/>
      <name val="Arial"/>
      <charset val="134"/>
    </font>
    <font>
      <sz val="10"/>
      <name val="Arial"/>
      <charset val="134"/>
    </font>
    <font>
      <sz val="12"/>
      <color indexed="8"/>
      <name val="宋体"/>
      <charset val="134"/>
    </font>
    <font>
      <sz val="10"/>
      <name val="Times New Roman"/>
      <charset val="134"/>
    </font>
    <font>
      <b/>
      <sz val="13"/>
      <color theme="3"/>
      <name val="等线"/>
      <charset val="134"/>
      <scheme val="minor"/>
    </font>
    <font>
      <sz val="12"/>
      <name val="Times New Roman"/>
      <charset val="134"/>
    </font>
    <font>
      <sz val="11"/>
      <color rgb="FFFF0000"/>
      <name val="等线"/>
      <charset val="0"/>
      <scheme val="minor"/>
    </font>
    <font>
      <sz val="13"/>
      <name val="Times"/>
      <charset val="134"/>
    </font>
    <font>
      <sz val="11"/>
      <name val="Times New Roman"/>
      <charset val="134"/>
    </font>
    <font>
      <sz val="11"/>
      <color indexed="9"/>
      <name val="宋体"/>
      <charset val="134"/>
    </font>
    <font>
      <sz val="12"/>
      <color indexed="17"/>
      <name val="楷体_GB2312"/>
      <charset val="134"/>
    </font>
    <font>
      <sz val="12"/>
      <color indexed="17"/>
      <name val="宋体"/>
      <charset val="134"/>
    </font>
    <font>
      <sz val="11"/>
      <color indexed="17"/>
      <name val="宋体"/>
      <charset val="134"/>
    </font>
    <font>
      <sz val="11"/>
      <color theme="0"/>
      <name val="等线"/>
      <charset val="0"/>
      <scheme val="minor"/>
    </font>
    <font>
      <b/>
      <sz val="11"/>
      <color indexed="52"/>
      <name val="宋体"/>
      <charset val="134"/>
    </font>
    <font>
      <sz val="11"/>
      <color rgb="FF3F3F76"/>
      <name val="等线"/>
      <charset val="0"/>
      <scheme val="minor"/>
    </font>
    <font>
      <sz val="12"/>
      <name val="????"/>
      <charset val="134"/>
    </font>
    <font>
      <sz val="11"/>
      <color theme="1"/>
      <name val="等线"/>
      <charset val="0"/>
      <scheme val="minor"/>
    </font>
    <font>
      <i/>
      <sz val="9"/>
      <name val="Times New Roman"/>
      <charset val="134"/>
    </font>
    <font>
      <sz val="8"/>
      <name val="Times New Roman"/>
      <charset val="134"/>
    </font>
    <font>
      <sz val="8"/>
      <name val="arial"/>
      <charset val="134"/>
    </font>
    <font>
      <b/>
      <sz val="15"/>
      <color theme="3"/>
      <name val="等线"/>
      <charset val="134"/>
      <scheme val="minor"/>
    </font>
    <font>
      <sz val="10"/>
      <name val="ＭＳ Ｐゴシック"/>
      <charset val="128"/>
    </font>
    <font>
      <u val="singleAccounting"/>
      <vertAlign val="subscript"/>
      <sz val="10"/>
      <name val="Times New Roman"/>
      <charset val="134"/>
    </font>
    <font>
      <sz val="11"/>
      <color rgb="FF9C0006"/>
      <name val="等线"/>
      <charset val="0"/>
      <scheme val="minor"/>
    </font>
    <font>
      <i/>
      <sz val="11"/>
      <color indexed="23"/>
      <name val="宋体"/>
      <charset val="134"/>
    </font>
    <font>
      <sz val="12"/>
      <name val="官帕眉"/>
      <charset val="134"/>
    </font>
    <font>
      <b/>
      <sz val="11"/>
      <color rgb="FFFFFFFF"/>
      <name val="等线"/>
      <charset val="0"/>
      <scheme val="minor"/>
    </font>
    <font>
      <sz val="10.5"/>
      <color indexed="20"/>
      <name val="宋体"/>
      <charset val="134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indexed="56"/>
      <name val="宋体"/>
      <charset val="134"/>
    </font>
    <font>
      <sz val="11"/>
      <name val="MS P????"/>
      <charset val="134"/>
    </font>
    <font>
      <sz val="10"/>
      <name val="Helvetica"/>
      <charset val="134"/>
    </font>
    <font>
      <sz val="12"/>
      <color indexed="10"/>
      <name val="宋体"/>
      <charset val="134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indexed="9"/>
      <name val="宋体"/>
      <charset val="134"/>
    </font>
    <font>
      <sz val="10.5"/>
      <color indexed="17"/>
      <name val="宋体"/>
      <charset val="134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color indexed="8"/>
      <name val="Tahoma"/>
      <charset val="134"/>
    </font>
    <font>
      <sz val="10"/>
      <color indexed="8"/>
      <name val="Arial"/>
      <charset val="134"/>
    </font>
    <font>
      <b/>
      <sz val="11"/>
      <color indexed="63"/>
      <name val="宋体"/>
      <charset val="134"/>
    </font>
    <font>
      <sz val="11"/>
      <name val="ＭＳ Ｐゴシック"/>
      <charset val="128"/>
    </font>
    <font>
      <sz val="10"/>
      <name val="Geneva"/>
      <charset val="134"/>
    </font>
    <font>
      <sz val="12"/>
      <color indexed="16"/>
      <name val="宋体"/>
      <charset val="134"/>
    </font>
    <font>
      <b/>
      <i/>
      <sz val="12"/>
      <name val="Times New Roman"/>
      <charset val="134"/>
    </font>
    <font>
      <b/>
      <sz val="12"/>
      <name val="MS Sans Serif"/>
      <charset val="134"/>
    </font>
    <font>
      <sz val="10"/>
      <color indexed="20"/>
      <name val="宋体"/>
      <charset val="134"/>
    </font>
    <font>
      <b/>
      <sz val="10"/>
      <name val="MS Sans Serif"/>
      <charset val="134"/>
    </font>
    <font>
      <b/>
      <sz val="13"/>
      <color indexed="56"/>
      <name val="宋体"/>
      <charset val="134"/>
    </font>
    <font>
      <b/>
      <sz val="10"/>
      <name val="Times"/>
      <charset val="134"/>
    </font>
    <font>
      <sz val="12"/>
      <color indexed="20"/>
      <name val="宋体"/>
      <charset val="134"/>
    </font>
    <font>
      <sz val="10"/>
      <name val="Times"/>
      <charset val="134"/>
    </font>
    <font>
      <u/>
      <sz val="12"/>
      <color indexed="12"/>
      <name val="宋体"/>
      <charset val="134"/>
    </font>
    <font>
      <b/>
      <sz val="8"/>
      <color indexed="8"/>
      <name val="Helvetica"/>
      <charset val="134"/>
    </font>
    <font>
      <b/>
      <sz val="12"/>
      <name val="arial"/>
      <charset val="134"/>
    </font>
    <font>
      <b/>
      <sz val="13"/>
      <name val="Times New Roman"/>
      <charset val="134"/>
    </font>
    <font>
      <sz val="12"/>
      <color indexed="9"/>
      <name val="Helvetica"/>
      <charset val="134"/>
    </font>
    <font>
      <sz val="18"/>
      <name val="Times New Roman"/>
      <charset val="134"/>
    </font>
    <font>
      <sz val="12"/>
      <name val="Helvetica"/>
      <charset val="134"/>
    </font>
    <font>
      <sz val="10"/>
      <name val="楷体"/>
      <charset val="134"/>
    </font>
    <font>
      <b/>
      <sz val="12"/>
      <color indexed="8"/>
      <name val="宋体"/>
      <charset val="134"/>
    </font>
    <font>
      <sz val="10"/>
      <name val="MS Serif"/>
      <charset val="134"/>
    </font>
    <font>
      <b/>
      <sz val="13"/>
      <name val="Times"/>
      <charset val="134"/>
    </font>
    <font>
      <sz val="11"/>
      <color indexed="60"/>
      <name val="宋体"/>
      <charset val="134"/>
    </font>
    <font>
      <b/>
      <sz val="14"/>
      <name val="楷体"/>
      <charset val="134"/>
    </font>
    <font>
      <sz val="10"/>
      <name val="Courier"/>
      <charset val="134"/>
    </font>
    <font>
      <b/>
      <i/>
      <sz val="16"/>
      <name val="Helvetica"/>
      <charset val="134"/>
    </font>
    <font>
      <b/>
      <sz val="11"/>
      <color indexed="56"/>
      <name val="宋体"/>
      <charset val="134"/>
    </font>
    <font>
      <u/>
      <sz val="12"/>
      <color indexed="20"/>
      <name val="宋体"/>
      <charset val="134"/>
    </font>
    <font>
      <sz val="12"/>
      <name val="Arial"/>
      <charset val="134"/>
    </font>
    <font>
      <i/>
      <sz val="12"/>
      <name val="Times New Roman"/>
      <charset val="134"/>
    </font>
    <font>
      <b/>
      <sz val="11"/>
      <name val="Helvetica"/>
      <charset val="134"/>
    </font>
    <font>
      <sz val="7"/>
      <name val="Small Fonts"/>
      <charset val="134"/>
    </font>
    <font>
      <b/>
      <sz val="9"/>
      <name val="Arial"/>
      <charset val="134"/>
    </font>
    <font>
      <sz val="10"/>
      <name val="宋体"/>
      <charset val="134"/>
    </font>
    <font>
      <b/>
      <sz val="18"/>
      <color indexed="62"/>
      <name val="宋体"/>
      <charset val="134"/>
    </font>
    <font>
      <sz val="12"/>
      <color theme="1"/>
      <name val="等线"/>
      <charset val="134"/>
      <scheme val="minor"/>
    </font>
    <font>
      <sz val="11"/>
      <color indexed="62"/>
      <name val="宋体"/>
      <charset val="134"/>
    </font>
    <font>
      <sz val="10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name val="宋体"/>
      <charset val="134"/>
    </font>
    <font>
      <sz val="12"/>
      <name val="Courier"/>
      <charset val="134"/>
    </font>
    <font>
      <sz val="12"/>
      <name val="바탕체"/>
      <charset val="134"/>
    </font>
  </fonts>
  <fills count="7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31"/>
        <bgColor indexed="31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22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27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45"/>
      </patternFill>
    </fill>
    <fill>
      <patternFill patternType="solid">
        <fgColor indexed="30"/>
        <bgColor indexed="64"/>
      </patternFill>
    </fill>
    <fill>
      <patternFill patternType="gray06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lightUp">
        <fgColor indexed="9"/>
        <bgColor indexed="22"/>
      </patternFill>
    </fill>
    <fill>
      <patternFill patternType="lightUp">
        <fgColor indexed="9"/>
        <bgColor indexed="2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6"/>
        <bgColor indexed="64"/>
      </patternFill>
    </fill>
    <fill>
      <patternFill patternType="mediumGray">
        <fgColor indexed="22"/>
      </patternFill>
    </fill>
    <fill>
      <patternFill patternType="solid">
        <fgColor indexed="42"/>
        <bgColor indexed="42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lightUp">
        <fgColor indexed="9"/>
        <bgColor indexed="55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53">
    <xf numFmtId="0" fontId="0" fillId="0" borderId="0"/>
    <xf numFmtId="42" fontId="11" fillId="0" borderId="0" applyFont="0" applyFill="0" applyBorder="0" applyAlignment="0" applyProtection="0">
      <alignment vertical="center"/>
    </xf>
    <xf numFmtId="0" fontId="38" fillId="19" borderId="16" applyNumberFormat="0" applyAlignment="0" applyProtection="0">
      <alignment vertical="center"/>
    </xf>
    <xf numFmtId="187" fontId="24" fillId="0" borderId="0" applyFont="0" applyFill="0" applyBorder="0" applyAlignment="0" applyProtection="0"/>
    <xf numFmtId="0" fontId="22" fillId="0" borderId="0" applyNumberFormat="0" applyFill="0"/>
    <xf numFmtId="0" fontId="40" fillId="20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8" fillId="0" borderId="0"/>
    <xf numFmtId="0" fontId="42" fillId="0" borderId="0">
      <alignment horizontal="center" wrapText="1"/>
      <protection locked="0"/>
    </xf>
    <xf numFmtId="41" fontId="11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/>
    <xf numFmtId="0" fontId="40" fillId="26" borderId="0" applyNumberFormat="0" applyBorder="0" applyAlignment="0" applyProtection="0">
      <alignment vertical="center"/>
    </xf>
    <xf numFmtId="0" fontId="37" fillId="18" borderId="15" applyNumberFormat="0" applyAlignment="0" applyProtection="0">
      <alignment vertical="center"/>
    </xf>
    <xf numFmtId="0" fontId="16" fillId="0" borderId="0"/>
    <xf numFmtId="188" fontId="24" fillId="0" borderId="0" applyFont="0" applyFill="0" applyBorder="0" applyAlignment="0" applyProtection="0"/>
    <xf numFmtId="0" fontId="47" fillId="2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196" fontId="24" fillId="0" borderId="7" applyFill="0" applyProtection="0">
      <alignment horizontal="right"/>
    </xf>
    <xf numFmtId="0" fontId="13" fillId="7" borderId="0" applyNumberFormat="0" applyBorder="0" applyAlignment="0" applyProtection="0">
      <alignment vertical="center"/>
    </xf>
    <xf numFmtId="9" fontId="12" fillId="0" borderId="0" applyNumberFormat="0" applyFill="0" applyBorder="0" applyAlignment="0">
      <protection locked="0"/>
    </xf>
    <xf numFmtId="0" fontId="21" fillId="9" borderId="0" applyNumberFormat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9" fillId="0" borderId="0"/>
    <xf numFmtId="0" fontId="57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39" fillId="0" borderId="0"/>
    <xf numFmtId="0" fontId="20" fillId="0" borderId="0" applyNumberFormat="0" applyFill="0" applyBorder="0" applyAlignment="0" applyProtection="0">
      <alignment vertical="center"/>
    </xf>
    <xf numFmtId="0" fontId="16" fillId="0" borderId="0">
      <alignment vertical="center"/>
      <protection locked="0"/>
    </xf>
    <xf numFmtId="0" fontId="11" fillId="23" borderId="17" applyNumberFormat="0" applyFont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8" fillId="0" borderId="0"/>
    <xf numFmtId="0" fontId="19" fillId="0" borderId="0" applyNumberFormat="0" applyAlignment="0">
      <alignment horizontal="left"/>
    </xf>
    <xf numFmtId="0" fontId="36" fillId="3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>
      <alignment vertical="center"/>
    </xf>
    <xf numFmtId="0" fontId="13" fillId="7" borderId="0" applyNumberFormat="0" applyBorder="0" applyAlignment="0" applyProtection="0">
      <alignment vertical="center"/>
    </xf>
    <xf numFmtId="24" fontId="45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/>
    <xf numFmtId="0" fontId="16" fillId="0" borderId="0"/>
    <xf numFmtId="184" fontId="41" fillId="0" borderId="0" applyFill="0" applyBorder="0" applyProtection="0">
      <alignment horizontal="right"/>
    </xf>
    <xf numFmtId="0" fontId="44" fillId="0" borderId="14" applyNumberFormat="0" applyFill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38" fontId="55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201" fontId="30" fillId="0" borderId="0" applyFont="0" applyFill="0" applyBorder="0" applyAlignment="0" applyProtection="0"/>
    <xf numFmtId="0" fontId="27" fillId="0" borderId="14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9" fillId="0" borderId="21" applyNumberFormat="0" applyFill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58" fillId="32" borderId="19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9" fontId="26" fillId="0" borderId="0" applyProtection="0">
      <alignment horizontal="left"/>
    </xf>
    <xf numFmtId="0" fontId="16" fillId="0" borderId="0"/>
    <xf numFmtId="0" fontId="62" fillId="32" borderId="16" applyNumberFormat="0" applyAlignment="0" applyProtection="0">
      <alignment vertical="center"/>
    </xf>
    <xf numFmtId="0" fontId="24" fillId="0" borderId="0"/>
    <xf numFmtId="0" fontId="9" fillId="8" borderId="0" applyNumberFormat="0" applyBorder="0" applyAlignment="0" applyProtection="0">
      <alignment vertical="center"/>
    </xf>
    <xf numFmtId="0" fontId="50" fillId="28" borderId="18" applyNumberFormat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24" fillId="0" borderId="0">
      <protection locked="0"/>
    </xf>
    <xf numFmtId="0" fontId="36" fillId="3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63" fillId="0" borderId="22" applyNumberFormat="0" applyFill="0" applyAlignment="0" applyProtection="0">
      <alignment vertical="center"/>
    </xf>
    <xf numFmtId="0" fontId="64" fillId="0" borderId="23" applyNumberFormat="0" applyFill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24" fillId="0" borderId="0"/>
    <xf numFmtId="190" fontId="55" fillId="0" borderId="0" applyFont="0" applyFill="0" applyBorder="0" applyAlignment="0" applyProtection="0"/>
    <xf numFmtId="0" fontId="65" fillId="3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16" fillId="0" borderId="0">
      <alignment vertical="center"/>
    </xf>
    <xf numFmtId="0" fontId="40" fillId="42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6" fillId="0" borderId="0"/>
    <xf numFmtId="178" fontId="24" fillId="0" borderId="0"/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69" fillId="18" borderId="24" applyNumberFormat="0" applyAlignment="0" applyProtection="0">
      <alignment vertical="center"/>
    </xf>
    <xf numFmtId="195" fontId="30" fillId="0" borderId="0" applyFont="0" applyFill="0" applyBorder="0" applyAlignment="0" applyProtection="0"/>
    <xf numFmtId="0" fontId="40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24" fillId="0" borderId="0"/>
    <xf numFmtId="0" fontId="36" fillId="49" borderId="0" applyNumberFormat="0" applyBorder="0" applyAlignment="0" applyProtection="0">
      <alignment vertical="center"/>
    </xf>
    <xf numFmtId="0" fontId="14" fillId="0" borderId="0" applyNumberFormat="0" applyFont="0" applyFill="0" applyBorder="0" applyAlignment="0" applyProtection="0">
      <alignment horizontal="left"/>
    </xf>
    <xf numFmtId="0" fontId="36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24" fillId="0" borderId="0"/>
    <xf numFmtId="0" fontId="16" fillId="0" borderId="0"/>
    <xf numFmtId="0" fontId="40" fillId="52" borderId="0" applyNumberFormat="0" applyBorder="0" applyAlignment="0" applyProtection="0">
      <alignment vertical="center"/>
    </xf>
    <xf numFmtId="0" fontId="37" fillId="18" borderId="15" applyNumberFormat="0" applyAlignment="0" applyProtection="0">
      <alignment vertical="center"/>
    </xf>
    <xf numFmtId="0" fontId="16" fillId="0" borderId="0"/>
    <xf numFmtId="0" fontId="36" fillId="53" borderId="0" applyNumberFormat="0" applyBorder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36" fillId="55" borderId="0" applyNumberFormat="0" applyBorder="0" applyAlignment="0" applyProtection="0">
      <alignment vertical="center"/>
    </xf>
    <xf numFmtId="0" fontId="36" fillId="56" borderId="0" applyNumberFormat="0" applyBorder="0" applyAlignment="0" applyProtection="0">
      <alignment vertical="center"/>
    </xf>
    <xf numFmtId="0" fontId="56" fillId="0" borderId="0"/>
    <xf numFmtId="0" fontId="40" fillId="57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24" fillId="0" borderId="0"/>
    <xf numFmtId="0" fontId="21" fillId="25" borderId="0" applyNumberFormat="0" applyBorder="0" applyAlignment="0" applyProtection="0"/>
    <xf numFmtId="209" fontId="24" fillId="0" borderId="0" applyFont="0" applyFill="0" applyBorder="0" applyAlignment="0" applyProtection="0"/>
    <xf numFmtId="0" fontId="70" fillId="0" borderId="0" applyFont="0" applyFill="0" applyBorder="0" applyAlignment="0" applyProtection="0"/>
    <xf numFmtId="40" fontId="55" fillId="0" borderId="0" applyFont="0" applyFill="0" applyBorder="0" applyAlignment="0" applyProtection="0"/>
    <xf numFmtId="10" fontId="45" fillId="0" borderId="0" applyFont="0" applyFill="0" applyBorder="0" applyAlignment="0" applyProtection="0"/>
    <xf numFmtId="0" fontId="17" fillId="0" borderId="0" applyNumberFormat="0" applyFill="0">
      <alignment horizontal="left" vertical="center"/>
    </xf>
    <xf numFmtId="0" fontId="16" fillId="0" borderId="0" applyFill="0" applyBorder="0" applyAlignment="0"/>
    <xf numFmtId="0" fontId="24" fillId="0" borderId="0"/>
    <xf numFmtId="0" fontId="39" fillId="0" borderId="0"/>
    <xf numFmtId="0" fontId="24" fillId="0" borderId="0"/>
    <xf numFmtId="0" fontId="39" fillId="0" borderId="0"/>
    <xf numFmtId="0" fontId="56" fillId="0" borderId="0"/>
    <xf numFmtId="38" fontId="73" fillId="0" borderId="0"/>
    <xf numFmtId="0" fontId="39" fillId="0" borderId="0"/>
    <xf numFmtId="0" fontId="39" fillId="0" borderId="0"/>
    <xf numFmtId="0" fontId="13" fillId="7" borderId="0" applyNumberFormat="0" applyBorder="0" applyAlignment="0" applyProtection="0">
      <alignment vertical="center"/>
    </xf>
    <xf numFmtId="40" fontId="14" fillId="0" borderId="0" applyFont="0" applyFill="0" applyBorder="0" applyAlignment="0" applyProtection="0"/>
    <xf numFmtId="0" fontId="24" fillId="0" borderId="0"/>
    <xf numFmtId="0" fontId="39" fillId="0" borderId="0"/>
    <xf numFmtId="0" fontId="61" fillId="16" borderId="0" applyNumberFormat="0" applyBorder="0" applyAlignment="0" applyProtection="0">
      <alignment vertical="center"/>
    </xf>
    <xf numFmtId="0" fontId="74" fillId="0" borderId="1">
      <alignment horizontal="center"/>
    </xf>
    <xf numFmtId="0" fontId="39" fillId="0" borderId="0"/>
    <xf numFmtId="0" fontId="39" fillId="0" borderId="0"/>
    <xf numFmtId="178" fontId="24" fillId="0" borderId="0"/>
    <xf numFmtId="0" fontId="24" fillId="0" borderId="0"/>
    <xf numFmtId="0" fontId="39" fillId="0" borderId="0"/>
    <xf numFmtId="0" fontId="39" fillId="0" borderId="0"/>
    <xf numFmtId="0" fontId="24" fillId="0" borderId="0"/>
    <xf numFmtId="0" fontId="13" fillId="7" borderId="0" applyNumberFormat="0" applyBorder="0" applyAlignment="0" applyProtection="0">
      <alignment vertical="center"/>
    </xf>
    <xf numFmtId="0" fontId="39" fillId="0" borderId="0"/>
    <xf numFmtId="0" fontId="35" fillId="15" borderId="0" applyNumberFormat="0" applyBorder="0" applyAlignment="0" applyProtection="0">
      <alignment vertical="center"/>
    </xf>
    <xf numFmtId="178" fontId="24" fillId="0" borderId="0"/>
    <xf numFmtId="0" fontId="24" fillId="0" borderId="0"/>
    <xf numFmtId="0" fontId="24" fillId="0" borderId="0"/>
    <xf numFmtId="0" fontId="39" fillId="0" borderId="0"/>
    <xf numFmtId="0" fontId="24" fillId="0" borderId="0">
      <protection locked="0"/>
    </xf>
    <xf numFmtId="0" fontId="13" fillId="7" borderId="0" applyNumberFormat="0" applyBorder="0" applyAlignment="0" applyProtection="0">
      <alignment vertical="center"/>
    </xf>
    <xf numFmtId="10" fontId="30" fillId="0" borderId="0" applyFont="0" applyFill="0" applyBorder="0" applyAlignment="0" applyProtection="0"/>
    <xf numFmtId="0" fontId="39" fillId="0" borderId="0"/>
    <xf numFmtId="0" fontId="23" fillId="0" borderId="9">
      <alignment horizontal="center"/>
    </xf>
    <xf numFmtId="0" fontId="77" fillId="0" borderId="26" applyNumberFormat="0" applyFill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38" fontId="43" fillId="18" borderId="0" applyNumberFormat="0" applyBorder="0" applyAlignment="0" applyProtection="0"/>
    <xf numFmtId="0" fontId="39" fillId="0" borderId="0"/>
    <xf numFmtId="0" fontId="39" fillId="0" borderId="0"/>
    <xf numFmtId="0" fontId="24" fillId="0" borderId="0"/>
    <xf numFmtId="0" fontId="24" fillId="0" borderId="0"/>
    <xf numFmtId="0" fontId="24" fillId="0" borderId="0"/>
    <xf numFmtId="0" fontId="16" fillId="0" borderId="0" applyNumberFormat="0" applyFill="0" applyBorder="0" applyAlignment="0" applyProtection="0"/>
    <xf numFmtId="0" fontId="16" fillId="0" borderId="0">
      <alignment horizontal="left" wrapText="1"/>
    </xf>
    <xf numFmtId="0" fontId="72" fillId="60" borderId="0" applyNumberFormat="0" applyBorder="0" applyAlignment="0" applyProtection="0"/>
    <xf numFmtId="0" fontId="39" fillId="0" borderId="0"/>
    <xf numFmtId="0" fontId="33" fillId="15" borderId="0" applyNumberFormat="0" applyBorder="0" applyAlignment="0" applyProtection="0">
      <alignment vertical="center"/>
    </xf>
    <xf numFmtId="0" fontId="28" fillId="0" borderId="0"/>
    <xf numFmtId="0" fontId="15" fillId="0" borderId="13" applyNumberFormat="0" applyFill="0" applyAlignment="0" applyProtection="0">
      <alignment vertical="center"/>
    </xf>
    <xf numFmtId="0" fontId="24" fillId="0" borderId="0">
      <protection locked="0"/>
    </xf>
    <xf numFmtId="0" fontId="75" fillId="7" borderId="0" applyNumberFormat="0" applyBorder="0" applyAlignment="0" applyProtection="0">
      <alignment vertical="center"/>
    </xf>
    <xf numFmtId="0" fontId="24" fillId="0" borderId="0"/>
    <xf numFmtId="0" fontId="35" fillId="15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24" fillId="0" borderId="0"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40" fontId="82" fillId="0" borderId="0" applyBorder="0">
      <alignment horizontal="right"/>
    </xf>
    <xf numFmtId="0" fontId="24" fillId="0" borderId="0"/>
    <xf numFmtId="0" fontId="24" fillId="0" borderId="0"/>
    <xf numFmtId="0" fontId="71" fillId="0" borderId="0"/>
    <xf numFmtId="0" fontId="25" fillId="11" borderId="0" applyNumberFormat="0" applyBorder="0" applyAlignment="0" applyProtection="0"/>
    <xf numFmtId="0" fontId="24" fillId="0" borderId="0"/>
    <xf numFmtId="49" fontId="24" fillId="0" borderId="0" applyFont="0" applyFill="0" applyBorder="0" applyAlignment="0" applyProtection="0"/>
    <xf numFmtId="0" fontId="74" fillId="0" borderId="0">
      <alignment horizontal="center" vertical="center"/>
    </xf>
    <xf numFmtId="0" fontId="28" fillId="0" borderId="0" applyNumberFormat="0" applyFill="0" applyBorder="0" applyAlignment="0" applyProtection="0"/>
    <xf numFmtId="0" fontId="24" fillId="0" borderId="0"/>
    <xf numFmtId="0" fontId="24" fillId="0" borderId="0"/>
    <xf numFmtId="0" fontId="56" fillId="0" borderId="0"/>
    <xf numFmtId="0" fontId="28" fillId="0" borderId="0"/>
    <xf numFmtId="0" fontId="35" fillId="16" borderId="0" applyNumberFormat="0" applyBorder="0" applyAlignment="0" applyProtection="0">
      <alignment vertical="center"/>
    </xf>
    <xf numFmtId="0" fontId="25" fillId="35" borderId="0" applyNumberFormat="0" applyBorder="0" applyAlignment="0" applyProtection="0"/>
    <xf numFmtId="0" fontId="71" fillId="0" borderId="0"/>
    <xf numFmtId="0" fontId="24" fillId="0" borderId="0"/>
    <xf numFmtId="0" fontId="24" fillId="0" borderId="0"/>
    <xf numFmtId="0" fontId="24" fillId="0" borderId="0">
      <protection locked="0"/>
    </xf>
    <xf numFmtId="0" fontId="16" fillId="0" borderId="0" applyNumberFormat="0" applyFill="0" applyBorder="0" applyAlignment="0" applyProtection="0"/>
    <xf numFmtId="0" fontId="10" fillId="7" borderId="0" applyNumberFormat="0" applyBorder="0" applyAlignment="0" applyProtection="0">
      <alignment vertical="center"/>
    </xf>
    <xf numFmtId="0" fontId="39" fillId="0" borderId="0"/>
    <xf numFmtId="0" fontId="24" fillId="0" borderId="0"/>
    <xf numFmtId="0" fontId="13" fillId="7" borderId="0" applyNumberFormat="0" applyBorder="0" applyAlignment="0" applyProtection="0">
      <alignment vertical="center"/>
    </xf>
    <xf numFmtId="0" fontId="24" fillId="0" borderId="0">
      <protection locked="0"/>
    </xf>
    <xf numFmtId="0" fontId="9" fillId="0" borderId="0">
      <alignment vertical="center"/>
    </xf>
    <xf numFmtId="0" fontId="39" fillId="0" borderId="0"/>
    <xf numFmtId="0" fontId="24" fillId="0" borderId="0"/>
    <xf numFmtId="0" fontId="24" fillId="0" borderId="0"/>
    <xf numFmtId="0" fontId="25" fillId="13" borderId="0" applyNumberFormat="0" applyBorder="0" applyAlignment="0" applyProtection="0"/>
    <xf numFmtId="0" fontId="24" fillId="0" borderId="0"/>
    <xf numFmtId="0" fontId="9" fillId="14" borderId="0" applyNumberFormat="0" applyBorder="0" applyAlignment="0" applyProtection="0">
      <alignment vertical="center"/>
    </xf>
    <xf numFmtId="0" fontId="24" fillId="0" borderId="0"/>
    <xf numFmtId="0" fontId="16" fillId="0" borderId="0">
      <alignment vertical="center"/>
    </xf>
    <xf numFmtId="0" fontId="88" fillId="0" borderId="7" applyNumberFormat="0" applyFill="0" applyProtection="0">
      <alignment horizontal="center"/>
    </xf>
    <xf numFmtId="0" fontId="89" fillId="65" borderId="0" applyNumberFormat="0" applyBorder="0" applyAlignment="0" applyProtection="0"/>
    <xf numFmtId="0" fontId="56" fillId="0" borderId="0"/>
    <xf numFmtId="0" fontId="24" fillId="0" borderId="0"/>
    <xf numFmtId="0" fontId="33" fillId="15" borderId="0" applyNumberFormat="0" applyBorder="0" applyAlignment="0" applyProtection="0">
      <alignment vertical="center"/>
    </xf>
    <xf numFmtId="0" fontId="39" fillId="0" borderId="0"/>
    <xf numFmtId="0" fontId="24" fillId="0" borderId="0"/>
    <xf numFmtId="0" fontId="24" fillId="0" borderId="0"/>
    <xf numFmtId="0" fontId="32" fillId="14" borderId="0" applyNumberFormat="0" applyBorder="0" applyAlignment="0" applyProtection="0">
      <alignment vertical="center"/>
    </xf>
    <xf numFmtId="0" fontId="24" fillId="0" borderId="0"/>
    <xf numFmtId="0" fontId="79" fillId="8" borderId="0" applyNumberFormat="0" applyBorder="0" applyAlignment="0" applyProtection="0">
      <alignment vertical="center"/>
    </xf>
    <xf numFmtId="195" fontId="16" fillId="0" borderId="0" applyFont="0" applyFill="0" applyBorder="0" applyAlignment="0" applyProtection="0"/>
    <xf numFmtId="0" fontId="24" fillId="0" borderId="0"/>
    <xf numFmtId="0" fontId="24" fillId="0" borderId="0">
      <protection locked="0"/>
    </xf>
    <xf numFmtId="0" fontId="24" fillId="0" borderId="0"/>
    <xf numFmtId="0" fontId="39" fillId="0" borderId="0"/>
    <xf numFmtId="0" fontId="24" fillId="0" borderId="0">
      <alignment vertical="top"/>
    </xf>
    <xf numFmtId="0" fontId="21" fillId="46" borderId="0" applyNumberFormat="0" applyBorder="0" applyAlignment="0" applyProtection="0"/>
    <xf numFmtId="0" fontId="24" fillId="0" borderId="0"/>
    <xf numFmtId="0" fontId="16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28" fillId="0" borderId="0"/>
    <xf numFmtId="0" fontId="24" fillId="0" borderId="0">
      <protection locked="0"/>
    </xf>
    <xf numFmtId="0" fontId="89" fillId="66" borderId="0" applyNumberFormat="0" applyBorder="0" applyAlignment="0" applyProtection="0"/>
    <xf numFmtId="187" fontId="24" fillId="0" borderId="0" applyFont="0" applyFill="0" applyBorder="0" applyAlignment="0" applyProtection="0"/>
    <xf numFmtId="0" fontId="24" fillId="0" borderId="0"/>
    <xf numFmtId="0" fontId="24" fillId="0" borderId="0">
      <protection locked="0"/>
    </xf>
    <xf numFmtId="0" fontId="24" fillId="0" borderId="0"/>
    <xf numFmtId="185" fontId="26" fillId="0" borderId="0" applyFill="0" applyBorder="0" applyProtection="0">
      <alignment horizontal="right"/>
    </xf>
    <xf numFmtId="0" fontId="13" fillId="7" borderId="0" applyNumberFormat="0" applyBorder="0" applyAlignment="0" applyProtection="0">
      <alignment vertical="center"/>
    </xf>
    <xf numFmtId="186" fontId="26" fillId="0" borderId="0" applyFill="0" applyBorder="0" applyProtection="0">
      <alignment horizontal="right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189" fontId="46" fillId="0" borderId="0" applyFill="0" applyBorder="0" applyProtection="0">
      <alignment horizontal="center"/>
    </xf>
    <xf numFmtId="218" fontId="26" fillId="0" borderId="0" applyFill="0" applyBorder="0" applyProtection="0">
      <alignment horizontal="right"/>
    </xf>
    <xf numFmtId="0" fontId="16" fillId="0" borderId="0">
      <alignment horizontal="left" wrapText="1"/>
    </xf>
    <xf numFmtId="3" fontId="14" fillId="0" borderId="0" applyFont="0" applyFill="0" applyBorder="0" applyAlignment="0" applyProtection="0"/>
    <xf numFmtId="191" fontId="46" fillId="0" borderId="0" applyFill="0" applyBorder="0" applyProtection="0">
      <alignment horizontal="center"/>
    </xf>
    <xf numFmtId="14" fontId="42" fillId="0" borderId="0">
      <alignment horizontal="center" wrapText="1"/>
      <protection locked="0"/>
    </xf>
    <xf numFmtId="177" fontId="87" fillId="64" borderId="0"/>
    <xf numFmtId="184" fontId="41" fillId="0" borderId="0" applyFill="0" applyBorder="0" applyProtection="0">
      <alignment horizontal="right"/>
    </xf>
    <xf numFmtId="0" fontId="92" fillId="67" borderId="0" applyNumberFormat="0" applyBorder="0" applyAlignment="0" applyProtection="0">
      <alignment vertical="center"/>
    </xf>
    <xf numFmtId="197" fontId="26" fillId="0" borderId="0" applyFill="0" applyBorder="0" applyProtection="0">
      <alignment horizontal="right"/>
    </xf>
    <xf numFmtId="217" fontId="26" fillId="0" borderId="0" applyFill="0" applyBorder="0" applyProtection="0">
      <alignment horizontal="right"/>
    </xf>
    <xf numFmtId="0" fontId="13" fillId="7" borderId="0" applyNumberFormat="0" applyBorder="0" applyAlignment="0" applyProtection="0">
      <alignment vertical="center"/>
    </xf>
    <xf numFmtId="198" fontId="26" fillId="0" borderId="0" applyFill="0" applyBorder="0" applyProtection="0">
      <alignment horizontal="right"/>
    </xf>
    <xf numFmtId="0" fontId="13" fillId="7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5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/>
    <xf numFmtId="199" fontId="24" fillId="0" borderId="0" applyFont="0" applyFill="0" applyBorder="0" applyAlignment="0" applyProtection="0"/>
    <xf numFmtId="0" fontId="9" fillId="8" borderId="0" applyNumberFormat="0" applyBorder="0" applyAlignment="0" applyProtection="0">
      <alignment vertical="center"/>
    </xf>
    <xf numFmtId="0" fontId="26" fillId="0" borderId="0">
      <protection locked="0"/>
    </xf>
    <xf numFmtId="208" fontId="16" fillId="0" borderId="0" applyFont="0" applyFill="0" applyBorder="0" applyAlignment="0" applyProtection="0"/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6" fillId="0" borderId="0"/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37" fontId="30" fillId="0" borderId="0" applyFont="0" applyFill="0" applyBorder="0" applyAlignment="0" applyProtection="0"/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32" fillId="61" borderId="0" applyNumberFormat="0" applyBorder="0" applyAlignment="0" applyProtection="0">
      <alignment vertical="center"/>
    </xf>
    <xf numFmtId="0" fontId="25" fillId="0" borderId="0">
      <alignment vertical="center"/>
    </xf>
    <xf numFmtId="0" fontId="32" fillId="1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182" fontId="30" fillId="0" borderId="0" applyFont="0" applyFill="0" applyBorder="0" applyAlignment="0" applyProtection="0"/>
    <xf numFmtId="0" fontId="32" fillId="4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216" fontId="16" fillId="63" borderId="0"/>
    <xf numFmtId="0" fontId="56" fillId="0" borderId="0">
      <protection locked="0"/>
    </xf>
    <xf numFmtId="0" fontId="75" fillId="7" borderId="0" applyNumberFormat="0" applyBorder="0" applyAlignment="0" applyProtection="0">
      <alignment vertical="center"/>
    </xf>
    <xf numFmtId="0" fontId="25" fillId="13" borderId="0" applyNumberFormat="0" applyBorder="0" applyAlignment="0" applyProtection="0"/>
    <xf numFmtId="0" fontId="51" fillId="8" borderId="0" applyNumberFormat="0" applyBorder="0" applyAlignment="0" applyProtection="0">
      <alignment vertical="center"/>
    </xf>
    <xf numFmtId="0" fontId="21" fillId="46" borderId="0" applyNumberFormat="0" applyBorder="0" applyAlignment="0" applyProtection="0"/>
    <xf numFmtId="212" fontId="16" fillId="0" borderId="0" applyFont="0" applyFill="0" applyBorder="0" applyAlignment="0" applyProtection="0"/>
    <xf numFmtId="178" fontId="24" fillId="0" borderId="0"/>
    <xf numFmtId="0" fontId="25" fillId="11" borderId="0" applyNumberFormat="0" applyBorder="0" applyAlignment="0" applyProtection="0"/>
    <xf numFmtId="0" fontId="34" fillId="16" borderId="0" applyNumberFormat="0" applyBorder="0" applyAlignment="0" applyProtection="0">
      <alignment vertical="center"/>
    </xf>
    <xf numFmtId="194" fontId="24" fillId="0" borderId="0" applyFont="0" applyFill="0" applyBorder="0" applyAlignment="0" applyProtection="0"/>
    <xf numFmtId="0" fontId="25" fillId="71" borderId="0" applyNumberFormat="0" applyBorder="0" applyAlignment="0" applyProtection="0"/>
    <xf numFmtId="177" fontId="85" fillId="63" borderId="0"/>
    <xf numFmtId="0" fontId="35" fillId="15" borderId="0" applyNumberFormat="0" applyBorder="0" applyAlignment="0" applyProtection="0">
      <alignment vertical="center"/>
    </xf>
    <xf numFmtId="0" fontId="21" fillId="25" borderId="0" applyNumberFormat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5" fillId="25" borderId="0" applyNumberFormat="0" applyBorder="0" applyAlignment="0" applyProtection="0"/>
    <xf numFmtId="0" fontId="25" fillId="13" borderId="0" applyNumberFormat="0" applyBorder="0" applyAlignment="0" applyProtection="0"/>
    <xf numFmtId="0" fontId="25" fillId="11" borderId="0" applyNumberFormat="0" applyBorder="0" applyAlignment="0" applyProtection="0"/>
    <xf numFmtId="0" fontId="25" fillId="12" borderId="0" applyNumberFormat="0" applyBorder="0" applyAlignment="0" applyProtection="0"/>
    <xf numFmtId="0" fontId="21" fillId="12" borderId="0" applyNumberFormat="0" applyBorder="0" applyAlignment="0" applyProtection="0"/>
    <xf numFmtId="200" fontId="68" fillId="0" borderId="0" applyFill="0" applyBorder="0" applyAlignment="0"/>
    <xf numFmtId="202" fontId="28" fillId="0" borderId="0" applyFont="0" applyFill="0" applyBorder="0" applyAlignment="0" applyProtection="0"/>
    <xf numFmtId="2" fontId="16" fillId="0" borderId="0" applyFill="0">
      <alignment horizontal="center"/>
    </xf>
    <xf numFmtId="0" fontId="16" fillId="0" borderId="0" applyFill="0" applyBorder="0" applyAlignment="0"/>
    <xf numFmtId="0" fontId="91" fillId="0" borderId="10" applyNumberFormat="0" applyFill="0" applyProtection="0">
      <alignment horizontal="center"/>
    </xf>
    <xf numFmtId="0" fontId="10" fillId="7" borderId="0" applyNumberFormat="0" applyBorder="0" applyAlignment="0" applyProtection="0">
      <alignment vertical="center"/>
    </xf>
    <xf numFmtId="178" fontId="24" fillId="0" borderId="0"/>
    <xf numFmtId="0" fontId="35" fillId="15" borderId="0" applyNumberFormat="0" applyBorder="0" applyAlignment="0" applyProtection="0">
      <alignment vertical="center"/>
    </xf>
    <xf numFmtId="178" fontId="24" fillId="0" borderId="0"/>
    <xf numFmtId="178" fontId="24" fillId="0" borderId="0"/>
    <xf numFmtId="178" fontId="24" fillId="0" borderId="0"/>
    <xf numFmtId="0" fontId="70" fillId="0" borderId="0" applyFont="0" applyFill="0" applyBorder="0" applyAlignment="0" applyProtection="0"/>
    <xf numFmtId="193" fontId="26" fillId="0" borderId="0"/>
    <xf numFmtId="177" fontId="30" fillId="0" borderId="0" applyFont="0" applyFill="0" applyBorder="0" applyAlignment="0" applyProtection="0"/>
    <xf numFmtId="39" fontId="30" fillId="0" borderId="0" applyFont="0" applyFill="0" applyBorder="0" applyAlignment="0" applyProtection="0"/>
    <xf numFmtId="0" fontId="10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37" fontId="45" fillId="0" borderId="0" applyFont="0" applyFill="0" applyBorder="0" applyAlignment="0" applyProtection="0"/>
    <xf numFmtId="39" fontId="45" fillId="0" borderId="0" applyFont="0" applyFill="0" applyBorder="0" applyAlignment="0" applyProtection="0"/>
    <xf numFmtId="0" fontId="90" fillId="0" borderId="0" applyNumberFormat="0" applyAlignment="0">
      <alignment horizontal="left"/>
    </xf>
    <xf numFmtId="0" fontId="13" fillId="7" borderId="0" applyNumberFormat="0" applyBorder="0" applyAlignment="0" applyProtection="0">
      <alignment vertical="center"/>
    </xf>
    <xf numFmtId="0" fontId="24" fillId="0" borderId="0"/>
    <xf numFmtId="9" fontId="16" fillId="0" borderId="0" applyFont="0" applyFill="0" applyBorder="0" applyAlignment="0" applyProtection="0">
      <alignment vertical="center"/>
    </xf>
    <xf numFmtId="0" fontId="94" fillId="0" borderId="0" applyNumberFormat="0" applyAlignment="0"/>
    <xf numFmtId="9" fontId="45" fillId="0" borderId="0" applyFont="0" applyFill="0" applyBorder="0" applyAlignment="0" applyProtection="0"/>
    <xf numFmtId="25" fontId="45" fillId="0" borderId="0" applyFont="0" applyFill="0" applyBorder="0" applyAlignment="0" applyProtection="0"/>
    <xf numFmtId="215" fontId="30" fillId="0" borderId="0" applyFont="0" applyFill="0" applyBorder="0" applyAlignment="0" applyProtection="0"/>
    <xf numFmtId="181" fontId="45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67" fillId="0" borderId="0"/>
    <xf numFmtId="179" fontId="26" fillId="0" borderId="0"/>
    <xf numFmtId="0" fontId="13" fillId="7" borderId="0" applyNumberFormat="0" applyBorder="0" applyAlignment="0" applyProtection="0">
      <alignment vertical="center"/>
    </xf>
    <xf numFmtId="15" fontId="14" fillId="0" borderId="0"/>
    <xf numFmtId="205" fontId="26" fillId="0" borderId="0"/>
    <xf numFmtId="0" fontId="43" fillId="68" borderId="1"/>
    <xf numFmtId="0" fontId="35" fillId="15" borderId="0" applyNumberFormat="0" applyBorder="0" applyAlignment="0" applyProtection="0">
      <alignment vertical="center"/>
    </xf>
    <xf numFmtId="0" fontId="79" fillId="8" borderId="0" applyNumberFormat="0" applyBorder="0" applyAlignment="0" applyProtection="0">
      <alignment vertical="center"/>
    </xf>
    <xf numFmtId="192" fontId="26" fillId="0" borderId="0" applyFont="0" applyFill="0" applyBorder="0" applyAlignment="0" applyProtection="0"/>
    <xf numFmtId="2" fontId="98" fillId="0" borderId="0" applyProtection="0"/>
    <xf numFmtId="0" fontId="83" fillId="0" borderId="28" applyNumberFormat="0" applyAlignment="0" applyProtection="0">
      <alignment horizontal="left" vertical="center"/>
    </xf>
    <xf numFmtId="0" fontId="83" fillId="0" borderId="5">
      <alignment horizontal="left" vertical="center"/>
    </xf>
    <xf numFmtId="0" fontId="23" fillId="0" borderId="5" applyNumberFormat="0">
      <alignment horizontal="right" wrapText="1"/>
    </xf>
    <xf numFmtId="0" fontId="13" fillId="7" borderId="0" applyNumberFormat="0" applyBorder="0" applyAlignment="0" applyProtection="0">
      <alignment vertical="center"/>
    </xf>
    <xf numFmtId="0" fontId="83" fillId="0" borderId="0" applyProtection="0"/>
    <xf numFmtId="10" fontId="43" fillId="24" borderId="1" applyNumberFormat="0" applyBorder="0" applyAlignment="0" applyProtection="0"/>
    <xf numFmtId="216" fontId="16" fillId="64" borderId="0"/>
    <xf numFmtId="0" fontId="9" fillId="0" borderId="0">
      <alignment vertical="center"/>
    </xf>
    <xf numFmtId="216" fontId="16" fillId="64" borderId="0"/>
    <xf numFmtId="38" fontId="86" fillId="0" borderId="0"/>
    <xf numFmtId="0" fontId="13" fillId="8" borderId="0" applyNumberFormat="0" applyBorder="0" applyAlignment="0" applyProtection="0">
      <alignment vertical="center"/>
    </xf>
    <xf numFmtId="38" fontId="84" fillId="0" borderId="0"/>
    <xf numFmtId="0" fontId="35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38" fontId="99" fillId="0" borderId="0"/>
    <xf numFmtId="0" fontId="35" fillId="16" borderId="0" applyNumberFormat="0" applyBorder="0" applyAlignment="0" applyProtection="0">
      <alignment vertical="center"/>
    </xf>
    <xf numFmtId="0" fontId="31" fillId="0" borderId="0"/>
    <xf numFmtId="0" fontId="78" fillId="62" borderId="27">
      <protection locked="0"/>
    </xf>
    <xf numFmtId="0" fontId="31" fillId="0" borderId="0"/>
    <xf numFmtId="216" fontId="16" fillId="63" borderId="0"/>
    <xf numFmtId="38" fontId="14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00" fillId="0" borderId="25"/>
    <xf numFmtId="0" fontId="10" fillId="7" borderId="0" applyNumberFormat="0" applyBorder="0" applyAlignment="0" applyProtection="0">
      <alignment vertical="center"/>
    </xf>
    <xf numFmtId="207" fontId="14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213" fontId="14" fillId="0" borderId="0" applyFont="0" applyFill="0" applyBorder="0" applyAlignment="0" applyProtection="0"/>
    <xf numFmtId="0" fontId="26" fillId="0" borderId="0"/>
    <xf numFmtId="37" fontId="101" fillId="0" borderId="0"/>
    <xf numFmtId="0" fontId="87" fillId="0" borderId="0"/>
    <xf numFmtId="0" fontId="95" fillId="0" borderId="0"/>
    <xf numFmtId="0" fontId="16" fillId="0" borderId="0"/>
    <xf numFmtId="0" fontId="13" fillId="7" borderId="0" applyNumberFormat="0" applyBorder="0" applyAlignment="0" applyProtection="0">
      <alignment vertical="center"/>
    </xf>
    <xf numFmtId="0" fontId="16" fillId="0" borderId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10" fontId="26" fillId="0" borderId="0" applyFont="0" applyFill="0" applyBorder="0" applyAlignment="0" applyProtection="0"/>
    <xf numFmtId="10" fontId="24" fillId="0" borderId="0" applyFont="0" applyFill="0" applyBorder="0" applyAlignment="0" applyProtection="0"/>
    <xf numFmtId="0" fontId="33" fillId="15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83" fontId="24" fillId="0" borderId="0" applyFont="0" applyFill="0" applyProtection="0"/>
    <xf numFmtId="0" fontId="102" fillId="0" borderId="0" applyNumberFormat="0" applyFill="0" applyBorder="0" applyAlignment="0" applyProtection="0"/>
    <xf numFmtId="0" fontId="24" fillId="0" borderId="0"/>
    <xf numFmtId="0" fontId="43" fillId="18" borderId="1"/>
    <xf numFmtId="204" fontId="80" fillId="0" borderId="0"/>
    <xf numFmtId="15" fontId="14" fillId="0" borderId="0" applyFont="0" applyFill="0" applyBorder="0" applyAlignment="0" applyProtection="0"/>
    <xf numFmtId="4" fontId="14" fillId="0" borderId="0" applyFont="0" applyFill="0" applyBorder="0" applyAlignment="0" applyProtection="0"/>
    <xf numFmtId="0" fontId="72" fillId="60" borderId="0" applyNumberFormat="0" applyBorder="0" applyAlignment="0" applyProtection="0"/>
    <xf numFmtId="0" fontId="76" fillId="0" borderId="25">
      <alignment horizontal="center"/>
    </xf>
    <xf numFmtId="0" fontId="79" fillId="8" borderId="0" applyNumberFormat="0" applyBorder="0" applyAlignment="0" applyProtection="0">
      <alignment vertical="center"/>
    </xf>
    <xf numFmtId="0" fontId="14" fillId="70" borderId="0" applyNumberFormat="0" applyFont="0" applyBorder="0" applyAlignment="0" applyProtection="0"/>
    <xf numFmtId="211" fontId="16" fillId="0" borderId="0" applyNumberFormat="0" applyFill="0" applyBorder="0" applyAlignment="0" applyProtection="0">
      <alignment horizontal="left"/>
    </xf>
    <xf numFmtId="0" fontId="13" fillId="8" borderId="0" applyNumberFormat="0" applyBorder="0" applyAlignment="0" applyProtection="0">
      <alignment vertical="center"/>
    </xf>
    <xf numFmtId="211" fontId="16" fillId="0" borderId="0" applyNumberFormat="0" applyFill="0" applyBorder="0" applyAlignment="0" applyProtection="0">
      <alignment horizontal="left"/>
    </xf>
    <xf numFmtId="0" fontId="8" fillId="0" borderId="0"/>
    <xf numFmtId="0" fontId="56" fillId="0" borderId="0"/>
    <xf numFmtId="0" fontId="9" fillId="0" borderId="0">
      <alignment vertical="center"/>
    </xf>
    <xf numFmtId="0" fontId="33" fillId="15" borderId="0" applyNumberFormat="0" applyBorder="0" applyAlignment="0" applyProtection="0">
      <alignment vertical="center"/>
    </xf>
    <xf numFmtId="0" fontId="78" fillId="62" borderId="27">
      <protection locked="0"/>
    </xf>
    <xf numFmtId="0" fontId="78" fillId="62" borderId="27">
      <protection locked="0"/>
    </xf>
    <xf numFmtId="214" fontId="24" fillId="0" borderId="0" applyFont="0" applyFill="0" applyBorder="0" applyAlignment="0" applyProtection="0"/>
    <xf numFmtId="188" fontId="24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96" fillId="0" borderId="29" applyNumberFormat="0" applyFill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6" fontId="24" fillId="0" borderId="0" applyFont="0" applyFill="0" applyBorder="0" applyAlignment="0" applyProtection="0"/>
    <xf numFmtId="0" fontId="24" fillId="0" borderId="12" applyNumberFormat="0" applyFill="0" applyProtection="0">
      <alignment horizontal="right"/>
    </xf>
    <xf numFmtId="0" fontId="77" fillId="0" borderId="26" applyNumberFormat="0" applyFill="0" applyAlignment="0" applyProtection="0">
      <alignment vertical="center"/>
    </xf>
    <xf numFmtId="0" fontId="96" fillId="0" borderId="29" applyNumberFormat="0" applyFill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93" fillId="0" borderId="12" applyNumberFormat="0" applyFill="0" applyProtection="0">
      <alignment horizontal="center"/>
    </xf>
    <xf numFmtId="0" fontId="34" fillId="16" borderId="0" applyNumberFormat="0" applyBorder="0" applyAlignment="0" applyProtection="0">
      <alignment vertical="center"/>
    </xf>
    <xf numFmtId="0" fontId="24" fillId="0" borderId="0"/>
    <xf numFmtId="0" fontId="103" fillId="0" borderId="0" applyFill="0" applyBorder="0" applyAlignment="0"/>
    <xf numFmtId="0" fontId="10" fillId="7" borderId="0" applyNumberFormat="0" applyBorder="0" applyAlignment="0" applyProtection="0">
      <alignment vertical="center"/>
    </xf>
    <xf numFmtId="0" fontId="104" fillId="0" borderId="0" applyNumberForma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79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72" fillId="60" borderId="0" applyNumberFormat="0" applyBorder="0" applyAlignment="0" applyProtection="0"/>
    <xf numFmtId="0" fontId="16" fillId="0" borderId="0">
      <alignment vertical="center"/>
    </xf>
    <xf numFmtId="0" fontId="79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6" fillId="0" borderId="0"/>
    <xf numFmtId="0" fontId="10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>
      <alignment horizontal="left" wrapText="1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5" fillId="0" borderId="0"/>
    <xf numFmtId="0" fontId="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horizontal="left" wrapText="1"/>
    </xf>
    <xf numFmtId="0" fontId="16" fillId="0" borderId="0"/>
    <xf numFmtId="0" fontId="16" fillId="0" borderId="0">
      <alignment horizontal="left" wrapText="1"/>
    </xf>
    <xf numFmtId="0" fontId="16" fillId="0" borderId="0"/>
    <xf numFmtId="0" fontId="106" fillId="43" borderId="15" applyNumberFormat="0" applyAlignment="0" applyProtection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/>
    <xf numFmtId="0" fontId="16" fillId="0" borderId="0"/>
    <xf numFmtId="0" fontId="25" fillId="0" borderId="0"/>
    <xf numFmtId="0" fontId="16" fillId="0" borderId="0">
      <alignment vertical="center"/>
    </xf>
    <xf numFmtId="0" fontId="9" fillId="0" borderId="0">
      <alignment vertical="center"/>
    </xf>
    <xf numFmtId="0" fontId="16" fillId="0" borderId="0"/>
    <xf numFmtId="0" fontId="16" fillId="0" borderId="0">
      <alignment vertical="center"/>
    </xf>
    <xf numFmtId="0" fontId="16" fillId="0" borderId="0"/>
    <xf numFmtId="0" fontId="24" fillId="0" borderId="0" applyNumberFormat="0" applyFont="0" applyFill="0" applyBorder="0" applyAlignment="0" applyProtection="0"/>
    <xf numFmtId="0" fontId="9" fillId="0" borderId="0">
      <alignment vertical="center"/>
    </xf>
    <xf numFmtId="0" fontId="103" fillId="0" borderId="0" applyFill="0" applyBorder="0" applyAlignment="0"/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71" borderId="0" applyNumberFormat="0" applyBorder="0" applyAlignment="0" applyProtection="0"/>
    <xf numFmtId="0" fontId="61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07" fillId="16" borderId="0" applyNumberFormat="0" applyBorder="0" applyAlignment="0" applyProtection="0">
      <alignment vertical="center"/>
    </xf>
    <xf numFmtId="0" fontId="34" fillId="71" borderId="0" applyNumberFormat="0" applyBorder="0" applyAlignment="0" applyProtection="0"/>
    <xf numFmtId="0" fontId="32" fillId="72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07" fillId="15" borderId="0" applyNumberFormat="0" applyBorder="0" applyAlignment="0" applyProtection="0">
      <alignment vertical="center"/>
    </xf>
    <xf numFmtId="0" fontId="107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71" borderId="0" applyNumberFormat="0" applyBorder="0" applyAlignment="0" applyProtection="0"/>
    <xf numFmtId="0" fontId="35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top"/>
      <protection locked="0"/>
    </xf>
    <xf numFmtId="0" fontId="108" fillId="0" borderId="30" applyNumberFormat="0" applyFill="0" applyAlignment="0" applyProtection="0">
      <alignment vertical="center"/>
    </xf>
    <xf numFmtId="0" fontId="108" fillId="0" borderId="30" applyNumberFormat="0" applyFill="0" applyAlignment="0" applyProtection="0">
      <alignment vertical="center"/>
    </xf>
    <xf numFmtId="0" fontId="60" fillId="33" borderId="20" applyNumberFormat="0" applyAlignment="0" applyProtection="0">
      <alignment vertical="center"/>
    </xf>
    <xf numFmtId="0" fontId="60" fillId="33" borderId="20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8" fillId="0" borderId="7" applyNumberFormat="0" applyFill="0" applyProtection="0">
      <alignment horizontal="left"/>
    </xf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10" fillId="0" borderId="31" applyNumberFormat="0" applyFill="0" applyAlignment="0" applyProtection="0">
      <alignment vertical="center"/>
    </xf>
    <xf numFmtId="0" fontId="110" fillId="0" borderId="31" applyNumberFormat="0" applyFill="0" applyAlignment="0" applyProtection="0">
      <alignment vertical="center"/>
    </xf>
    <xf numFmtId="210" fontId="28" fillId="0" borderId="0" applyFont="0" applyFill="0" applyBorder="0" applyAlignment="0" applyProtection="0"/>
    <xf numFmtId="206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0" fontId="0" fillId="0" borderId="0">
      <alignment vertical="center"/>
    </xf>
    <xf numFmtId="0" fontId="16" fillId="0" borderId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6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186" fontId="26" fillId="0" borderId="0" applyFill="0" applyBorder="0" applyProtection="0">
      <alignment horizontal="right"/>
    </xf>
    <xf numFmtId="41" fontId="16" fillId="0" borderId="0" applyFont="0" applyFill="0" applyBorder="0" applyAlignment="0" applyProtection="0"/>
    <xf numFmtId="0" fontId="49" fillId="0" borderId="0"/>
    <xf numFmtId="0" fontId="89" fillId="74" borderId="0" applyNumberFormat="0" applyBorder="0" applyAlignment="0" applyProtection="0"/>
    <xf numFmtId="0" fontId="32" fillId="75" borderId="0" applyNumberFormat="0" applyBorder="0" applyAlignment="0" applyProtection="0">
      <alignment vertical="center"/>
    </xf>
    <xf numFmtId="0" fontId="32" fillId="75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2" fillId="76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73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2" fillId="6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72" borderId="0" applyNumberFormat="0" applyBorder="0" applyAlignment="0" applyProtection="0">
      <alignment vertical="center"/>
    </xf>
    <xf numFmtId="0" fontId="24" fillId="0" borderId="12" applyNumberFormat="0" applyFill="0" applyProtection="0">
      <alignment horizontal="left"/>
    </xf>
    <xf numFmtId="0" fontId="92" fillId="67" borderId="0" applyNumberFormat="0" applyBorder="0" applyAlignment="0" applyProtection="0">
      <alignment vertical="center"/>
    </xf>
    <xf numFmtId="0" fontId="92" fillId="67" borderId="0" applyNumberFormat="0" applyBorder="0" applyAlignment="0" applyProtection="0">
      <alignment vertical="center"/>
    </xf>
    <xf numFmtId="0" fontId="69" fillId="18" borderId="24" applyNumberFormat="0" applyAlignment="0" applyProtection="0">
      <alignment vertical="center"/>
    </xf>
    <xf numFmtId="0" fontId="106" fillId="43" borderId="15" applyNumberFormat="0" applyAlignment="0" applyProtection="0">
      <alignment vertical="center"/>
    </xf>
    <xf numFmtId="1" fontId="24" fillId="0" borderId="7" applyFill="0" applyProtection="0">
      <alignment horizontal="center"/>
    </xf>
    <xf numFmtId="1" fontId="111" fillId="0" borderId="1">
      <alignment vertical="center"/>
      <protection locked="0"/>
    </xf>
    <xf numFmtId="0" fontId="112" fillId="0" borderId="0"/>
    <xf numFmtId="219" fontId="111" fillId="0" borderId="1">
      <alignment vertical="center"/>
      <protection locked="0"/>
    </xf>
    <xf numFmtId="0" fontId="39" fillId="0" borderId="0"/>
    <xf numFmtId="0" fontId="39" fillId="0" borderId="0"/>
    <xf numFmtId="0" fontId="14" fillId="0" borderId="0"/>
    <xf numFmtId="43" fontId="24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9" fillId="77" borderId="32" applyNumberFormat="0" applyFont="0" applyAlignment="0" applyProtection="0">
      <alignment vertical="center"/>
    </xf>
    <xf numFmtId="0" fontId="9" fillId="77" borderId="32" applyNumberFormat="0" applyFont="0" applyAlignment="0" applyProtection="0">
      <alignment vertical="center"/>
    </xf>
    <xf numFmtId="187" fontId="24" fillId="0" borderId="1" applyNumberFormat="0"/>
    <xf numFmtId="38" fontId="70" fillId="0" borderId="0" applyFont="0" applyFill="0" applyBorder="0" applyAlignment="0" applyProtection="0"/>
    <xf numFmtId="4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113" fillId="0" borderId="0"/>
  </cellStyleXfs>
  <cellXfs count="39">
    <xf numFmtId="0" fontId="0" fillId="0" borderId="0" xfId="0"/>
    <xf numFmtId="49" fontId="1" fillId="0" borderId="1" xfId="607" applyNumberFormat="1" applyFont="1" applyBorder="1" applyAlignment="1">
      <alignment horizontal="center" vertical="center" wrapText="1"/>
    </xf>
    <xf numFmtId="0" fontId="1" fillId="0" borderId="1" xfId="607" applyFont="1" applyBorder="1" applyAlignment="1">
      <alignment horizontal="center" vertical="center" wrapText="1"/>
    </xf>
    <xf numFmtId="0" fontId="1" fillId="0" borderId="2" xfId="607" applyFont="1" applyBorder="1" applyAlignment="1">
      <alignment horizontal="center" vertical="center" wrapText="1"/>
    </xf>
    <xf numFmtId="0" fontId="1" fillId="0" borderId="3" xfId="607" applyFont="1" applyBorder="1" applyAlignment="1">
      <alignment horizontal="center" vertical="center" wrapText="1"/>
    </xf>
    <xf numFmtId="0" fontId="1" fillId="0" borderId="4" xfId="607" applyFont="1" applyBorder="1" applyAlignment="1">
      <alignment horizontal="center" vertical="center"/>
    </xf>
    <xf numFmtId="0" fontId="1" fillId="0" borderId="5" xfId="607" applyFont="1" applyBorder="1" applyAlignment="1">
      <alignment horizontal="center" vertical="center"/>
    </xf>
    <xf numFmtId="0" fontId="1" fillId="0" borderId="6" xfId="607" applyFont="1" applyBorder="1" applyAlignment="1">
      <alignment horizontal="center" vertical="center" wrapText="1"/>
    </xf>
    <xf numFmtId="0" fontId="1" fillId="0" borderId="7" xfId="607" applyFont="1" applyBorder="1" applyAlignment="1">
      <alignment horizontal="center" vertical="center" wrapText="1"/>
    </xf>
    <xf numFmtId="0" fontId="1" fillId="0" borderId="4" xfId="607" applyFont="1" applyBorder="1" applyAlignment="1">
      <alignment horizontal="center" vertical="center" wrapText="1"/>
    </xf>
    <xf numFmtId="0" fontId="1" fillId="0" borderId="8" xfId="607" applyFont="1" applyBorder="1" applyAlignment="1">
      <alignment horizontal="center" vertical="center" wrapText="1"/>
    </xf>
    <xf numFmtId="0" fontId="1" fillId="0" borderId="1" xfId="607" applyNumberFormat="1" applyFont="1" applyBorder="1" applyAlignment="1">
      <alignment horizontal="center" vertical="center" wrapText="1"/>
    </xf>
    <xf numFmtId="49" fontId="0" fillId="2" borderId="1" xfId="607" applyNumberFormat="1" applyFill="1" applyBorder="1" applyAlignment="1">
      <alignment horizontal="center" vertical="center"/>
    </xf>
    <xf numFmtId="0" fontId="2" fillId="2" borderId="9" xfId="608" applyFont="1" applyFill="1" applyBorder="1" applyAlignment="1">
      <alignment horizontal="center" vertical="center"/>
    </xf>
    <xf numFmtId="0" fontId="3" fillId="2" borderId="1" xfId="607" applyNumberFormat="1" applyFont="1" applyFill="1" applyBorder="1" applyAlignment="1">
      <alignment horizontal="center" vertical="center" wrapText="1"/>
    </xf>
    <xf numFmtId="0" fontId="4" fillId="2" borderId="1" xfId="607" applyFont="1" applyFill="1" applyBorder="1" applyAlignment="1">
      <alignment horizontal="center" vertical="center"/>
    </xf>
    <xf numFmtId="0" fontId="4" fillId="2" borderId="4" xfId="607" applyFont="1" applyFill="1" applyBorder="1" applyAlignment="1">
      <alignment horizontal="center" vertical="center"/>
    </xf>
    <xf numFmtId="0" fontId="2" fillId="2" borderId="1" xfId="608" applyFont="1" applyFill="1" applyBorder="1" applyAlignment="1">
      <alignment horizontal="center" vertical="center"/>
    </xf>
    <xf numFmtId="0" fontId="1" fillId="0" borderId="4" xfId="607" applyFont="1" applyFill="1" applyBorder="1" applyAlignment="1">
      <alignment horizontal="center" vertical="center" wrapText="1"/>
    </xf>
    <xf numFmtId="0" fontId="1" fillId="0" borderId="8" xfId="607" applyFont="1" applyFill="1" applyBorder="1" applyAlignment="1">
      <alignment horizontal="center" vertical="center" wrapText="1"/>
    </xf>
    <xf numFmtId="0" fontId="1" fillId="2" borderId="1" xfId="607" applyFont="1" applyFill="1" applyBorder="1" applyAlignment="1">
      <alignment horizontal="center" vertical="center" wrapText="1"/>
    </xf>
    <xf numFmtId="0" fontId="1" fillId="0" borderId="1" xfId="607" applyFont="1" applyFill="1" applyBorder="1" applyAlignment="1">
      <alignment vertical="center" wrapText="1"/>
    </xf>
    <xf numFmtId="0" fontId="0" fillId="2" borderId="1" xfId="607" applyFill="1" applyBorder="1">
      <alignment vertical="center"/>
    </xf>
    <xf numFmtId="0" fontId="1" fillId="0" borderId="8" xfId="607" applyFont="1" applyBorder="1" applyAlignment="1">
      <alignment horizontal="center" vertical="center"/>
    </xf>
    <xf numFmtId="0" fontId="5" fillId="3" borderId="4" xfId="607" applyFont="1" applyFill="1" applyBorder="1" applyAlignment="1">
      <alignment horizontal="center" vertical="center"/>
    </xf>
    <xf numFmtId="0" fontId="6" fillId="3" borderId="8" xfId="607" applyFont="1" applyFill="1" applyBorder="1" applyAlignment="1">
      <alignment horizontal="center" vertical="center"/>
    </xf>
    <xf numFmtId="0" fontId="5" fillId="4" borderId="10" xfId="607" applyFont="1" applyFill="1" applyBorder="1" applyAlignment="1">
      <alignment horizontal="center" vertical="center"/>
    </xf>
    <xf numFmtId="0" fontId="6" fillId="4" borderId="10" xfId="607" applyFont="1" applyFill="1" applyBorder="1" applyAlignment="1">
      <alignment horizontal="center" vertical="center"/>
    </xf>
    <xf numFmtId="0" fontId="5" fillId="5" borderId="10" xfId="607" applyFont="1" applyFill="1" applyBorder="1" applyAlignment="1">
      <alignment horizontal="center" vertical="center"/>
    </xf>
    <xf numFmtId="0" fontId="6" fillId="5" borderId="10" xfId="607" applyFont="1" applyFill="1" applyBorder="1" applyAlignment="1">
      <alignment horizontal="center" vertical="center"/>
    </xf>
    <xf numFmtId="0" fontId="7" fillId="6" borderId="11" xfId="607" applyFont="1" applyFill="1" applyBorder="1" applyAlignment="1">
      <alignment horizontal="center" vertical="center"/>
    </xf>
    <xf numFmtId="0" fontId="1" fillId="0" borderId="9" xfId="607" applyFont="1" applyBorder="1" applyAlignment="1">
      <alignment horizontal="center" vertical="center" wrapText="1"/>
    </xf>
    <xf numFmtId="0" fontId="1" fillId="0" borderId="9" xfId="607" applyFont="1" applyBorder="1" applyAlignment="1">
      <alignment horizontal="center" vertical="center"/>
    </xf>
    <xf numFmtId="0" fontId="1" fillId="0" borderId="1" xfId="607" applyFont="1" applyBorder="1" applyAlignment="1">
      <alignment horizontal="center" vertical="center"/>
    </xf>
    <xf numFmtId="0" fontId="0" fillId="0" borderId="1" xfId="607" applyBorder="1">
      <alignment vertical="center"/>
    </xf>
    <xf numFmtId="0" fontId="1" fillId="0" borderId="12" xfId="607" applyFont="1" applyBorder="1" applyAlignment="1">
      <alignment horizontal="center" vertical="center" wrapText="1"/>
    </xf>
    <xf numFmtId="0" fontId="1" fillId="0" borderId="12" xfId="607" applyFont="1" applyBorder="1" applyAlignment="1">
      <alignment horizontal="center" vertical="center"/>
    </xf>
    <xf numFmtId="0" fontId="3" fillId="2" borderId="1" xfId="607" applyFont="1" applyFill="1" applyBorder="1" applyAlignment="1">
      <alignment horizontal="center" vertical="center" wrapText="1"/>
    </xf>
    <xf numFmtId="0" fontId="7" fillId="6" borderId="0" xfId="607" applyFont="1" applyFill="1" applyBorder="1" applyAlignment="1">
      <alignment horizontal="center" vertical="center"/>
    </xf>
  </cellXfs>
  <cellStyles count="653">
    <cellStyle name="常规" xfId="0" builtinId="0"/>
    <cellStyle name="货币[0]" xfId="1" builtinId="7"/>
    <cellStyle name="输入" xfId="2" builtinId="20"/>
    <cellStyle name="?…????è [0.00]_Region Orders (2)" xfId="3"/>
    <cellStyle name="Heading" xfId="4"/>
    <cellStyle name="20% - 强调文字颜色 3" xfId="5" builtinId="38"/>
    <cellStyle name="好_05玉溪" xfId="6"/>
    <cellStyle name="货币" xfId="7" builtinId="4"/>
    <cellStyle name="Normalny_Arkusz1" xfId="8"/>
    <cellStyle name="args.style" xfId="9"/>
    <cellStyle name="千位分隔[0]" xfId="10" builtinId="6"/>
    <cellStyle name="Accent2 - 40%" xfId="11"/>
    <cellStyle name="40% - 强调文字颜色 3" xfId="12" builtinId="39"/>
    <cellStyle name="计算 2" xfId="13"/>
    <cellStyle name="?? 2 2" xfId="14"/>
    <cellStyle name="?…????è_Region Orders (2)" xfId="15"/>
    <cellStyle name="差" xfId="16" builtinId="27"/>
    <cellStyle name="千位分隔" xfId="17" builtinId="3"/>
    <cellStyle name="好_1003牟定县" xfId="18"/>
    <cellStyle name="60% - 强调文字颜色 3" xfId="19" builtinId="40"/>
    <cellStyle name="日期" xfId="20"/>
    <cellStyle name="差_奖励补助测算5.23新" xfId="21"/>
    <cellStyle name="Unprotect" xfId="22"/>
    <cellStyle name="Accent2 - 60%" xfId="23"/>
    <cellStyle name="超链接" xfId="24" builtinId="8"/>
    <cellStyle name="差_2009年一般性转移支付标准工资_奖励补助测算5.22测试" xfId="25"/>
    <cellStyle name="_2006年综合经营计划表（城北支行版5）" xfId="26"/>
    <cellStyle name="@ET_Style?CF_Style_0" xfId="27"/>
    <cellStyle name="百分比" xfId="28" builtinId="5"/>
    <cellStyle name="_kcb" xfId="29"/>
    <cellStyle name="已访问的超链接" xfId="30" builtinId="9"/>
    <cellStyle name="常规 6" xfId="31"/>
    <cellStyle name="注释" xfId="32" builtinId="10"/>
    <cellStyle name="60% - 强调文字颜色 2 3" xfId="33"/>
    <cellStyle name="_ET_STYLE_NoName_00__Sheet3" xfId="34"/>
    <cellStyle name="Entered" xfId="35"/>
    <cellStyle name="60% - 强调文字颜色 2" xfId="36" builtinId="36"/>
    <cellStyle name="差_2007年政法部门业务指标" xfId="37"/>
    <cellStyle name="差_教师绩效工资测算表（离退休按各地上报数测算）2009年1月1日" xfId="38"/>
    <cellStyle name="差_2006年分析表" xfId="39"/>
    <cellStyle name="百分比 7" xfId="40"/>
    <cellStyle name="标题 4" xfId="41" builtinId="19"/>
    <cellStyle name="好_奖励补助测算5.23新" xfId="42"/>
    <cellStyle name="差_指标五" xfId="43"/>
    <cellStyle name="警告文本" xfId="44" builtinId="11"/>
    <cellStyle name="常规 5 2" xfId="45"/>
    <cellStyle name="差_奖励补助测算5.22测试" xfId="46"/>
    <cellStyle name="Currency$[0]" xfId="47"/>
    <cellStyle name="标题" xfId="48" builtinId="15"/>
    <cellStyle name="解释性文本" xfId="49" builtinId="53"/>
    <cellStyle name="0,0_x000d__x000d_NA_x000d__x000d_" xfId="50"/>
    <cellStyle name="常规 2_2011年战略性业务激励费用挂价表（0301）" xfId="51"/>
    <cellStyle name="百分比 4" xfId="52"/>
    <cellStyle name="标题 1" xfId="53" builtinId="16"/>
    <cellStyle name="百分比 2 3" xfId="54"/>
    <cellStyle name="????_Analysis of Loans" xfId="55"/>
    <cellStyle name="百分比 5" xfId="56"/>
    <cellStyle name="0%" xfId="57"/>
    <cellStyle name="标题 2" xfId="58" builtinId="17"/>
    <cellStyle name="60% - 强调文字颜色 1" xfId="59" builtinId="32"/>
    <cellStyle name="百分比 6" xfId="60"/>
    <cellStyle name="标题 3" xfId="61" builtinId="18"/>
    <cellStyle name="60% - 强调文字颜色 4" xfId="62" builtinId="44"/>
    <cellStyle name="输出" xfId="63" builtinId="21"/>
    <cellStyle name="差_2006年水利统计指标统计表" xfId="64"/>
    <cellStyle name="@_text" xfId="65"/>
    <cellStyle name="?? 2" xfId="66"/>
    <cellStyle name="计算" xfId="67" builtinId="22"/>
    <cellStyle name="??_????????" xfId="68"/>
    <cellStyle name="40% - 强调文字颜色 4 2" xfId="69"/>
    <cellStyle name="检查单元格" xfId="70" builtinId="23"/>
    <cellStyle name="20% - 强调文字颜色 6" xfId="71" builtinId="50"/>
    <cellStyle name="_1123试算平衡表（模板）（马雪泉）" xfId="72"/>
    <cellStyle name="强调文字颜色 2" xfId="73" builtinId="33"/>
    <cellStyle name="差_教育厅提供义务教育及高中教师人数（2009年1月6日）" xfId="74"/>
    <cellStyle name="链接单元格" xfId="75" builtinId="24"/>
    <cellStyle name="汇总" xfId="76" builtinId="25"/>
    <cellStyle name="差_Book2" xfId="77"/>
    <cellStyle name="?? 3" xfId="78"/>
    <cellStyle name="?? [0.00]_Analysis of Loans" xfId="79"/>
    <cellStyle name="好" xfId="80" builtinId="26"/>
    <cellStyle name="20% - 强调文字颜色 3 3" xfId="81"/>
    <cellStyle name="适中" xfId="82" builtinId="28"/>
    <cellStyle name="常规 8 2" xfId="83"/>
    <cellStyle name="20% - 强调文字颜色 5" xfId="84" builtinId="46"/>
    <cellStyle name="强调文字颜色 1" xfId="85" builtinId="29"/>
    <cellStyle name="?? 2_2011年战略性业务激励费用挂价表（0301）" xfId="86"/>
    <cellStyle name="Comma  - Style7" xfId="87"/>
    <cellStyle name="20% - 强调文字颜色 1" xfId="88" builtinId="30"/>
    <cellStyle name="40% - 强调文字颜色 1" xfId="89" builtinId="31"/>
    <cellStyle name="输出 2" xfId="90"/>
    <cellStyle name="0.0%" xfId="91"/>
    <cellStyle name="20% - 强调文字颜色 2" xfId="92" builtinId="34"/>
    <cellStyle name="40% - 强调文字颜色 2" xfId="93" builtinId="35"/>
    <cellStyle name="_部门分解表" xfId="94"/>
    <cellStyle name="强调文字颜色 3" xfId="95" builtinId="37"/>
    <cellStyle name="PSChar" xfId="96"/>
    <cellStyle name="强调文字颜色 4" xfId="97" builtinId="41"/>
    <cellStyle name="20% - 强调文字颜色 4" xfId="98" builtinId="42"/>
    <cellStyle name="_特色理财产品统计表1" xfId="99"/>
    <cellStyle name="常规 2 2_Book1" xfId="100"/>
    <cellStyle name="40% - 强调文字颜色 4" xfId="101" builtinId="43"/>
    <cellStyle name="计算 3" xfId="102"/>
    <cellStyle name="?? 2 3" xfId="103"/>
    <cellStyle name="强调文字颜色 5" xfId="104" builtinId="45"/>
    <cellStyle name="40% - 强调文字颜色 5" xfId="105" builtinId="47"/>
    <cellStyle name="差_2006年全省财力计算表（中央、决算）" xfId="106"/>
    <cellStyle name="60% - 强调文字颜色 5" xfId="107" builtinId="48"/>
    <cellStyle name="强调文字颜色 6" xfId="108" builtinId="49"/>
    <cellStyle name="_弱电系统设备配置报价清单" xfId="109"/>
    <cellStyle name="40% - 强调文字颜色 6" xfId="110" builtinId="51"/>
    <cellStyle name="60% - 强调文字颜色 6" xfId="111" builtinId="52"/>
    <cellStyle name="??" xfId="112"/>
    <cellStyle name="Accent4 - 60%" xfId="113"/>
    <cellStyle name="捠壿 [0.00]_Region Orders (2)" xfId="114"/>
    <cellStyle name="?? [0]" xfId="115"/>
    <cellStyle name="???? [0.00]_Analysis of Loans" xfId="116"/>
    <cellStyle name="Percent[2]" xfId="117"/>
    <cellStyle name="style2" xfId="118"/>
    <cellStyle name="Calc Currency (0) 2" xfId="119"/>
    <cellStyle name="?鹎%U龡&amp;H?_x0008__x001c__x001c_?_x0007__x0001__x0001_" xfId="120"/>
    <cellStyle name="_#2011六项定额预测表" xfId="121"/>
    <cellStyle name="_~0254683" xfId="122"/>
    <cellStyle name="_2007年综合经营计划表样(计划处20061016)" xfId="123"/>
    <cellStyle name="_~1542229" xfId="124"/>
    <cellStyle name="KPMG Heading 3" xfId="125"/>
    <cellStyle name="_~1723196" xfId="126"/>
    <cellStyle name="_☆2010年综合经营计划长期摊销费测算表" xfId="127"/>
    <cellStyle name="差_奖励补助测算7.25" xfId="128"/>
    <cellStyle name="Millares_96 Risk" xfId="129"/>
    <cellStyle name="_0712中间业务通报0112" xfId="130"/>
    <cellStyle name="_07城北利润计划0" xfId="131"/>
    <cellStyle name="好_2006年全省财力计算表（中央、决算）" xfId="132"/>
    <cellStyle name="style" xfId="133"/>
    <cellStyle name="_07年中间业务调整计划（报总行公司部20070731）" xfId="134"/>
    <cellStyle name="_07年1月考核上报表" xfId="135"/>
    <cellStyle name="Comma  - Style8" xfId="136"/>
    <cellStyle name="_07年利润测算" xfId="137"/>
    <cellStyle name="_2010年工资测算表0309" xfId="138"/>
    <cellStyle name="_07年中间业务调整计划（报总行）" xfId="139"/>
    <cellStyle name="_1" xfId="140"/>
    <cellStyle name="差 2" xfId="141"/>
    <cellStyle name="_1季度计划" xfId="142"/>
    <cellStyle name="好_2007年政法部门业务指标" xfId="143"/>
    <cellStyle name="Comma  - Style3" xfId="144"/>
    <cellStyle name="_2005年综合经营计划表（调整后公式）" xfId="145"/>
    <cellStyle name="_2006年统筹外资金划拨" xfId="146"/>
    <cellStyle name="_2006年综合经营计划表（云南行用表）" xfId="147"/>
    <cellStyle name="_2007各网点中间业务月收入通报工作表070708" xfId="148"/>
    <cellStyle name="差_2009年一般性转移支付标准工资_不用软件计算9.1不考虑经费管理评价xl" xfId="149"/>
    <cellStyle name="0.00%" xfId="150"/>
    <cellStyle name="_2007年KPI计划分解表(部门上报样表)" xfId="151"/>
    <cellStyle name="Column_Title" xfId="152"/>
    <cellStyle name="标题 2 2" xfId="153"/>
    <cellStyle name="百分比 5 2" xfId="154"/>
    <cellStyle name="Grey" xfId="155"/>
    <cellStyle name="_2007综合经营计划表" xfId="156"/>
    <cellStyle name="_2008-7" xfId="157"/>
    <cellStyle name="_2008年存贷款内外部利率-供综合经营计划-20071227" xfId="158"/>
    <cellStyle name="_2008年中间业务计划（汇总）" xfId="159"/>
    <cellStyle name="_kcb1" xfId="160"/>
    <cellStyle name="分级显示行_1_13区汇总" xfId="161"/>
    <cellStyle name="常规 2 4 2" xfId="162"/>
    <cellStyle name="差_汇总-县级财政报表附表" xfId="163"/>
    <cellStyle name="_2009-1" xfId="164"/>
    <cellStyle name="好_2008年县级公安保障标准落实奖励经费分配测算" xfId="165"/>
    <cellStyle name="_20100326高清市院遂宁检察院1080P配置清单26日改" xfId="166"/>
    <cellStyle name="标题 1 3" xfId="167"/>
    <cellStyle name="_2010年度六项费用计划（0310）" xfId="168"/>
    <cellStyle name="差_副本73283696546880457822010-04-29 2" xfId="169"/>
    <cellStyle name="_2010年预算申报表(2010-02)v5二级行打印(拨备new)" xfId="170"/>
    <cellStyle name="好_2007年人员分部门统计表" xfId="171"/>
    <cellStyle name="60% - 强调文字颜色 6 2" xfId="172"/>
    <cellStyle name="_2011年各行基数及计划增量调查表（部门上报汇总）" xfId="173"/>
    <cellStyle name="超链接 2" xfId="174"/>
    <cellStyle name="Subtotal" xfId="175"/>
    <cellStyle name="_8月各行减值计算" xfId="176"/>
    <cellStyle name="_Book1" xfId="177"/>
    <cellStyle name="_Book1_1" xfId="178"/>
    <cellStyle name="Accent2 - 20%" xfId="179"/>
    <cellStyle name="_计划表2－3：产品业务计划表" xfId="180"/>
    <cellStyle name="_Book1_2" xfId="181"/>
    <cellStyle name="style1" xfId="182"/>
    <cellStyle name="EY House" xfId="183"/>
    <cellStyle name="_CCB.HO.New TB template.CCB PRC IAS Sorting.040223 trial run" xfId="184"/>
    <cellStyle name="_ET_STYLE_NoName_00_" xfId="185"/>
    <cellStyle name="_ET_STYLE_NoName_00__Book1" xfId="186"/>
    <cellStyle name="_ET_STYLE_NoName_00__Book1_1" xfId="187"/>
    <cellStyle name="好_11大理" xfId="188"/>
    <cellStyle name="Accent5 - 20%" xfId="189"/>
    <cellStyle name="_ET_STYLE_NoName_00__Book1_2" xfId="190"/>
    <cellStyle name="_KPI指标体系表(定)" xfId="191"/>
    <cellStyle name="_钞币安防汇总" xfId="192"/>
    <cellStyle name="_城北支行2008年KPI计划考核上报样表" xfId="193"/>
    <cellStyle name="RowLevel_0" xfId="194"/>
    <cellStyle name="差_2008年县级公安保障标准落实奖励经费分配测算" xfId="195"/>
    <cellStyle name="_单户" xfId="196"/>
    <cellStyle name="_定稿表" xfId="197"/>
    <cellStyle name="差_~5676413" xfId="198"/>
    <cellStyle name="_二级行主指表2009" xfId="199"/>
    <cellStyle name="常规 3 2" xfId="200"/>
    <cellStyle name="_方案附件13：2007综合经营计划表（云南）" xfId="201"/>
    <cellStyle name="_房租费计划" xfId="202"/>
    <cellStyle name="_费用" xfId="203"/>
    <cellStyle name="Accent1 - 20%" xfId="204"/>
    <cellStyle name="_分行操作风险测算" xfId="205"/>
    <cellStyle name="40% - 强调文字颜色 3 2" xfId="206"/>
    <cellStyle name="_分解表（调整）" xfId="207"/>
    <cellStyle name="常规 2 2" xfId="208"/>
    <cellStyle name="部门" xfId="209"/>
    <cellStyle name="强调 3" xfId="210"/>
    <cellStyle name="_附件一 分行责任中心预算管理相关报表071212" xfId="211"/>
    <cellStyle name="_公司部1210" xfId="212"/>
    <cellStyle name="好_2007年可用财力" xfId="213"/>
    <cellStyle name="_激励费用表" xfId="214"/>
    <cellStyle name="_计划表式口径1011（产品计划编制表）" xfId="215"/>
    <cellStyle name="_减值测算相关报表（反馈计财部1212）" xfId="216"/>
    <cellStyle name="60% - 强调文字颜色 3 3" xfId="217"/>
    <cellStyle name="_建会〔2007〕209号附件：核算码与COA段值映射关系表" xfId="218"/>
    <cellStyle name="差_0502通海县" xfId="219"/>
    <cellStyle name="Monétaire_!!!GO" xfId="220"/>
    <cellStyle name="_经济资本系数20061129" xfId="221"/>
    <cellStyle name="_利润表科目的基本对照表4（马雪泉）" xfId="222"/>
    <cellStyle name="_取数" xfId="223"/>
    <cellStyle name="_人力费用测算表" xfId="224"/>
    <cellStyle name="常规 12" xfId="225"/>
    <cellStyle name="Accent5 - 60%" xfId="226"/>
    <cellStyle name="_条线计划汇总" xfId="227"/>
    <cellStyle name="常规 6_Book1" xfId="228"/>
    <cellStyle name="差_2007年检察院案件数" xfId="229"/>
    <cellStyle name="_网络改造通信费用测算表（20090820）" xfId="230"/>
    <cellStyle name="_修改后的资产负债表科目对照表1021（马雪泉）" xfId="231"/>
    <cellStyle name="强调 2" xfId="232"/>
    <cellStyle name="む|靇Revenuenuesy L" xfId="233"/>
    <cellStyle name="_中间业务挂价表（公司部+500）2" xfId="234"/>
    <cellStyle name="_主要指标监测表0930" xfId="235"/>
    <cellStyle name="_综合考评2007" xfId="236"/>
    <cellStyle name="{Comma [0]}" xfId="237"/>
    <cellStyle name="差_2009年一般性转移支付标准工资_奖励补助测算7.25" xfId="238"/>
    <cellStyle name="{Comma}" xfId="239"/>
    <cellStyle name="差 3" xfId="240"/>
    <cellStyle name="差_奖励补助测算7.23" xfId="241"/>
    <cellStyle name="{Date}" xfId="242"/>
    <cellStyle name="{Thousand [0]}" xfId="243"/>
    <cellStyle name="常规 2 4" xfId="244"/>
    <cellStyle name="PSInt" xfId="245"/>
    <cellStyle name="{Month}" xfId="246"/>
    <cellStyle name="per.style" xfId="247"/>
    <cellStyle name="Input Cells_Book1" xfId="248"/>
    <cellStyle name="{Percent}" xfId="249"/>
    <cellStyle name="适中 3" xfId="250"/>
    <cellStyle name="{Thousand}" xfId="251"/>
    <cellStyle name="{Z'0000(1 dec)}" xfId="252"/>
    <cellStyle name="差_2008云南省分县市中小学教职工统计表（教育厅提供）" xfId="253"/>
    <cellStyle name="{Z'0000(4 dec)}" xfId="254"/>
    <cellStyle name="差_奖励补助测算5.24冯铸" xfId="255"/>
    <cellStyle name="20% - 强调文字颜色 1 2" xfId="256"/>
    <cellStyle name="20% - 强调文字颜色 1 3" xfId="257"/>
    <cellStyle name="20% - 强调文字颜色 2 2" xfId="258"/>
    <cellStyle name="20% - 强调文字颜色 2 3" xfId="259"/>
    <cellStyle name="好_03昭通" xfId="260"/>
    <cellStyle name="20% - 强调文字颜色 3 2" xfId="261"/>
    <cellStyle name="常规 3" xfId="262"/>
    <cellStyle name="Mon閠aire_!!!GO" xfId="263"/>
    <cellStyle name="20% - 强调文字颜色 4 2" xfId="264"/>
    <cellStyle name="常规 4" xfId="265"/>
    <cellStyle name="Monétaire [0]_!!!GO" xfId="266"/>
    <cellStyle name="20% - 强调文字颜色 4 3" xfId="267"/>
    <cellStyle name="20% - 强调文字颜色 5 2" xfId="268"/>
    <cellStyle name="20% - 强调文字颜色 5 3" xfId="269"/>
    <cellStyle name="20% - 强调文字颜色 6 2" xfId="270"/>
    <cellStyle name="20% - 强调文字颜色 6 3" xfId="271"/>
    <cellStyle name="差_业务工作量指标" xfId="272"/>
    <cellStyle name="差_2007年可用财力" xfId="273"/>
    <cellStyle name="差_指标四" xfId="274"/>
    <cellStyle name="40% - 强调文字颜色 1 2" xfId="275"/>
    <cellStyle name="40% - 强调文字颜色 1 3" xfId="276"/>
    <cellStyle name="常规 9 2" xfId="277"/>
    <cellStyle name="40% - 强调文字颜色 2 2" xfId="278"/>
    <cellStyle name="常规 2 3_Book1" xfId="279"/>
    <cellStyle name="40% - 强调文字颜色 2 3" xfId="280"/>
    <cellStyle name="40% - 强调文字颜色 3 3" xfId="281"/>
    <cellStyle name="Comma,0" xfId="282"/>
    <cellStyle name="40% - 强调文字颜色 4 3" xfId="283"/>
    <cellStyle name="40% - 强调文字颜色 5 2" xfId="284"/>
    <cellStyle name="好_2006年分析表" xfId="285"/>
    <cellStyle name="差_5334_2006年迪庆县级财政报表附表" xfId="286"/>
    <cellStyle name="40% - 强调文字颜色 5 3" xfId="287"/>
    <cellStyle name="差_03昭通" xfId="288"/>
    <cellStyle name="好_下半年禁毒办案经费分配2544.3万元" xfId="289"/>
    <cellStyle name="40% - 强调文字颜色 6 2" xfId="290"/>
    <cellStyle name="差_2009年一般性转移支付标准工资_地方配套按人均增幅控制8.30一般预算平均增幅、人均可用财力平均增幅两次控制、社会治安系数调整、案件数调整xl" xfId="291"/>
    <cellStyle name="40% - 强调文字颜色 6 3" xfId="292"/>
    <cellStyle name="60% - 强调文字颜色 1 2" xfId="293"/>
    <cellStyle name="差_M03" xfId="294"/>
    <cellStyle name="60% - 强调文字颜色 1 3" xfId="295"/>
    <cellStyle name="常规 5" xfId="296"/>
    <cellStyle name="60% - 强调文字颜色 2 2" xfId="297"/>
    <cellStyle name="60% - 强调文字颜色 3 2" xfId="298"/>
    <cellStyle name="60% - 强调文字颜色 4 2" xfId="299"/>
    <cellStyle name="差_奖励补助测算7.25 (version 1) (version 1)" xfId="300"/>
    <cellStyle name="60% - 强调文字颜色 4 3" xfId="301"/>
    <cellStyle name="60% - 强调文字颜色 5 2" xfId="302"/>
    <cellStyle name="Currency,2" xfId="303"/>
    <cellStyle name="60% - 强调文字颜色 5 3" xfId="304"/>
    <cellStyle name="60% - 强调文字颜色 6 3" xfId="305"/>
    <cellStyle name="Linked Cells 2" xfId="306"/>
    <cellStyle name="6mal" xfId="307"/>
    <cellStyle name="差_副本73283696546880457822010-04-29" xfId="308"/>
    <cellStyle name="Accent1 - 40%" xfId="309"/>
    <cellStyle name="差_2006年基础数据" xfId="310"/>
    <cellStyle name="Accent1 - 60%" xfId="311"/>
    <cellStyle name="Milliers_!!!GO" xfId="312"/>
    <cellStyle name="Comma  - Style2" xfId="313"/>
    <cellStyle name="Accent3 - 20%" xfId="314"/>
    <cellStyle name="好_0502通海县" xfId="315"/>
    <cellStyle name="Mon閠aire [0]_!!!GO" xfId="316"/>
    <cellStyle name="Accent3 - 40%" xfId="317"/>
    <cellStyle name="Linked Cells_Book1" xfId="318"/>
    <cellStyle name="好_2009年一般性转移支付标准工资_~4190974" xfId="319"/>
    <cellStyle name="Accent3 - 60%" xfId="320"/>
    <cellStyle name="百分比 2 2 2" xfId="321"/>
    <cellStyle name="Accent4 - 20%" xfId="322"/>
    <cellStyle name="百分比 2 4 2" xfId="323"/>
    <cellStyle name="Accent4 - 40%" xfId="324"/>
    <cellStyle name="Accent5 - 40%" xfId="325"/>
    <cellStyle name="Accent6 - 20%" xfId="326"/>
    <cellStyle name="Accent6 - 40%" xfId="327"/>
    <cellStyle name="Accent6 - 60%" xfId="328"/>
    <cellStyle name="Calc Currency (0)_Book1" xfId="329"/>
    <cellStyle name="霓付 [0]_ +Foil &amp; -FOIL &amp; PAPER" xfId="330"/>
    <cellStyle name="AutoFormat Options" xfId="331"/>
    <cellStyle name="Calc Currency (0)" xfId="332"/>
    <cellStyle name="Col Heads" xfId="333"/>
    <cellStyle name="差_下半年禁毒办案经费分配2544.3万元" xfId="334"/>
    <cellStyle name="Comma  - Style1" xfId="335"/>
    <cellStyle name="好_2006年水利统计指标统计表" xfId="336"/>
    <cellStyle name="Comma  - Style4" xfId="337"/>
    <cellStyle name="Comma  - Style5" xfId="338"/>
    <cellStyle name="Comma  - Style6" xfId="339"/>
    <cellStyle name="통화_BOILER-CO1" xfId="340"/>
    <cellStyle name="comma zerodec" xfId="341"/>
    <cellStyle name="Comma,1" xfId="342"/>
    <cellStyle name="Comma,2" xfId="343"/>
    <cellStyle name="差_云南省2008年中小学教师人数统计表" xfId="344"/>
    <cellStyle name="差_义务教育阶段教职工人数（教育厅提供最终）" xfId="345"/>
    <cellStyle name="差_2009年一般性转移支付标准工资_奖励补助测算5.24冯铸" xfId="346"/>
    <cellStyle name="Comma[0]" xfId="347"/>
    <cellStyle name="Comma[2]" xfId="348"/>
    <cellStyle name="Copied" xfId="349"/>
    <cellStyle name="差_2009年一般性转移支付标准工资_~5676413" xfId="350"/>
    <cellStyle name="Normal_Book1" xfId="351"/>
    <cellStyle name="百分比 2 4" xfId="352"/>
    <cellStyle name="COST1" xfId="353"/>
    <cellStyle name="Percent[0]" xfId="354"/>
    <cellStyle name="Currency$[2]" xfId="355"/>
    <cellStyle name="Currency,0" xfId="356"/>
    <cellStyle name="Currency\[0]" xfId="357"/>
    <cellStyle name="归盒啦_95" xfId="358"/>
    <cellStyle name="常规 13" xfId="359"/>
    <cellStyle name="Currency1" xfId="360"/>
    <cellStyle name="差_云南省2008年中小学教职工情况（教育厅提供20090101加工整理）" xfId="361"/>
    <cellStyle name="Date" xfId="362"/>
    <cellStyle name="Dollar (zero dec)" xfId="363"/>
    <cellStyle name="entry box" xfId="364"/>
    <cellStyle name="好 2" xfId="365"/>
    <cellStyle name="差_00省级(定稿)" xfId="366"/>
    <cellStyle name="Euro" xfId="367"/>
    <cellStyle name="Fixed" xfId="368"/>
    <cellStyle name="Header1" xfId="369"/>
    <cellStyle name="Header2" xfId="370"/>
    <cellStyle name="Heading1" xfId="371"/>
    <cellStyle name="差_地方配套按人均增幅控制8.31（调整结案率后）xl" xfId="372"/>
    <cellStyle name="HEADING2" xfId="373"/>
    <cellStyle name="Input [yellow]" xfId="374"/>
    <cellStyle name="Input Cells" xfId="375"/>
    <cellStyle name="常规 14" xfId="376"/>
    <cellStyle name="Input Cells 2" xfId="377"/>
    <cellStyle name="KPMG Heading 1" xfId="378"/>
    <cellStyle name="差_0605石屏县" xfId="379"/>
    <cellStyle name="KPMG Heading 2" xfId="380"/>
    <cellStyle name="好_1110洱源县" xfId="381"/>
    <cellStyle name="好_奖励补助测算7.25 (version 1) (version 1)" xfId="382"/>
    <cellStyle name="KPMG Heading 4" xfId="383"/>
    <cellStyle name="好_2006年在职人员情况" xfId="384"/>
    <cellStyle name="KPMG Normal" xfId="385"/>
    <cellStyle name="sstot" xfId="386"/>
    <cellStyle name="KPMG Normal Text" xfId="387"/>
    <cellStyle name="Linked Cells" xfId="388"/>
    <cellStyle name="Millares [0]_96 Risk" xfId="389"/>
    <cellStyle name="Milliers [0]_!!!GO" xfId="390"/>
    <cellStyle name="Model" xfId="391"/>
    <cellStyle name="差_县级基础数据" xfId="392"/>
    <cellStyle name="Moneda [0]_96 Risk" xfId="393"/>
    <cellStyle name="差_2009年一般性转移支付标准工资_奖励补助测算7.23" xfId="394"/>
    <cellStyle name="Moneda_96 Risk" xfId="395"/>
    <cellStyle name="New Times Roman" xfId="396"/>
    <cellStyle name="no dec" xfId="397"/>
    <cellStyle name="Norma,_laroux_4_营业在建 (2)_E21" xfId="398"/>
    <cellStyle name="Normal - Style1" xfId="399"/>
    <cellStyle name="Normal 2" xfId="400"/>
    <cellStyle name="差_2009年一般性转移支付标准工资_地方配套按人均增幅控制8.31（调整结案率后）xl" xfId="401"/>
    <cellStyle name="Normal 3" xfId="402"/>
    <cellStyle name="好_高中教师人数（教育厅1.6日提供）" xfId="403"/>
    <cellStyle name="好_~5676413" xfId="404"/>
    <cellStyle name="Percent [0%]" xfId="405"/>
    <cellStyle name="Percent [0.00%]" xfId="406"/>
    <cellStyle name="Percent [2]" xfId="407"/>
    <cellStyle name="好_第一部分：综合全" xfId="408"/>
    <cellStyle name="标题 5" xfId="409"/>
    <cellStyle name="Pourcentage_pldt" xfId="410"/>
    <cellStyle name="分级显示列_1_Book1" xfId="411"/>
    <cellStyle name="样式 1" xfId="412"/>
    <cellStyle name="Prefilled" xfId="413"/>
    <cellStyle name="pricing" xfId="414"/>
    <cellStyle name="PSDate" xfId="415"/>
    <cellStyle name="PSDec" xfId="416"/>
    <cellStyle name="差_530623_2006年县级财政报表附表" xfId="417"/>
    <cellStyle name="PSHeading" xfId="418"/>
    <cellStyle name="差_00省级(打印)" xfId="419"/>
    <cellStyle name="PSSpacer" xfId="420"/>
    <cellStyle name="RevList" xfId="421"/>
    <cellStyle name="差_汇总" xfId="422"/>
    <cellStyle name="RevList 2" xfId="423"/>
    <cellStyle name="Standard_AREAS" xfId="424"/>
    <cellStyle name="Style 1" xfId="425"/>
    <cellStyle name="常规 2 6" xfId="426"/>
    <cellStyle name="好_检验表" xfId="427"/>
    <cellStyle name="t" xfId="428"/>
    <cellStyle name="t_HVAC Equipment (3)" xfId="429"/>
    <cellStyle name="Thousands" xfId="430"/>
    <cellStyle name="む|靃0]_Revenuesy Lr L" xfId="431"/>
    <cellStyle name="百分比 2" xfId="432"/>
    <cellStyle name="百分比 2 2" xfId="433"/>
    <cellStyle name="百分比 2 3 2" xfId="434"/>
    <cellStyle name="百分比 2 5" xfId="435"/>
    <cellStyle name="百分比 2 5 2" xfId="436"/>
    <cellStyle name="百分比 2 6" xfId="437"/>
    <cellStyle name="百分比 3" xfId="438"/>
    <cellStyle name="百分比 3 2" xfId="439"/>
    <cellStyle name="标题 1 2" xfId="440"/>
    <cellStyle name="百分比 4 2" xfId="441"/>
    <cellStyle name="百分比 4_Book1" xfId="442"/>
    <cellStyle name="标题 3 2" xfId="443"/>
    <cellStyle name="百分比 6 2" xfId="444"/>
    <cellStyle name="捠壿_Region Orders (2)" xfId="445"/>
    <cellStyle name="编号" xfId="446"/>
    <cellStyle name="标题 2 3" xfId="447"/>
    <cellStyle name="标题 3 3" xfId="448"/>
    <cellStyle name="千位分隔 3" xfId="449"/>
    <cellStyle name="标题 4 2" xfId="450"/>
    <cellStyle name="千位分隔 4" xfId="451"/>
    <cellStyle name="标题 4 3" xfId="452"/>
    <cellStyle name="标题 6" xfId="453"/>
    <cellStyle name="标题1" xfId="454"/>
    <cellStyle name="好_00省级(打印)" xfId="455"/>
    <cellStyle name="標準_1.中国建行主要会表格式" xfId="456"/>
    <cellStyle name="公司标准表 2" xfId="457"/>
    <cellStyle name="差_丽江汇总" xfId="458"/>
    <cellStyle name="表标题" xfId="459"/>
    <cellStyle name="差_~4190974" xfId="460"/>
    <cellStyle name="差_05玉溪" xfId="461"/>
    <cellStyle name="差_1003牟定县" xfId="462"/>
    <cellStyle name="差_1110洱源县" xfId="463"/>
    <cellStyle name="差_11大理" xfId="464"/>
    <cellStyle name="差_2、土地面积、人口、粮食产量基本情况" xfId="465"/>
    <cellStyle name="差_2006年在职人员情况" xfId="466"/>
    <cellStyle name="差_2007年人员分部门统计表" xfId="467"/>
    <cellStyle name="差_2009年一般性转移支付标准工资" xfId="468"/>
    <cellStyle name="差_2009年一般性转移支付标准工资_~4190974" xfId="469"/>
    <cellStyle name="常规 2 5_Book1" xfId="470"/>
    <cellStyle name="差_下半年禁吸戒毒经费1000万元" xfId="471"/>
    <cellStyle name="差_2009年一般性转移支付标准工资_地方配套按人均增幅控制8.30xl" xfId="472"/>
    <cellStyle name="差_2009年一般性转移支付标准工资_奖励补助测算5.23新" xfId="473"/>
    <cellStyle name="差_2009年一般性转移支付标准工资_奖励补助测算7.25 (version 1) (version 1)" xfId="474"/>
    <cellStyle name="差_530629_2006年县级财政报表附表" xfId="475"/>
    <cellStyle name="差_地方配套按人均增幅控制8.30xl" xfId="476"/>
    <cellStyle name="好_地方配套按人均增幅控制8.31（调整结案率后）xl" xfId="477"/>
    <cellStyle name="差_Book1" xfId="478"/>
    <cellStyle name="差_Book1_1" xfId="479"/>
    <cellStyle name="常规 8_经济资本报表2010" xfId="480"/>
    <cellStyle name="差_M01-2(州市补助收入)" xfId="481"/>
    <cellStyle name="差_不用软件计算9.1不考虑经费管理评价xl" xfId="482"/>
    <cellStyle name="常规 11" xfId="483"/>
    <cellStyle name="差_财政供养人员" xfId="484"/>
    <cellStyle name="差_财政支出对上级的依赖程度" xfId="485"/>
    <cellStyle name="差_城建部门" xfId="486"/>
    <cellStyle name="差_地方配套按人均增幅控制8.30一般预算平均增幅、人均可用财力平均增幅两次控制、社会治安系数调整、案件数调整xl" xfId="487"/>
    <cellStyle name="差_第五部分(才淼、饶永宏）" xfId="488"/>
    <cellStyle name="差_第一部分：综合全" xfId="489"/>
    <cellStyle name="差_高中教师人数（教育厅1.6日提供）" xfId="490"/>
    <cellStyle name="差_基础数据分析" xfId="491"/>
    <cellStyle name="常规 9" xfId="492"/>
    <cellStyle name="差_检验表" xfId="493"/>
    <cellStyle name="差_检验表（调整后）" xfId="494"/>
    <cellStyle name="差_历年教师人数" xfId="495"/>
    <cellStyle name="差_三季度－表二" xfId="496"/>
    <cellStyle name="差_卫生部门" xfId="497"/>
    <cellStyle name="好_M01-2(州市补助收入)" xfId="498"/>
    <cellStyle name="常规 10 2" xfId="499"/>
    <cellStyle name="差_文体广播部门" xfId="500"/>
    <cellStyle name="差_县级公安机关公用经费标准奖励测算方案（定稿）" xfId="501"/>
    <cellStyle name="常规 2 5" xfId="502"/>
    <cellStyle name="差_云南农村义务教育统计表" xfId="503"/>
    <cellStyle name="差_云南省2008年转移支付测算——州市本级考核部分及政策性测算" xfId="504"/>
    <cellStyle name="常规 10" xfId="505"/>
    <cellStyle name="常规 11 2" xfId="506"/>
    <cellStyle name="常规 2" xfId="507"/>
    <cellStyle name="常规 2 2 2" xfId="508"/>
    <cellStyle name="常规 2 3" xfId="509"/>
    <cellStyle name="常规 2 3 2" xfId="510"/>
    <cellStyle name="常规 2 4_Book1" xfId="511"/>
    <cellStyle name="常规 2 5 2" xfId="512"/>
    <cellStyle name="常规 2 7" xfId="513"/>
    <cellStyle name="输入 2" xfId="514"/>
    <cellStyle name="常规 2 8" xfId="515"/>
    <cellStyle name="常规 3_Book1" xfId="516"/>
    <cellStyle name="常规 4 2" xfId="517"/>
    <cellStyle name="常规 4 2 2" xfId="518"/>
    <cellStyle name="常规 4 2_经济资本报表2010" xfId="519"/>
    <cellStyle name="常规 4_2010年预算申报表(2010-02)" xfId="520"/>
    <cellStyle name="常规 5_Book1" xfId="521"/>
    <cellStyle name="常规 6 2" xfId="522"/>
    <cellStyle name="常规 7" xfId="523"/>
    <cellStyle name="常规 7 2" xfId="524"/>
    <cellStyle name="常规 7_Book1" xfId="525"/>
    <cellStyle name="常规 8" xfId="526"/>
    <cellStyle name="公司标准表" xfId="527"/>
    <cellStyle name="好 3" xfId="528"/>
    <cellStyle name="好_2007年检察院案件数" xfId="529"/>
    <cellStyle name="好_~4190974" xfId="530"/>
    <cellStyle name="好_00省级(定稿)" xfId="531"/>
    <cellStyle name="好_0605石屏县" xfId="532"/>
    <cellStyle name="好_2、土地面积、人口、粮食产量基本情况" xfId="533"/>
    <cellStyle name="好_2006年基础数据" xfId="534"/>
    <cellStyle name="好_2008云南省分县市中小学教职工统计表（教育厅提供）" xfId="535"/>
    <cellStyle name="好_2009年一般性转移支付标准工资" xfId="536"/>
    <cellStyle name="好_2009年一般性转移支付标准工资_~5676413" xfId="537"/>
    <cellStyle name="好_2009年一般性转移支付标准工资_不用软件计算9.1不考虑经费管理评价xl" xfId="538"/>
    <cellStyle name="好_2009年一般性转移支付标准工资_地方配套按人均增幅控制8.30xl" xfId="539"/>
    <cellStyle name="好_2009年一般性转移支付标准工资_地方配套按人均增幅控制8.30一般预算平均增幅、人均可用财力平均增幅两次控制、社会治安系数调整、案件数调整xl" xfId="540"/>
    <cellStyle name="好_2009年一般性转移支付标准工资_地方配套按人均增幅控制8.31（调整结案率后）xl" xfId="541"/>
    <cellStyle name="好_2009年一般性转移支付标准工资_奖励补助测算5.22测试" xfId="542"/>
    <cellStyle name="好_2009年一般性转移支付标准工资_奖励补助测算5.23新" xfId="543"/>
    <cellStyle name="好_2009年一般性转移支付标准工资_奖励补助测算5.24冯铸" xfId="544"/>
    <cellStyle name="好_2009年一般性转移支付标准工资_奖励补助测算7.23" xfId="545"/>
    <cellStyle name="好_2009年一般性转移支付标准工资_奖励补助测算7.25" xfId="546"/>
    <cellStyle name="好_2009年一般性转移支付标准工资_奖励补助测算7.25 (version 1) (version 1)" xfId="547"/>
    <cellStyle name="好_530623_2006年县级财政报表附表" xfId="548"/>
    <cellStyle name="好_530629_2006年县级财政报表附表" xfId="549"/>
    <cellStyle name="好_5334_2006年迪庆县级财政报表附表" xfId="550"/>
    <cellStyle name="好_Book1" xfId="551"/>
    <cellStyle name="好_Book1_1" xfId="552"/>
    <cellStyle name="强调文字颜色 6 2" xfId="553"/>
    <cellStyle name="好_Book2" xfId="554"/>
    <cellStyle name="好_M03" xfId="555"/>
    <cellStyle name="好_不用软件计算9.1不考虑经费管理评价xl" xfId="556"/>
    <cellStyle name="好_财政供养人员" xfId="557"/>
    <cellStyle name="好_财政支出对上级的依赖程度" xfId="558"/>
    <cellStyle name="好_城建部门" xfId="559"/>
    <cellStyle name="好_地方配套按人均增幅控制8.30xl" xfId="560"/>
    <cellStyle name="好_地方配套按人均增幅控制8.30一般预算平均增幅、人均可用财力平均增幅两次控制、社会治安系数调整、案件数调整xl" xfId="561"/>
    <cellStyle name="好_第五部分(才淼、饶永宏）" xfId="562"/>
    <cellStyle name="好_副本73283696546880457822010-04-29" xfId="563"/>
    <cellStyle name="好_副本73283696546880457822010-04-29 2" xfId="564"/>
    <cellStyle name="好_汇总" xfId="565"/>
    <cellStyle name="好_汇总-县级财政报表附表" xfId="566"/>
    <cellStyle name="好_基础数据分析" xfId="567"/>
    <cellStyle name="好_检验表（调整后）" xfId="568"/>
    <cellStyle name="好_奖励补助测算5.22测试" xfId="569"/>
    <cellStyle name="好_奖励补助测算5.24冯铸" xfId="570"/>
    <cellStyle name="好_奖励补助测算7.23" xfId="571"/>
    <cellStyle name="好_奖励补助测算7.25" xfId="572"/>
    <cellStyle name="好_教师绩效工资测算表（离退休按各地上报数测算）2009年1月1日" xfId="573"/>
    <cellStyle name="好_教育厅提供义务教育及高中教师人数（2009年1月6日）" xfId="574"/>
    <cellStyle name="好_历年教师人数" xfId="575"/>
    <cellStyle name="好_丽江汇总" xfId="576"/>
    <cellStyle name="好_三季度－表二" xfId="577"/>
    <cellStyle name="好_卫生部门" xfId="578"/>
    <cellStyle name="好_文体广播部门" xfId="579"/>
    <cellStyle name="好_下半年禁吸戒毒经费1000万元" xfId="580"/>
    <cellStyle name="好_县级公安机关公用经费标准奖励测算方案（定稿）" xfId="581"/>
    <cellStyle name="好_县级基础数据" xfId="582"/>
    <cellStyle name="好_业务工作量指标" xfId="583"/>
    <cellStyle name="好_义务教育阶段教职工人数（教育厅提供最终）" xfId="584"/>
    <cellStyle name="好_云南农村义务教育统计表" xfId="585"/>
    <cellStyle name="好_云南省2008年中小学教师人数统计表" xfId="586"/>
    <cellStyle name="好_云南省2008年中小学教职工情况（教育厅提供20090101加工整理）" xfId="587"/>
    <cellStyle name="好_云南省2008年转移支付测算——州市本级考核部分及政策性测算" xfId="588"/>
    <cellStyle name="好_指标四" xfId="589"/>
    <cellStyle name="好_指标五" xfId="590"/>
    <cellStyle name="后继超链接" xfId="591"/>
    <cellStyle name="汇总 2" xfId="592"/>
    <cellStyle name="汇总 3" xfId="593"/>
    <cellStyle name="检查单元格 2" xfId="594"/>
    <cellStyle name="检查单元格 3" xfId="595"/>
    <cellStyle name="解释性文本 2" xfId="596"/>
    <cellStyle name="解释性文本 3" xfId="597"/>
    <cellStyle name="解释性文本 4" xfId="598"/>
    <cellStyle name="借出原因" xfId="599"/>
    <cellStyle name="警告文本 2" xfId="600"/>
    <cellStyle name="警告文本 3" xfId="601"/>
    <cellStyle name="链接单元格 2" xfId="602"/>
    <cellStyle name="链接单元格 3" xfId="603"/>
    <cellStyle name="霓付_ +Foil &amp; -FOIL &amp; PAPER" xfId="604"/>
    <cellStyle name="烹拳 [0]_ +Foil &amp; -FOIL &amp; PAPER" xfId="605"/>
    <cellStyle name="烹拳_ +Foil &amp; -FOIL &amp; PAPER" xfId="606"/>
    <cellStyle name="普通 2" xfId="607"/>
    <cellStyle name="普通 3" xfId="608"/>
    <cellStyle name="千分位[0]_ 白土" xfId="609"/>
    <cellStyle name="千分位_ 白土" xfId="610"/>
    <cellStyle name="千位[0]_ 方正PC" xfId="611"/>
    <cellStyle name="千位_ 方正PC" xfId="612"/>
    <cellStyle name="千位分隔 2" xfId="613"/>
    <cellStyle name="千位分隔 2 2" xfId="614"/>
    <cellStyle name="千位分隔 2 3" xfId="615"/>
    <cellStyle name="千位分隔 3 2" xfId="616"/>
    <cellStyle name="千位分隔 5" xfId="617"/>
    <cellStyle name="千位分隔[0] 2" xfId="618"/>
    <cellStyle name="钎霖_4岿角利" xfId="619"/>
    <cellStyle name="强调 1" xfId="620"/>
    <cellStyle name="强调文字颜色 1 2" xfId="621"/>
    <cellStyle name="强调文字颜色 1 3" xfId="622"/>
    <cellStyle name="强调文字颜色 2 2" xfId="623"/>
    <cellStyle name="强调文字颜色 2 3" xfId="624"/>
    <cellStyle name="强调文字颜色 3 2" xfId="625"/>
    <cellStyle name="强调文字颜色 3 3" xfId="626"/>
    <cellStyle name="强调文字颜色 4 2" xfId="627"/>
    <cellStyle name="强调文字颜色 4 3" xfId="628"/>
    <cellStyle name="强调文字颜色 5 2" xfId="629"/>
    <cellStyle name="强调文字颜色 5 3" xfId="630"/>
    <cellStyle name="强调文字颜色 6 3" xfId="631"/>
    <cellStyle name="商品名称" xfId="632"/>
    <cellStyle name="适中 2" xfId="633"/>
    <cellStyle name="适中 4" xfId="634"/>
    <cellStyle name="输出 3" xfId="635"/>
    <cellStyle name="输入 3" xfId="636"/>
    <cellStyle name="数量" xfId="637"/>
    <cellStyle name="数字" xfId="638"/>
    <cellStyle name="未定义" xfId="639"/>
    <cellStyle name="小数" xfId="640"/>
    <cellStyle name="样式 1 2" xfId="641"/>
    <cellStyle name="样式 1_2008年中间业务计划（汇总）" xfId="642"/>
    <cellStyle name="昗弨_Pacific Region P&amp;L" xfId="643"/>
    <cellStyle name="寘嬫愗傝 [0.00]_Region Orders (2)" xfId="644"/>
    <cellStyle name="寘嬫愗傝_Region Orders (2)" xfId="645"/>
    <cellStyle name="注释 2" xfId="646"/>
    <cellStyle name="注释 3" xfId="647"/>
    <cellStyle name="资产" xfId="648"/>
    <cellStyle name="콤마 [0]_BOILER-CO1" xfId="649"/>
    <cellStyle name="콤마_BOILER-CO1" xfId="650"/>
    <cellStyle name="통화 [0]_BOILER-CO1" xfId="651"/>
    <cellStyle name="표준_0N-HANDLING " xfId="6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38"/>
  <sheetViews>
    <sheetView tabSelected="1" topLeftCell="AM1" workbookViewId="0">
      <selection activeCell="BC11" sqref="BC11"/>
    </sheetView>
  </sheetViews>
  <sheetFormatPr defaultColWidth="9" defaultRowHeight="13.5"/>
  <cols>
    <col min="8" max="8" width="10.25" customWidth="1"/>
    <col min="13" max="13" width="10.25" customWidth="1"/>
    <col min="15" max="15" width="10.25" customWidth="1"/>
  </cols>
  <sheetData>
    <row r="1" spans="1:55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23"/>
      <c r="AP1" s="24" t="s">
        <v>4</v>
      </c>
      <c r="AQ1" s="25"/>
      <c r="AR1" s="26" t="s">
        <v>5</v>
      </c>
      <c r="AS1" s="27"/>
      <c r="AT1" s="28" t="s">
        <v>6</v>
      </c>
      <c r="AU1" s="29"/>
      <c r="AV1" s="30" t="s">
        <v>7</v>
      </c>
      <c r="AW1" s="38"/>
      <c r="AX1" s="38"/>
      <c r="AY1" s="38"/>
      <c r="AZ1" s="38"/>
      <c r="BA1" s="38"/>
      <c r="BB1" s="38"/>
      <c r="BC1" s="38"/>
    </row>
    <row r="2" ht="21" spans="1:55">
      <c r="A2" s="1"/>
      <c r="B2" s="2" t="s">
        <v>1</v>
      </c>
      <c r="C2" s="7"/>
      <c r="D2" s="8"/>
      <c r="E2" s="9" t="s">
        <v>8</v>
      </c>
      <c r="F2" s="10"/>
      <c r="G2" s="9" t="s">
        <v>9</v>
      </c>
      <c r="H2" s="10"/>
      <c r="I2" s="9" t="s">
        <v>10</v>
      </c>
      <c r="J2" s="10"/>
      <c r="K2" s="2" t="s">
        <v>11</v>
      </c>
      <c r="L2" s="2"/>
      <c r="M2" s="18" t="s">
        <v>12</v>
      </c>
      <c r="N2" s="19"/>
      <c r="O2" s="18" t="s">
        <v>13</v>
      </c>
      <c r="P2" s="19"/>
      <c r="Q2" s="18" t="s">
        <v>14</v>
      </c>
      <c r="R2" s="19"/>
      <c r="S2" s="18" t="s">
        <v>15</v>
      </c>
      <c r="T2" s="19"/>
      <c r="U2" s="18" t="s">
        <v>16</v>
      </c>
      <c r="V2" s="19"/>
      <c r="W2" s="18" t="s">
        <v>17</v>
      </c>
      <c r="X2" s="19"/>
      <c r="Y2" s="18" t="s">
        <v>18</v>
      </c>
      <c r="Z2" s="19"/>
      <c r="AA2" s="18" t="s">
        <v>19</v>
      </c>
      <c r="AB2" s="19"/>
      <c r="AC2" s="18" t="s">
        <v>20</v>
      </c>
      <c r="AD2" s="19"/>
      <c r="AE2" s="18" t="s">
        <v>21</v>
      </c>
      <c r="AF2" s="19"/>
      <c r="AG2" s="18" t="s">
        <v>22</v>
      </c>
      <c r="AH2" s="19"/>
      <c r="AI2" s="18" t="s">
        <v>23</v>
      </c>
      <c r="AJ2" s="19"/>
      <c r="AK2" s="18" t="s">
        <v>24</v>
      </c>
      <c r="AL2" s="19"/>
      <c r="AM2" s="21" t="s">
        <v>25</v>
      </c>
      <c r="AN2" s="21" t="s">
        <v>26</v>
      </c>
      <c r="AO2" s="21" t="s">
        <v>27</v>
      </c>
      <c r="AP2" s="31" t="s">
        <v>28</v>
      </c>
      <c r="AQ2" s="32" t="s">
        <v>29</v>
      </c>
      <c r="AR2" s="31" t="s">
        <v>30</v>
      </c>
      <c r="AS2" s="32" t="s">
        <v>29</v>
      </c>
      <c r="AT2" s="31" t="s">
        <v>31</v>
      </c>
      <c r="AU2" s="32" t="s">
        <v>29</v>
      </c>
      <c r="AV2" s="33" t="s">
        <v>32</v>
      </c>
      <c r="AW2" s="33"/>
      <c r="AX2" s="33"/>
      <c r="AY2" s="33"/>
      <c r="AZ2" s="33"/>
      <c r="BA2" s="33"/>
      <c r="BB2" s="32" t="s">
        <v>29</v>
      </c>
      <c r="BC2" s="32" t="s">
        <v>33</v>
      </c>
    </row>
    <row r="3" spans="1:55">
      <c r="A3" s="1"/>
      <c r="B3" s="2"/>
      <c r="C3" s="11" t="s">
        <v>34</v>
      </c>
      <c r="D3" s="2" t="s">
        <v>35</v>
      </c>
      <c r="E3" s="2" t="s">
        <v>34</v>
      </c>
      <c r="F3" s="2" t="s">
        <v>35</v>
      </c>
      <c r="G3" s="2" t="s">
        <v>34</v>
      </c>
      <c r="H3" s="9" t="s">
        <v>35</v>
      </c>
      <c r="I3" s="2" t="s">
        <v>34</v>
      </c>
      <c r="J3" s="9" t="s">
        <v>35</v>
      </c>
      <c r="K3" s="2" t="s">
        <v>34</v>
      </c>
      <c r="L3" s="9" t="s">
        <v>35</v>
      </c>
      <c r="M3" s="15" t="s">
        <v>34</v>
      </c>
      <c r="N3" s="2" t="s">
        <v>35</v>
      </c>
      <c r="O3" s="2" t="s">
        <v>34</v>
      </c>
      <c r="P3" s="2" t="s">
        <v>35</v>
      </c>
      <c r="Q3" s="2" t="s">
        <v>34</v>
      </c>
      <c r="R3" s="2" t="s">
        <v>35</v>
      </c>
      <c r="S3" s="2" t="s">
        <v>34</v>
      </c>
      <c r="T3" s="2" t="s">
        <v>35</v>
      </c>
      <c r="U3" s="2" t="s">
        <v>34</v>
      </c>
      <c r="V3" s="2" t="s">
        <v>35</v>
      </c>
      <c r="W3" s="2" t="s">
        <v>34</v>
      </c>
      <c r="X3" s="2" t="s">
        <v>35</v>
      </c>
      <c r="Y3" s="2" t="s">
        <v>34</v>
      </c>
      <c r="Z3" s="2" t="s">
        <v>35</v>
      </c>
      <c r="AA3" s="2" t="s">
        <v>34</v>
      </c>
      <c r="AB3" s="2" t="s">
        <v>35</v>
      </c>
      <c r="AC3" s="2" t="s">
        <v>34</v>
      </c>
      <c r="AD3" s="2" t="s">
        <v>35</v>
      </c>
      <c r="AE3" s="2" t="s">
        <v>34</v>
      </c>
      <c r="AF3" s="2" t="s">
        <v>35</v>
      </c>
      <c r="AG3" s="2" t="s">
        <v>34</v>
      </c>
      <c r="AH3" s="2" t="s">
        <v>35</v>
      </c>
      <c r="AI3" s="2" t="s">
        <v>36</v>
      </c>
      <c r="AJ3" s="2" t="s">
        <v>35</v>
      </c>
      <c r="AK3" s="21" t="s">
        <v>37</v>
      </c>
      <c r="AL3" s="21" t="s">
        <v>38</v>
      </c>
      <c r="AM3" s="21"/>
      <c r="AN3" s="21"/>
      <c r="AO3" s="34"/>
      <c r="AP3" s="35"/>
      <c r="AQ3" s="36"/>
      <c r="AR3" s="35"/>
      <c r="AS3" s="36"/>
      <c r="AT3" s="35"/>
      <c r="AU3" s="36"/>
      <c r="AV3" s="33" t="s">
        <v>39</v>
      </c>
      <c r="AW3" s="33" t="s">
        <v>24</v>
      </c>
      <c r="AX3" s="33" t="s">
        <v>40</v>
      </c>
      <c r="AY3" s="33" t="s">
        <v>41</v>
      </c>
      <c r="AZ3" s="33" t="s">
        <v>42</v>
      </c>
      <c r="BA3" s="33" t="s">
        <v>43</v>
      </c>
      <c r="BB3" s="36"/>
      <c r="BC3" s="36"/>
    </row>
    <row r="4" spans="1:55">
      <c r="A4" s="12" t="s">
        <v>44</v>
      </c>
      <c r="B4" s="13" t="s">
        <v>45</v>
      </c>
      <c r="C4" s="14">
        <v>91.5</v>
      </c>
      <c r="D4" s="15">
        <v>5</v>
      </c>
      <c r="E4" s="15" t="s">
        <v>46</v>
      </c>
      <c r="F4" s="15">
        <v>3</v>
      </c>
      <c r="G4" s="16" t="s">
        <v>46</v>
      </c>
      <c r="H4" s="16">
        <v>3</v>
      </c>
      <c r="I4" s="16" t="s">
        <v>46</v>
      </c>
      <c r="J4" s="16">
        <v>3</v>
      </c>
      <c r="K4" s="15" t="s">
        <v>46</v>
      </c>
      <c r="L4" s="20">
        <v>3</v>
      </c>
      <c r="M4" s="15" t="s">
        <v>46</v>
      </c>
      <c r="N4" s="15">
        <v>3</v>
      </c>
      <c r="O4" s="15" t="s">
        <v>46</v>
      </c>
      <c r="P4" s="15">
        <v>3</v>
      </c>
      <c r="Q4" s="15">
        <v>100</v>
      </c>
      <c r="R4" s="15">
        <v>3</v>
      </c>
      <c r="S4" s="15">
        <v>90</v>
      </c>
      <c r="T4" s="15">
        <v>3</v>
      </c>
      <c r="U4" s="15">
        <v>86</v>
      </c>
      <c r="V4" s="15">
        <v>3</v>
      </c>
      <c r="W4" s="15">
        <v>90</v>
      </c>
      <c r="X4" s="15">
        <v>3</v>
      </c>
      <c r="Y4" s="15">
        <v>98</v>
      </c>
      <c r="Z4" s="15">
        <v>3</v>
      </c>
      <c r="AA4" s="15" t="s">
        <v>46</v>
      </c>
      <c r="AB4" s="15">
        <v>3</v>
      </c>
      <c r="AC4" s="15" t="s">
        <v>46</v>
      </c>
      <c r="AD4" s="15">
        <v>3</v>
      </c>
      <c r="AE4" s="15" t="s">
        <v>46</v>
      </c>
      <c r="AF4" s="15">
        <v>3</v>
      </c>
      <c r="AG4" s="15" t="s">
        <v>46</v>
      </c>
      <c r="AH4" s="15">
        <v>3</v>
      </c>
      <c r="AI4" s="15">
        <v>0</v>
      </c>
      <c r="AJ4" s="15">
        <v>20</v>
      </c>
      <c r="AK4" s="15">
        <v>5</v>
      </c>
      <c r="AL4" s="15">
        <v>5</v>
      </c>
      <c r="AM4" s="22"/>
      <c r="AN4" s="22"/>
      <c r="AO4" s="22"/>
      <c r="AP4" s="37">
        <v>85</v>
      </c>
      <c r="AQ4" s="37"/>
      <c r="AR4" s="22">
        <v>89</v>
      </c>
      <c r="AS4" s="22"/>
      <c r="AT4" s="22">
        <v>62</v>
      </c>
      <c r="AU4" s="22"/>
      <c r="AV4" s="15"/>
      <c r="AW4" s="15"/>
      <c r="AX4" s="15"/>
      <c r="AY4" s="15"/>
      <c r="AZ4" s="15"/>
      <c r="BA4" s="15"/>
      <c r="BB4" s="22"/>
      <c r="BC4" s="22"/>
    </row>
    <row r="5" ht="22.5" spans="1:55">
      <c r="A5" s="12" t="s">
        <v>47</v>
      </c>
      <c r="B5" s="17" t="s">
        <v>48</v>
      </c>
      <c r="C5" s="14">
        <v>92</v>
      </c>
      <c r="D5" s="15">
        <v>5</v>
      </c>
      <c r="E5" s="15" t="s">
        <v>46</v>
      </c>
      <c r="F5" s="15">
        <v>3</v>
      </c>
      <c r="G5" s="15" t="s">
        <v>46</v>
      </c>
      <c r="H5" s="15">
        <v>3</v>
      </c>
      <c r="I5" s="15" t="s">
        <v>46</v>
      </c>
      <c r="J5" s="15">
        <v>3</v>
      </c>
      <c r="K5" s="15" t="s">
        <v>46</v>
      </c>
      <c r="L5" s="20">
        <v>3</v>
      </c>
      <c r="M5" s="15" t="s">
        <v>49</v>
      </c>
      <c r="N5" s="15">
        <v>0</v>
      </c>
      <c r="O5" s="15" t="s">
        <v>49</v>
      </c>
      <c r="P5" s="15">
        <v>0</v>
      </c>
      <c r="Q5" s="15" t="s">
        <v>49</v>
      </c>
      <c r="R5" s="15">
        <v>0</v>
      </c>
      <c r="S5" s="15" t="s">
        <v>49</v>
      </c>
      <c r="T5" s="15">
        <v>0</v>
      </c>
      <c r="U5" s="15" t="s">
        <v>49</v>
      </c>
      <c r="V5" s="15">
        <v>0</v>
      </c>
      <c r="W5" s="15" t="s">
        <v>49</v>
      </c>
      <c r="X5" s="15">
        <v>0</v>
      </c>
      <c r="Y5" s="15" t="s">
        <v>49</v>
      </c>
      <c r="Z5" s="15">
        <v>0</v>
      </c>
      <c r="AA5" s="15" t="s">
        <v>46</v>
      </c>
      <c r="AB5" s="15">
        <v>3</v>
      </c>
      <c r="AC5" s="15" t="s">
        <v>46</v>
      </c>
      <c r="AD5" s="15">
        <v>3</v>
      </c>
      <c r="AE5" s="15" t="s">
        <v>46</v>
      </c>
      <c r="AF5" s="15">
        <v>3</v>
      </c>
      <c r="AG5" s="15" t="s">
        <v>49</v>
      </c>
      <c r="AH5" s="15">
        <v>0</v>
      </c>
      <c r="AI5" s="15">
        <v>7</v>
      </c>
      <c r="AJ5" s="15">
        <v>6</v>
      </c>
      <c r="AK5" s="15">
        <v>0</v>
      </c>
      <c r="AL5" s="15">
        <v>1</v>
      </c>
      <c r="AM5" s="22"/>
      <c r="AN5" s="22"/>
      <c r="AO5" s="22"/>
      <c r="AP5" s="37">
        <v>33</v>
      </c>
      <c r="AQ5" s="37" t="s">
        <v>50</v>
      </c>
      <c r="AR5" s="22">
        <v>88</v>
      </c>
      <c r="AS5" s="22"/>
      <c r="AT5" s="22">
        <v>62</v>
      </c>
      <c r="AU5" s="22"/>
      <c r="AV5" s="15"/>
      <c r="AW5" s="15" t="s">
        <v>51</v>
      </c>
      <c r="AX5" s="15" t="s">
        <v>51</v>
      </c>
      <c r="AY5" s="15" t="s">
        <v>51</v>
      </c>
      <c r="AZ5" s="15"/>
      <c r="BA5" s="15"/>
      <c r="BB5" s="37" t="s">
        <v>50</v>
      </c>
      <c r="BC5" s="22" t="s">
        <v>52</v>
      </c>
    </row>
    <row r="6" ht="22.5" spans="1:55">
      <c r="A6" s="12" t="s">
        <v>53</v>
      </c>
      <c r="B6" s="17" t="s">
        <v>54</v>
      </c>
      <c r="C6" s="14">
        <v>89</v>
      </c>
      <c r="D6" s="15">
        <v>0</v>
      </c>
      <c r="E6" s="15" t="s">
        <v>55</v>
      </c>
      <c r="F6" s="15">
        <v>0</v>
      </c>
      <c r="G6" s="15" t="s">
        <v>46</v>
      </c>
      <c r="H6" s="15">
        <v>3</v>
      </c>
      <c r="I6" s="15" t="s">
        <v>46</v>
      </c>
      <c r="J6" s="15">
        <v>3</v>
      </c>
      <c r="K6" s="15" t="s">
        <v>46</v>
      </c>
      <c r="L6" s="20">
        <v>3</v>
      </c>
      <c r="M6" s="15" t="s">
        <v>46</v>
      </c>
      <c r="N6" s="15">
        <v>3</v>
      </c>
      <c r="O6" s="15" t="s">
        <v>46</v>
      </c>
      <c r="P6" s="15">
        <v>3</v>
      </c>
      <c r="Q6" s="15">
        <v>100</v>
      </c>
      <c r="R6" s="15">
        <v>3</v>
      </c>
      <c r="S6" s="15">
        <v>85</v>
      </c>
      <c r="T6" s="15">
        <v>3</v>
      </c>
      <c r="U6" s="15">
        <v>65</v>
      </c>
      <c r="V6" s="15">
        <v>3</v>
      </c>
      <c r="W6" s="15">
        <v>90</v>
      </c>
      <c r="X6" s="15">
        <v>3</v>
      </c>
      <c r="Y6" s="15">
        <v>87</v>
      </c>
      <c r="Z6" s="15">
        <v>3</v>
      </c>
      <c r="AA6" s="15" t="s">
        <v>46</v>
      </c>
      <c r="AB6" s="15">
        <v>3</v>
      </c>
      <c r="AC6" s="15" t="s">
        <v>46</v>
      </c>
      <c r="AD6" s="15">
        <v>3</v>
      </c>
      <c r="AE6" s="15" t="s">
        <v>46</v>
      </c>
      <c r="AF6" s="15">
        <v>3</v>
      </c>
      <c r="AG6" s="15" t="s">
        <v>46</v>
      </c>
      <c r="AH6" s="15">
        <v>3</v>
      </c>
      <c r="AI6" s="15">
        <v>0</v>
      </c>
      <c r="AJ6" s="15">
        <v>20</v>
      </c>
      <c r="AK6" s="15">
        <v>0</v>
      </c>
      <c r="AL6" s="15">
        <v>4</v>
      </c>
      <c r="AM6" s="22"/>
      <c r="AN6" s="22"/>
      <c r="AO6" s="22"/>
      <c r="AP6" s="37">
        <v>66</v>
      </c>
      <c r="AQ6" s="37" t="s">
        <v>56</v>
      </c>
      <c r="AR6" s="22">
        <v>86</v>
      </c>
      <c r="AS6" s="22"/>
      <c r="AT6" s="22">
        <v>73</v>
      </c>
      <c r="AU6" s="22"/>
      <c r="AV6" s="15"/>
      <c r="AW6" s="15" t="s">
        <v>51</v>
      </c>
      <c r="AX6" s="15"/>
      <c r="AY6" s="15" t="s">
        <v>51</v>
      </c>
      <c r="AZ6" s="15"/>
      <c r="BA6" s="15" t="s">
        <v>51</v>
      </c>
      <c r="BB6" s="37" t="s">
        <v>56</v>
      </c>
      <c r="BC6" s="22" t="s">
        <v>52</v>
      </c>
    </row>
    <row r="7" spans="1:55">
      <c r="A7" s="17" t="s">
        <v>57</v>
      </c>
      <c r="B7" s="14" t="s">
        <v>58</v>
      </c>
      <c r="C7" s="15">
        <v>91</v>
      </c>
      <c r="D7" s="15">
        <f>IF(C4:C37&gt;90,5,0)</f>
        <v>5</v>
      </c>
      <c r="E7" s="15" t="s">
        <v>46</v>
      </c>
      <c r="F7" s="15">
        <f>IF(E7:E38="合格",3,0)</f>
        <v>3</v>
      </c>
      <c r="G7" s="15" t="s">
        <v>46</v>
      </c>
      <c r="H7" s="15">
        <v>3</v>
      </c>
      <c r="I7" s="15" t="s">
        <v>46</v>
      </c>
      <c r="J7" s="15">
        <v>3</v>
      </c>
      <c r="K7" s="20" t="s">
        <v>46</v>
      </c>
      <c r="L7" s="15">
        <v>3</v>
      </c>
      <c r="M7" s="15" t="s">
        <v>46</v>
      </c>
      <c r="N7" s="15">
        <f>IF(M7:M38="合格",3,0)</f>
        <v>3</v>
      </c>
      <c r="O7" s="15" t="s">
        <v>46</v>
      </c>
      <c r="P7" s="15">
        <f>IF(O7:O38="合格",3,0)</f>
        <v>3</v>
      </c>
      <c r="Q7" s="15">
        <v>100</v>
      </c>
      <c r="R7" s="15">
        <f>IF(Q7:Q38=100,3,0)</f>
        <v>3</v>
      </c>
      <c r="S7" s="15">
        <v>100</v>
      </c>
      <c r="T7" s="15">
        <f>IF(S7:S38=100,3,0)</f>
        <v>3</v>
      </c>
      <c r="U7" s="15">
        <v>100</v>
      </c>
      <c r="V7" s="15">
        <f>IF(U7:U38=100,3,0)</f>
        <v>3</v>
      </c>
      <c r="W7" s="15">
        <v>100</v>
      </c>
      <c r="X7" s="15">
        <f>IF(W7:W38=100,3,0)</f>
        <v>3</v>
      </c>
      <c r="Y7" s="15">
        <v>100</v>
      </c>
      <c r="Z7" s="15">
        <f>IF(Y7:Y38=100,3,0)</f>
        <v>3</v>
      </c>
      <c r="AA7" s="15" t="s">
        <v>46</v>
      </c>
      <c r="AB7" s="15">
        <v>3</v>
      </c>
      <c r="AC7" s="15" t="s">
        <v>46</v>
      </c>
      <c r="AD7" s="15">
        <v>3</v>
      </c>
      <c r="AE7" s="15" t="s">
        <v>46</v>
      </c>
      <c r="AF7" s="15">
        <v>3</v>
      </c>
      <c r="AG7" s="15" t="s">
        <v>46</v>
      </c>
      <c r="AH7" s="15">
        <f>IF(AG7:AG38="合格",3,0)</f>
        <v>3</v>
      </c>
      <c r="AI7" s="15">
        <f>COUNTIF(A7:AH7,"假")</f>
        <v>0</v>
      </c>
      <c r="AJ7" s="15">
        <f>20-AI7:AI38*2</f>
        <v>20</v>
      </c>
      <c r="AK7" s="15">
        <v>2</v>
      </c>
      <c r="AL7" s="22">
        <v>5</v>
      </c>
      <c r="AM7" s="22"/>
      <c r="AN7" s="22"/>
      <c r="AO7" s="37"/>
      <c r="AP7" s="37">
        <v>79</v>
      </c>
      <c r="AQ7" s="22"/>
      <c r="AR7" s="22">
        <v>76</v>
      </c>
      <c r="AS7" s="22"/>
      <c r="AT7" s="22">
        <v>62</v>
      </c>
      <c r="AU7" s="15"/>
      <c r="AV7" s="15"/>
      <c r="AW7" s="15"/>
      <c r="AX7" s="15"/>
      <c r="AY7" s="15"/>
      <c r="AZ7" s="15"/>
      <c r="BA7" s="37"/>
      <c r="BB7" s="22"/>
      <c r="BC7" s="17"/>
    </row>
    <row r="8" spans="1:55">
      <c r="A8" s="17" t="s">
        <v>59</v>
      </c>
      <c r="B8" s="14" t="s">
        <v>60</v>
      </c>
      <c r="C8" s="15">
        <v>95</v>
      </c>
      <c r="D8" s="15">
        <f t="shared" ref="D8" si="0">IF(C5:C38&gt;90,5,0)</f>
        <v>5</v>
      </c>
      <c r="E8" s="15" t="s">
        <v>55</v>
      </c>
      <c r="F8" s="15">
        <f>IF(E8:E38="合格",3,0)</f>
        <v>0</v>
      </c>
      <c r="G8" s="15" t="s">
        <v>46</v>
      </c>
      <c r="H8" s="15">
        <v>3</v>
      </c>
      <c r="I8" s="15" t="s">
        <v>46</v>
      </c>
      <c r="J8" s="15">
        <v>3</v>
      </c>
      <c r="K8" s="20" t="s">
        <v>46</v>
      </c>
      <c r="L8" s="15">
        <v>3</v>
      </c>
      <c r="M8" s="15" t="s">
        <v>46</v>
      </c>
      <c r="N8" s="15">
        <f>IF(M8:M38="合格",3,0)</f>
        <v>3</v>
      </c>
      <c r="O8" s="15" t="s">
        <v>46</v>
      </c>
      <c r="P8" s="15">
        <f>IF(O8:O38="合格",3,0)</f>
        <v>3</v>
      </c>
      <c r="Q8" s="15">
        <v>100</v>
      </c>
      <c r="R8" s="15">
        <f>IF(Q8:Q38=100,3,0)</f>
        <v>3</v>
      </c>
      <c r="S8" s="15">
        <v>100</v>
      </c>
      <c r="T8" s="15">
        <f>IF(S8:S38=100,3,0)</f>
        <v>3</v>
      </c>
      <c r="U8" s="15">
        <v>100</v>
      </c>
      <c r="V8" s="15">
        <f>IF(U8:U38=100,3,0)</f>
        <v>3</v>
      </c>
      <c r="W8" s="15">
        <v>100</v>
      </c>
      <c r="X8" s="15">
        <f>IF(W8:W38=100,3,0)</f>
        <v>3</v>
      </c>
      <c r="Y8" s="15">
        <v>100</v>
      </c>
      <c r="Z8" s="15">
        <f>IF(Y8:Y38=100,3,0)</f>
        <v>3</v>
      </c>
      <c r="AA8" s="15" t="s">
        <v>46</v>
      </c>
      <c r="AB8" s="15">
        <v>3</v>
      </c>
      <c r="AC8" s="15" t="s">
        <v>46</v>
      </c>
      <c r="AD8" s="15">
        <v>3</v>
      </c>
      <c r="AE8" s="15" t="s">
        <v>46</v>
      </c>
      <c r="AF8" s="15">
        <v>3</v>
      </c>
      <c r="AG8" s="15" t="s">
        <v>49</v>
      </c>
      <c r="AH8" s="15">
        <f>IF(AG8:AG38="合格",3,0)</f>
        <v>0</v>
      </c>
      <c r="AI8" s="15">
        <f t="shared" ref="AI8:AI38" si="1">COUNTIF(A8:AH8,"假")</f>
        <v>1</v>
      </c>
      <c r="AJ8" s="15">
        <f>20-AI8:AI38*2</f>
        <v>18</v>
      </c>
      <c r="AK8" s="15">
        <v>3</v>
      </c>
      <c r="AL8" s="22">
        <v>4</v>
      </c>
      <c r="AM8" s="22"/>
      <c r="AN8" s="22"/>
      <c r="AO8" s="37"/>
      <c r="AP8" s="37">
        <v>72</v>
      </c>
      <c r="AQ8" s="22"/>
      <c r="AR8" s="22">
        <v>76</v>
      </c>
      <c r="AS8" s="22"/>
      <c r="AT8" s="22">
        <v>54</v>
      </c>
      <c r="AU8" s="15"/>
      <c r="AV8" s="15"/>
      <c r="AW8" s="15" t="s">
        <v>51</v>
      </c>
      <c r="AX8" s="15"/>
      <c r="AY8" s="15" t="s">
        <v>51</v>
      </c>
      <c r="AZ8" s="15"/>
      <c r="BA8" s="37"/>
      <c r="BB8" s="22"/>
      <c r="BC8" s="17" t="s">
        <v>52</v>
      </c>
    </row>
    <row r="9" spans="1:55">
      <c r="A9" s="17" t="s">
        <v>61</v>
      </c>
      <c r="B9" s="14" t="s">
        <v>62</v>
      </c>
      <c r="C9" s="15">
        <v>85</v>
      </c>
      <c r="D9" s="15">
        <f>IF(C6:C38&gt;90,5,0)</f>
        <v>0</v>
      </c>
      <c r="E9" s="15" t="s">
        <v>46</v>
      </c>
      <c r="F9" s="15">
        <f>IF(E9:E38="合格",3,0)</f>
        <v>3</v>
      </c>
      <c r="G9" s="15" t="s">
        <v>46</v>
      </c>
      <c r="H9" s="15">
        <v>3</v>
      </c>
      <c r="I9" s="15" t="s">
        <v>46</v>
      </c>
      <c r="J9" s="15">
        <v>3</v>
      </c>
      <c r="K9" s="20" t="s">
        <v>46</v>
      </c>
      <c r="L9" s="15">
        <v>3</v>
      </c>
      <c r="M9" s="15" t="s">
        <v>46</v>
      </c>
      <c r="N9" s="15">
        <f>IF(M9:M38="合格",3,0)</f>
        <v>3</v>
      </c>
      <c r="O9" s="15" t="s">
        <v>46</v>
      </c>
      <c r="P9" s="15">
        <f>IF(O9:O38="合格",3,0)</f>
        <v>3</v>
      </c>
      <c r="Q9" s="15">
        <v>100</v>
      </c>
      <c r="R9" s="15">
        <f>IF(Q9:Q38=100,3,0)</f>
        <v>3</v>
      </c>
      <c r="S9" s="15">
        <v>100</v>
      </c>
      <c r="T9" s="15">
        <f>IF(S9:S38=100,3,0)</f>
        <v>3</v>
      </c>
      <c r="U9" s="15">
        <v>100</v>
      </c>
      <c r="V9" s="15">
        <f>IF(U9:U38=100,3,0)</f>
        <v>3</v>
      </c>
      <c r="W9" s="15">
        <v>100</v>
      </c>
      <c r="X9" s="15">
        <f>IF(W9:W38=100,3,0)</f>
        <v>3</v>
      </c>
      <c r="Y9" s="15">
        <v>100</v>
      </c>
      <c r="Z9" s="15">
        <f>IF(Y9:Y38=100,3,0)</f>
        <v>3</v>
      </c>
      <c r="AA9" s="15" t="s">
        <v>46</v>
      </c>
      <c r="AB9" s="15">
        <v>3</v>
      </c>
      <c r="AC9" s="15" t="s">
        <v>46</v>
      </c>
      <c r="AD9" s="15">
        <v>3</v>
      </c>
      <c r="AE9" s="15" t="s">
        <v>46</v>
      </c>
      <c r="AF9" s="15">
        <v>3</v>
      </c>
      <c r="AG9" s="15" t="s">
        <v>46</v>
      </c>
      <c r="AH9" s="15">
        <f>IF(AG9:AG38="合格",3,0)</f>
        <v>3</v>
      </c>
      <c r="AI9" s="15">
        <f t="shared" si="1"/>
        <v>0</v>
      </c>
      <c r="AJ9" s="15">
        <f>20-AI9:AI38*2</f>
        <v>20</v>
      </c>
      <c r="AK9" s="15">
        <v>5</v>
      </c>
      <c r="AL9" s="22">
        <v>6</v>
      </c>
      <c r="AM9" s="22"/>
      <c r="AN9" s="22"/>
      <c r="AO9" s="37"/>
      <c r="AP9" s="37">
        <v>81</v>
      </c>
      <c r="AQ9" s="22"/>
      <c r="AR9" s="22">
        <v>57</v>
      </c>
      <c r="AS9" s="22"/>
      <c r="AT9" s="22">
        <v>58</v>
      </c>
      <c r="AU9" s="15"/>
      <c r="AV9" s="15"/>
      <c r="AW9" s="15"/>
      <c r="AX9" s="15"/>
      <c r="AY9" s="15"/>
      <c r="AZ9" s="15"/>
      <c r="BA9" s="37"/>
      <c r="BB9" s="22"/>
      <c r="BC9" s="17" t="s">
        <v>52</v>
      </c>
    </row>
    <row r="10" spans="1:55">
      <c r="A10" s="17" t="s">
        <v>63</v>
      </c>
      <c r="B10" s="14" t="s">
        <v>64</v>
      </c>
      <c r="C10" s="15">
        <v>97</v>
      </c>
      <c r="D10" s="15">
        <f>IF(C7:C38&gt;90,5,0)</f>
        <v>5</v>
      </c>
      <c r="E10" s="15" t="s">
        <v>55</v>
      </c>
      <c r="F10" s="15">
        <f>IF(E10:E38="合格",3,0)</f>
        <v>0</v>
      </c>
      <c r="G10" s="15" t="s">
        <v>46</v>
      </c>
      <c r="H10" s="15">
        <v>3</v>
      </c>
      <c r="I10" s="15" t="s">
        <v>46</v>
      </c>
      <c r="J10" s="15">
        <v>3</v>
      </c>
      <c r="K10" s="20" t="s">
        <v>46</v>
      </c>
      <c r="L10" s="15">
        <v>3</v>
      </c>
      <c r="M10" s="15" t="s">
        <v>46</v>
      </c>
      <c r="N10" s="15">
        <f>IF(M10:M38="合格",3,0)</f>
        <v>3</v>
      </c>
      <c r="O10" s="15" t="s">
        <v>46</v>
      </c>
      <c r="P10" s="15">
        <f>IF(O10:O38="合格",3,0)</f>
        <v>3</v>
      </c>
      <c r="Q10" s="15">
        <v>100</v>
      </c>
      <c r="R10" s="15">
        <f>IF(Q10:Q38=100,3,0)</f>
        <v>3</v>
      </c>
      <c r="S10" s="15">
        <v>100</v>
      </c>
      <c r="T10" s="15">
        <f>IF(S10:S38=100,3,0)</f>
        <v>3</v>
      </c>
      <c r="U10" s="15">
        <v>100</v>
      </c>
      <c r="V10" s="15">
        <f>IF(U10:U38=100,3,0)</f>
        <v>3</v>
      </c>
      <c r="W10" s="15">
        <v>100</v>
      </c>
      <c r="X10" s="15">
        <f>IF(W10:W38=100,3,0)</f>
        <v>3</v>
      </c>
      <c r="Y10" s="15">
        <v>100</v>
      </c>
      <c r="Z10" s="15">
        <f>IF(Y10:Y38=100,3,0)</f>
        <v>3</v>
      </c>
      <c r="AA10" s="15" t="s">
        <v>46</v>
      </c>
      <c r="AB10" s="15">
        <v>3</v>
      </c>
      <c r="AC10" s="15" t="s">
        <v>46</v>
      </c>
      <c r="AD10" s="15">
        <v>3</v>
      </c>
      <c r="AE10" s="15" t="s">
        <v>46</v>
      </c>
      <c r="AF10" s="15">
        <v>3</v>
      </c>
      <c r="AG10" s="15" t="s">
        <v>46</v>
      </c>
      <c r="AH10" s="15">
        <f>IF(AG10:AG38="合格",3,0)</f>
        <v>3</v>
      </c>
      <c r="AI10" s="15">
        <f t="shared" si="1"/>
        <v>0</v>
      </c>
      <c r="AJ10" s="15">
        <f>20-AI10:AI38*2</f>
        <v>20</v>
      </c>
      <c r="AK10" s="15">
        <v>0</v>
      </c>
      <c r="AL10" s="22">
        <v>2</v>
      </c>
      <c r="AM10" s="22"/>
      <c r="AN10" s="22"/>
      <c r="AO10" s="37"/>
      <c r="AP10" s="37">
        <v>69</v>
      </c>
      <c r="AQ10" s="22"/>
      <c r="AR10" s="22">
        <v>98</v>
      </c>
      <c r="AS10" s="22"/>
      <c r="AT10" s="22">
        <v>59</v>
      </c>
      <c r="AU10" s="15"/>
      <c r="AV10" s="15"/>
      <c r="AW10" s="15"/>
      <c r="AX10" s="15"/>
      <c r="AY10" s="15"/>
      <c r="AZ10" s="15"/>
      <c r="BA10" s="37"/>
      <c r="BB10" s="22"/>
      <c r="BC10" s="17"/>
    </row>
    <row r="11" spans="1:55">
      <c r="A11" s="17" t="s">
        <v>65</v>
      </c>
      <c r="B11" s="14" t="s">
        <v>66</v>
      </c>
      <c r="C11" s="15">
        <v>96</v>
      </c>
      <c r="D11" s="15">
        <f>IF(C8:C38&gt;90,5,0)</f>
        <v>5</v>
      </c>
      <c r="E11" s="15" t="s">
        <v>55</v>
      </c>
      <c r="F11" s="15">
        <f>IF(E11:E38="合格",3,0)</f>
        <v>0</v>
      </c>
      <c r="G11" s="15" t="s">
        <v>46</v>
      </c>
      <c r="H11" s="15">
        <v>3</v>
      </c>
      <c r="I11" s="15" t="s">
        <v>46</v>
      </c>
      <c r="J11" s="15">
        <v>3</v>
      </c>
      <c r="K11" s="20" t="s">
        <v>46</v>
      </c>
      <c r="L11" s="15">
        <v>3</v>
      </c>
      <c r="M11" s="15" t="s">
        <v>49</v>
      </c>
      <c r="N11" s="15">
        <f>IF(M11:M38="合格",3,0)</f>
        <v>0</v>
      </c>
      <c r="O11" s="15" t="s">
        <v>49</v>
      </c>
      <c r="P11" s="15">
        <f>IF(O11:O38="合格",3,0)</f>
        <v>0</v>
      </c>
      <c r="Q11" s="15" t="s">
        <v>49</v>
      </c>
      <c r="R11" s="15">
        <f>IF(Q11:Q38=100,3,0)</f>
        <v>0</v>
      </c>
      <c r="S11" s="15" t="s">
        <v>49</v>
      </c>
      <c r="T11" s="15">
        <f>IF(S11:S38=100,3,0)</f>
        <v>0</v>
      </c>
      <c r="U11" s="15" t="s">
        <v>49</v>
      </c>
      <c r="V11" s="15">
        <f>IF(U11:U38=100,3,0)</f>
        <v>0</v>
      </c>
      <c r="W11" s="15" t="s">
        <v>49</v>
      </c>
      <c r="X11" s="15">
        <f>IF(W11:W38=100,3,0)</f>
        <v>0</v>
      </c>
      <c r="Y11" s="15" t="s">
        <v>49</v>
      </c>
      <c r="Z11" s="15">
        <f>IF(Y11:Y38=100,3,0)</f>
        <v>0</v>
      </c>
      <c r="AA11" s="15" t="s">
        <v>46</v>
      </c>
      <c r="AB11" s="15">
        <v>3</v>
      </c>
      <c r="AC11" s="15" t="s">
        <v>46</v>
      </c>
      <c r="AD11" s="15">
        <v>3</v>
      </c>
      <c r="AE11" s="15" t="s">
        <v>46</v>
      </c>
      <c r="AF11" s="15">
        <v>3</v>
      </c>
      <c r="AG11" s="15" t="s">
        <v>49</v>
      </c>
      <c r="AH11" s="15">
        <f>IF(AG11:AG38="合格",3,0)</f>
        <v>0</v>
      </c>
      <c r="AI11" s="15">
        <f t="shared" si="1"/>
        <v>8</v>
      </c>
      <c r="AJ11" s="15">
        <f>20-AI11:AI38*2</f>
        <v>4</v>
      </c>
      <c r="AK11" s="15">
        <v>5</v>
      </c>
      <c r="AL11" s="22">
        <v>3</v>
      </c>
      <c r="AM11" s="22"/>
      <c r="AN11" s="22"/>
      <c r="AO11" s="37"/>
      <c r="AP11" s="37">
        <v>40</v>
      </c>
      <c r="AQ11" s="22"/>
      <c r="AR11" s="22">
        <v>95</v>
      </c>
      <c r="AS11" s="22"/>
      <c r="AT11" s="22">
        <v>58</v>
      </c>
      <c r="AU11" s="15"/>
      <c r="AV11" s="15"/>
      <c r="AW11" s="15"/>
      <c r="AX11" s="15" t="s">
        <v>51</v>
      </c>
      <c r="AY11" s="15"/>
      <c r="AZ11" s="15"/>
      <c r="BA11" s="37"/>
      <c r="BB11" s="22"/>
      <c r="BC11" s="17"/>
    </row>
    <row r="12" spans="1:55">
      <c r="A12" s="17" t="s">
        <v>67</v>
      </c>
      <c r="B12" s="14" t="s">
        <v>68</v>
      </c>
      <c r="C12" s="15">
        <v>96</v>
      </c>
      <c r="D12" s="15">
        <f>IF(C9:C38&gt;90,5,0)</f>
        <v>5</v>
      </c>
      <c r="E12" s="15" t="s">
        <v>55</v>
      </c>
      <c r="F12" s="15">
        <f>IF(E12:E38="合格",3,0)</f>
        <v>0</v>
      </c>
      <c r="G12" s="15" t="s">
        <v>46</v>
      </c>
      <c r="H12" s="15">
        <v>3</v>
      </c>
      <c r="I12" s="15" t="s">
        <v>46</v>
      </c>
      <c r="J12" s="15">
        <v>3</v>
      </c>
      <c r="K12" s="20" t="s">
        <v>46</v>
      </c>
      <c r="L12" s="15">
        <v>3</v>
      </c>
      <c r="M12" s="15" t="s">
        <v>46</v>
      </c>
      <c r="N12" s="15">
        <f>IF(M12:M38="合格",3,0)</f>
        <v>3</v>
      </c>
      <c r="O12" s="15" t="s">
        <v>46</v>
      </c>
      <c r="P12" s="15">
        <f>IF(O12:O38="合格",3,0)</f>
        <v>3</v>
      </c>
      <c r="Q12" s="15">
        <v>100</v>
      </c>
      <c r="R12" s="15">
        <f>IF(Q12:Q38=100,3,0)</f>
        <v>3</v>
      </c>
      <c r="S12" s="15">
        <v>100</v>
      </c>
      <c r="T12" s="15">
        <f>IF(S12:S38=100,3,0)</f>
        <v>3</v>
      </c>
      <c r="U12" s="15">
        <v>100</v>
      </c>
      <c r="V12" s="15">
        <f>IF(U12:U38=100,3,0)</f>
        <v>3</v>
      </c>
      <c r="W12" s="15">
        <v>100</v>
      </c>
      <c r="X12" s="15">
        <f>IF(W12:W38=100,3,0)</f>
        <v>3</v>
      </c>
      <c r="Y12" s="15">
        <v>100</v>
      </c>
      <c r="Z12" s="15">
        <f>IF(Y12:Y38=100,3,0)</f>
        <v>3</v>
      </c>
      <c r="AA12" s="15" t="s">
        <v>46</v>
      </c>
      <c r="AB12" s="15">
        <v>3</v>
      </c>
      <c r="AC12" s="15" t="s">
        <v>46</v>
      </c>
      <c r="AD12" s="15">
        <v>3</v>
      </c>
      <c r="AE12" s="15" t="s">
        <v>46</v>
      </c>
      <c r="AF12" s="15">
        <v>3</v>
      </c>
      <c r="AG12" s="15" t="s">
        <v>46</v>
      </c>
      <c r="AH12" s="15">
        <f>IF(AG12:AG38="合格",3,0)</f>
        <v>3</v>
      </c>
      <c r="AI12" s="15">
        <f t="shared" si="1"/>
        <v>0</v>
      </c>
      <c r="AJ12" s="15">
        <f>20-AI12:AI38*2</f>
        <v>20</v>
      </c>
      <c r="AK12" s="15">
        <v>3</v>
      </c>
      <c r="AL12" s="22">
        <v>5</v>
      </c>
      <c r="AM12" s="22"/>
      <c r="AN12" s="22"/>
      <c r="AO12" s="37"/>
      <c r="AP12" s="37">
        <v>78</v>
      </c>
      <c r="AQ12" s="22"/>
      <c r="AR12" s="22">
        <v>55</v>
      </c>
      <c r="AS12" s="22"/>
      <c r="AT12" s="22">
        <v>59</v>
      </c>
      <c r="AU12" s="15"/>
      <c r="AV12" s="15"/>
      <c r="AW12" s="15"/>
      <c r="AX12" s="15"/>
      <c r="AY12" s="15"/>
      <c r="AZ12" s="15"/>
      <c r="BA12" s="37"/>
      <c r="BB12" s="22"/>
      <c r="BC12" s="17" t="s">
        <v>52</v>
      </c>
    </row>
    <row r="13" spans="1:55">
      <c r="A13" s="17" t="s">
        <v>69</v>
      </c>
      <c r="B13" s="14" t="s">
        <v>70</v>
      </c>
      <c r="C13" s="15">
        <v>94</v>
      </c>
      <c r="D13" s="15">
        <f>IF(C10:C38&gt;90,5,0)</f>
        <v>5</v>
      </c>
      <c r="E13" s="15" t="s">
        <v>46</v>
      </c>
      <c r="F13" s="15">
        <f>IF(E13:E38="合格",3,0)</f>
        <v>3</v>
      </c>
      <c r="G13" s="15" t="s">
        <v>46</v>
      </c>
      <c r="H13" s="15">
        <v>3</v>
      </c>
      <c r="I13" s="15" t="s">
        <v>46</v>
      </c>
      <c r="J13" s="15">
        <v>3</v>
      </c>
      <c r="K13" s="20" t="s">
        <v>46</v>
      </c>
      <c r="L13" s="15">
        <v>3</v>
      </c>
      <c r="M13" s="15" t="s">
        <v>46</v>
      </c>
      <c r="N13" s="15">
        <f>IF(M13:M38="合格",3,0)</f>
        <v>3</v>
      </c>
      <c r="O13" s="15" t="s">
        <v>46</v>
      </c>
      <c r="P13" s="15">
        <f>IF(O13:O38="合格",3,0)</f>
        <v>3</v>
      </c>
      <c r="Q13" s="15">
        <v>100</v>
      </c>
      <c r="R13" s="15">
        <f>IF(Q13:Q38=100,3,0)</f>
        <v>3</v>
      </c>
      <c r="S13" s="15">
        <v>100</v>
      </c>
      <c r="T13" s="15">
        <f>IF(S13:S38=100,3,0)</f>
        <v>3</v>
      </c>
      <c r="U13" s="15">
        <v>100</v>
      </c>
      <c r="V13" s="15">
        <f>IF(U13:U38=100,3,0)</f>
        <v>3</v>
      </c>
      <c r="W13" s="15">
        <v>100</v>
      </c>
      <c r="X13" s="15">
        <f>IF(W13:W38=100,3,0)</f>
        <v>3</v>
      </c>
      <c r="Y13" s="15">
        <v>100</v>
      </c>
      <c r="Z13" s="15">
        <f>IF(Y13:Y38=100,3,0)</f>
        <v>3</v>
      </c>
      <c r="AA13" s="15" t="s">
        <v>46</v>
      </c>
      <c r="AB13" s="15">
        <v>3</v>
      </c>
      <c r="AC13" s="15" t="s">
        <v>46</v>
      </c>
      <c r="AD13" s="15">
        <v>3</v>
      </c>
      <c r="AE13" s="15" t="s">
        <v>46</v>
      </c>
      <c r="AF13" s="15">
        <v>3</v>
      </c>
      <c r="AG13" s="15" t="s">
        <v>46</v>
      </c>
      <c r="AH13" s="15">
        <f>IF(AG13:AG38="合格",3,0)</f>
        <v>3</v>
      </c>
      <c r="AI13" s="15">
        <f t="shared" si="1"/>
        <v>0</v>
      </c>
      <c r="AJ13" s="15">
        <f>20-AI13:AI38*2</f>
        <v>20</v>
      </c>
      <c r="AK13" s="15">
        <v>2</v>
      </c>
      <c r="AL13" s="22">
        <v>0</v>
      </c>
      <c r="AM13" s="22"/>
      <c r="AN13" s="22"/>
      <c r="AO13" s="37"/>
      <c r="AP13" s="37">
        <v>74</v>
      </c>
      <c r="AQ13" s="22"/>
      <c r="AR13" s="22">
        <v>78</v>
      </c>
      <c r="AS13" s="22"/>
      <c r="AT13" s="22">
        <v>57</v>
      </c>
      <c r="AU13" s="15"/>
      <c r="AV13" s="15"/>
      <c r="AW13" s="15" t="s">
        <v>51</v>
      </c>
      <c r="AX13" s="15"/>
      <c r="AY13" s="15" t="s">
        <v>51</v>
      </c>
      <c r="AZ13" s="15"/>
      <c r="BA13" s="37"/>
      <c r="BB13" s="22"/>
      <c r="BC13" s="17"/>
    </row>
    <row r="14" spans="1:55">
      <c r="A14" s="17" t="s">
        <v>71</v>
      </c>
      <c r="B14" s="14" t="s">
        <v>72</v>
      </c>
      <c r="C14" s="15">
        <v>91</v>
      </c>
      <c r="D14" s="15">
        <f>IF(C11:C38&gt;90,5,0)</f>
        <v>5</v>
      </c>
      <c r="E14" s="15" t="s">
        <v>55</v>
      </c>
      <c r="F14" s="15">
        <f>IF(E14:E38="合格",3,0)</f>
        <v>0</v>
      </c>
      <c r="G14" s="15" t="s">
        <v>46</v>
      </c>
      <c r="H14" s="15">
        <v>3</v>
      </c>
      <c r="I14" s="15" t="s">
        <v>46</v>
      </c>
      <c r="J14" s="15">
        <v>3</v>
      </c>
      <c r="K14" s="20" t="s">
        <v>46</v>
      </c>
      <c r="L14" s="15">
        <v>3</v>
      </c>
      <c r="M14" s="15" t="s">
        <v>49</v>
      </c>
      <c r="N14" s="15">
        <f>IF(M14:M38="合格",3,0)</f>
        <v>0</v>
      </c>
      <c r="O14" s="15" t="s">
        <v>49</v>
      </c>
      <c r="P14" s="15">
        <f>IF(O14:O38="合格",3,0)</f>
        <v>0</v>
      </c>
      <c r="Q14" s="15">
        <v>100</v>
      </c>
      <c r="R14" s="15">
        <f>IF(Q14:Q38=100,3,0)</f>
        <v>3</v>
      </c>
      <c r="S14" s="15">
        <v>100</v>
      </c>
      <c r="T14" s="15">
        <f>IF(S14:S38=100,3,0)</f>
        <v>3</v>
      </c>
      <c r="U14" s="15">
        <v>100</v>
      </c>
      <c r="V14" s="15">
        <f>IF(U14:U38=100,3,0)</f>
        <v>3</v>
      </c>
      <c r="W14" s="15">
        <v>100</v>
      </c>
      <c r="X14" s="15">
        <f>IF(W14:W38=100,3,0)</f>
        <v>3</v>
      </c>
      <c r="Y14" s="15">
        <v>100</v>
      </c>
      <c r="Z14" s="15">
        <f>IF(Y14:Y38=100,3,0)</f>
        <v>3</v>
      </c>
      <c r="AA14" s="15" t="s">
        <v>46</v>
      </c>
      <c r="AB14" s="15">
        <v>3</v>
      </c>
      <c r="AC14" s="15" t="s">
        <v>46</v>
      </c>
      <c r="AD14" s="15">
        <v>3</v>
      </c>
      <c r="AE14" s="15" t="s">
        <v>46</v>
      </c>
      <c r="AF14" s="15">
        <v>3</v>
      </c>
      <c r="AG14" s="15" t="s">
        <v>49</v>
      </c>
      <c r="AH14" s="15">
        <f>IF(AG14:AG38="合格",3,0)</f>
        <v>0</v>
      </c>
      <c r="AI14" s="15">
        <f t="shared" si="1"/>
        <v>3</v>
      </c>
      <c r="AJ14" s="15">
        <f>20-AI14:AI38*2</f>
        <v>14</v>
      </c>
      <c r="AK14" s="15">
        <v>5</v>
      </c>
      <c r="AL14" s="22">
        <v>5</v>
      </c>
      <c r="AM14" s="22"/>
      <c r="AN14" s="22"/>
      <c r="AO14" s="37"/>
      <c r="AP14" s="37">
        <v>67</v>
      </c>
      <c r="AQ14" s="22"/>
      <c r="AR14" s="22">
        <v>57</v>
      </c>
      <c r="AS14" s="22"/>
      <c r="AT14" s="22">
        <v>90</v>
      </c>
      <c r="AU14" s="15"/>
      <c r="AV14" s="15"/>
      <c r="AW14" s="15"/>
      <c r="AX14" s="15"/>
      <c r="AY14" s="15"/>
      <c r="AZ14" s="15"/>
      <c r="BA14" s="37" t="s">
        <v>51</v>
      </c>
      <c r="BB14" s="22"/>
      <c r="BC14" s="17"/>
    </row>
    <row r="15" spans="1:55">
      <c r="A15" s="17" t="s">
        <v>73</v>
      </c>
      <c r="B15" s="14" t="s">
        <v>74</v>
      </c>
      <c r="C15" s="15">
        <v>92</v>
      </c>
      <c r="D15" s="15">
        <f>IF(C12:C38&gt;90,5,0)</f>
        <v>5</v>
      </c>
      <c r="E15" s="15" t="s">
        <v>55</v>
      </c>
      <c r="F15" s="15">
        <f>IF(E15:E38="合格",3,0)</f>
        <v>0</v>
      </c>
      <c r="G15" s="15" t="s">
        <v>46</v>
      </c>
      <c r="H15" s="15">
        <v>3</v>
      </c>
      <c r="I15" s="15" t="s">
        <v>46</v>
      </c>
      <c r="J15" s="15">
        <v>3</v>
      </c>
      <c r="K15" s="20" t="s">
        <v>46</v>
      </c>
      <c r="L15" s="15">
        <v>3</v>
      </c>
      <c r="M15" s="15" t="s">
        <v>46</v>
      </c>
      <c r="N15" s="15">
        <f>IF(M15:M38="合格",3,0)</f>
        <v>3</v>
      </c>
      <c r="O15" s="15" t="s">
        <v>46</v>
      </c>
      <c r="P15" s="15">
        <f>IF(O15:O38="合格",3,0)</f>
        <v>3</v>
      </c>
      <c r="Q15" s="15">
        <v>100</v>
      </c>
      <c r="R15" s="15">
        <f>IF(Q15:Q38=100,3,0)</f>
        <v>3</v>
      </c>
      <c r="S15" s="15">
        <v>100</v>
      </c>
      <c r="T15" s="15">
        <f>IF(S15:S38=100,3,0)</f>
        <v>3</v>
      </c>
      <c r="U15" s="15">
        <v>100</v>
      </c>
      <c r="V15" s="15">
        <f>IF(U15:U38=100,3,0)</f>
        <v>3</v>
      </c>
      <c r="W15" s="15">
        <v>100</v>
      </c>
      <c r="X15" s="15">
        <f>IF(W15:W38=100,3,0)</f>
        <v>3</v>
      </c>
      <c r="Y15" s="15">
        <v>100</v>
      </c>
      <c r="Z15" s="15">
        <f>IF(Y15:Y38=100,3,0)</f>
        <v>3</v>
      </c>
      <c r="AA15" s="15" t="s">
        <v>46</v>
      </c>
      <c r="AB15" s="15">
        <v>3</v>
      </c>
      <c r="AC15" s="15" t="s">
        <v>46</v>
      </c>
      <c r="AD15" s="15">
        <v>3</v>
      </c>
      <c r="AE15" s="15" t="s">
        <v>46</v>
      </c>
      <c r="AF15" s="15">
        <v>3</v>
      </c>
      <c r="AG15" s="15" t="s">
        <v>46</v>
      </c>
      <c r="AH15" s="15">
        <f>IF(AG15:AG38="合格",3,0)</f>
        <v>3</v>
      </c>
      <c r="AI15" s="15">
        <f t="shared" si="1"/>
        <v>0</v>
      </c>
      <c r="AJ15" s="15">
        <f>20-AI15:AI38*2</f>
        <v>20</v>
      </c>
      <c r="AK15" s="15">
        <v>4</v>
      </c>
      <c r="AL15" s="22">
        <v>3</v>
      </c>
      <c r="AM15" s="22"/>
      <c r="AN15" s="22"/>
      <c r="AO15" s="37"/>
      <c r="AP15" s="37">
        <v>78</v>
      </c>
      <c r="AQ15" s="22"/>
      <c r="AR15" s="22">
        <v>75</v>
      </c>
      <c r="AS15" s="22"/>
      <c r="AT15" s="22">
        <v>70</v>
      </c>
      <c r="AU15" s="15"/>
      <c r="AV15" s="15"/>
      <c r="AW15" s="15"/>
      <c r="AX15" s="15"/>
      <c r="AY15" s="15"/>
      <c r="AZ15" s="15"/>
      <c r="BA15" s="37"/>
      <c r="BB15" s="22"/>
      <c r="BC15" s="17" t="s">
        <v>52</v>
      </c>
    </row>
    <row r="16" spans="1:55">
      <c r="A16" s="17" t="s">
        <v>75</v>
      </c>
      <c r="B16" s="14" t="s">
        <v>76</v>
      </c>
      <c r="C16" s="15">
        <v>93</v>
      </c>
      <c r="D16" s="15">
        <f>IF(C13:C38&gt;90,5,0)</f>
        <v>5</v>
      </c>
      <c r="E16" s="15" t="s">
        <v>55</v>
      </c>
      <c r="F16" s="15">
        <f>IF(E16:E38="合格",3,0)</f>
        <v>0</v>
      </c>
      <c r="G16" s="15" t="s">
        <v>46</v>
      </c>
      <c r="H16" s="15">
        <v>3</v>
      </c>
      <c r="I16" s="15" t="s">
        <v>46</v>
      </c>
      <c r="J16" s="15">
        <v>3</v>
      </c>
      <c r="K16" s="20" t="s">
        <v>46</v>
      </c>
      <c r="L16" s="15">
        <v>3</v>
      </c>
      <c r="M16" s="15" t="s">
        <v>46</v>
      </c>
      <c r="N16" s="15">
        <f>IF(M16:M38="合格",3,0)</f>
        <v>3</v>
      </c>
      <c r="O16" s="15" t="s">
        <v>46</v>
      </c>
      <c r="P16" s="15">
        <f>IF(O16:O38="合格",3,0)</f>
        <v>3</v>
      </c>
      <c r="Q16" s="15">
        <v>100</v>
      </c>
      <c r="R16" s="15">
        <f>IF(Q16:Q38=100,3,0)</f>
        <v>3</v>
      </c>
      <c r="S16" s="15">
        <v>100</v>
      </c>
      <c r="T16" s="15">
        <f>IF(S16:S38=100,3,0)</f>
        <v>3</v>
      </c>
      <c r="U16" s="15">
        <v>100</v>
      </c>
      <c r="V16" s="15">
        <f>IF(U16:U38=100,3,0)</f>
        <v>3</v>
      </c>
      <c r="W16" s="15">
        <v>100</v>
      </c>
      <c r="X16" s="15">
        <f>IF(W16:W38=100,3,0)</f>
        <v>3</v>
      </c>
      <c r="Y16" s="15">
        <v>100</v>
      </c>
      <c r="Z16" s="15">
        <f>IF(Y16:Y38=100,3,0)</f>
        <v>3</v>
      </c>
      <c r="AA16" s="15" t="s">
        <v>46</v>
      </c>
      <c r="AB16" s="15">
        <v>3</v>
      </c>
      <c r="AC16" s="15" t="s">
        <v>46</v>
      </c>
      <c r="AD16" s="15">
        <v>3</v>
      </c>
      <c r="AE16" s="15" t="s">
        <v>46</v>
      </c>
      <c r="AF16" s="15">
        <v>3</v>
      </c>
      <c r="AG16" s="15" t="s">
        <v>46</v>
      </c>
      <c r="AH16" s="15">
        <f>IF(AG16:AG38="合格",3,0)</f>
        <v>3</v>
      </c>
      <c r="AI16" s="15">
        <f t="shared" si="1"/>
        <v>0</v>
      </c>
      <c r="AJ16" s="15">
        <f>20-AI16:AI38*2</f>
        <v>20</v>
      </c>
      <c r="AK16" s="15">
        <v>6</v>
      </c>
      <c r="AL16" s="22">
        <v>2</v>
      </c>
      <c r="AM16" s="22"/>
      <c r="AN16" s="22"/>
      <c r="AO16" s="37"/>
      <c r="AP16" s="37">
        <v>81</v>
      </c>
      <c r="AQ16" s="22"/>
      <c r="AR16" s="22">
        <v>74</v>
      </c>
      <c r="AS16" s="22"/>
      <c r="AT16" s="22">
        <v>89</v>
      </c>
      <c r="AU16" s="15"/>
      <c r="AV16" s="15"/>
      <c r="AW16" s="15"/>
      <c r="AX16" s="15" t="s">
        <v>51</v>
      </c>
      <c r="AY16" s="15"/>
      <c r="AZ16" s="15"/>
      <c r="BA16" s="37"/>
      <c r="BB16" s="22"/>
      <c r="BC16" s="17"/>
    </row>
    <row r="17" spans="1:55">
      <c r="A17" s="17" t="s">
        <v>77</v>
      </c>
      <c r="B17" s="14" t="s">
        <v>78</v>
      </c>
      <c r="C17" s="15">
        <v>85</v>
      </c>
      <c r="D17" s="15">
        <f>IF(C14:C38&gt;90,5,0)</f>
        <v>0</v>
      </c>
      <c r="E17" s="15" t="s">
        <v>55</v>
      </c>
      <c r="F17" s="15">
        <f>IF(E17:E38="合格",3,0)</f>
        <v>0</v>
      </c>
      <c r="G17" s="15" t="s">
        <v>46</v>
      </c>
      <c r="H17" s="15">
        <v>3</v>
      </c>
      <c r="I17" s="15" t="s">
        <v>46</v>
      </c>
      <c r="J17" s="15">
        <v>3</v>
      </c>
      <c r="K17" s="20" t="s">
        <v>46</v>
      </c>
      <c r="L17" s="15">
        <v>3</v>
      </c>
      <c r="M17" s="15" t="s">
        <v>46</v>
      </c>
      <c r="N17" s="15">
        <f>IF(M17:M38="合格",3,0)</f>
        <v>3</v>
      </c>
      <c r="O17" s="15" t="s">
        <v>46</v>
      </c>
      <c r="P17" s="15">
        <f>IF(O17:O38="合格",3,0)</f>
        <v>3</v>
      </c>
      <c r="Q17" s="15">
        <v>100</v>
      </c>
      <c r="R17" s="15">
        <f>IF(Q17:Q38=100,3,0)</f>
        <v>3</v>
      </c>
      <c r="S17" s="15">
        <v>100</v>
      </c>
      <c r="T17" s="15">
        <f>IF(S17:S38=100,3,0)</f>
        <v>3</v>
      </c>
      <c r="U17" s="15">
        <v>100</v>
      </c>
      <c r="V17" s="15">
        <f>IF(U17:U38=100,3,0)</f>
        <v>3</v>
      </c>
      <c r="W17" s="15">
        <v>100</v>
      </c>
      <c r="X17" s="15">
        <f>IF(W17:W38=100,3,0)</f>
        <v>3</v>
      </c>
      <c r="Y17" s="15">
        <v>100</v>
      </c>
      <c r="Z17" s="15">
        <f>IF(Y17:Y38=100,3,0)</f>
        <v>3</v>
      </c>
      <c r="AA17" s="15" t="s">
        <v>46</v>
      </c>
      <c r="AB17" s="15">
        <v>3</v>
      </c>
      <c r="AC17" s="15" t="s">
        <v>46</v>
      </c>
      <c r="AD17" s="15">
        <v>3</v>
      </c>
      <c r="AE17" s="15" t="s">
        <v>46</v>
      </c>
      <c r="AF17" s="15">
        <v>3</v>
      </c>
      <c r="AG17" s="15" t="s">
        <v>49</v>
      </c>
      <c r="AH17" s="15">
        <f>IF(AG17:AG38="合格",3,0)</f>
        <v>0</v>
      </c>
      <c r="AI17" s="15">
        <f t="shared" si="1"/>
        <v>1</v>
      </c>
      <c r="AJ17" s="15">
        <f>20-AI17:AI38*2</f>
        <v>18</v>
      </c>
      <c r="AK17" s="15">
        <v>2</v>
      </c>
      <c r="AL17" s="22">
        <v>5</v>
      </c>
      <c r="AM17" s="22"/>
      <c r="AN17" s="22"/>
      <c r="AO17" s="37"/>
      <c r="AP17" s="37">
        <v>66</v>
      </c>
      <c r="AQ17" s="22"/>
      <c r="AR17" s="22">
        <v>37</v>
      </c>
      <c r="AS17" s="22"/>
      <c r="AT17" s="22">
        <v>88</v>
      </c>
      <c r="AU17" s="15"/>
      <c r="AV17" s="15"/>
      <c r="AW17" s="15"/>
      <c r="AX17" s="15"/>
      <c r="AY17" s="15"/>
      <c r="AZ17" s="15"/>
      <c r="BA17" s="37"/>
      <c r="BB17" s="22"/>
      <c r="BC17" s="17" t="s">
        <v>52</v>
      </c>
    </row>
    <row r="18" spans="1:55">
      <c r="A18" s="17" t="s">
        <v>79</v>
      </c>
      <c r="B18" s="14" t="s">
        <v>80</v>
      </c>
      <c r="C18" s="15">
        <v>74</v>
      </c>
      <c r="D18" s="15">
        <f>IF(C15:C38&gt;90,5,0)</f>
        <v>0</v>
      </c>
      <c r="E18" s="15" t="s">
        <v>46</v>
      </c>
      <c r="F18" s="15">
        <f>IF(E18:E38="合格",3,0)</f>
        <v>3</v>
      </c>
      <c r="G18" s="15" t="s">
        <v>46</v>
      </c>
      <c r="H18" s="15">
        <v>3</v>
      </c>
      <c r="I18" s="15" t="s">
        <v>46</v>
      </c>
      <c r="J18" s="15">
        <v>3</v>
      </c>
      <c r="K18" s="20" t="s">
        <v>46</v>
      </c>
      <c r="L18" s="15">
        <v>3</v>
      </c>
      <c r="M18" s="15" t="s">
        <v>46</v>
      </c>
      <c r="N18" s="15">
        <f>IF(M18:M38="合格",3,0)</f>
        <v>3</v>
      </c>
      <c r="O18" s="15" t="s">
        <v>46</v>
      </c>
      <c r="P18" s="15">
        <f>IF(O18:O38="合格",3,0)</f>
        <v>3</v>
      </c>
      <c r="Q18" s="15">
        <v>100</v>
      </c>
      <c r="R18" s="15">
        <f>IF(Q18:Q38=100,3,0)</f>
        <v>3</v>
      </c>
      <c r="S18" s="15">
        <v>100</v>
      </c>
      <c r="T18" s="15">
        <f>IF(S18:S38=100,3,0)</f>
        <v>3</v>
      </c>
      <c r="U18" s="15">
        <v>100</v>
      </c>
      <c r="V18" s="15">
        <f>IF(U18:U38=100,3,0)</f>
        <v>3</v>
      </c>
      <c r="W18" s="15">
        <v>100</v>
      </c>
      <c r="X18" s="15">
        <f>IF(W18:W38=100,3,0)</f>
        <v>3</v>
      </c>
      <c r="Y18" s="15">
        <v>100</v>
      </c>
      <c r="Z18" s="15">
        <f>IF(Y18:Y38=100,3,0)</f>
        <v>3</v>
      </c>
      <c r="AA18" s="15" t="s">
        <v>46</v>
      </c>
      <c r="AB18" s="15">
        <v>3</v>
      </c>
      <c r="AC18" s="15" t="s">
        <v>46</v>
      </c>
      <c r="AD18" s="15">
        <v>3</v>
      </c>
      <c r="AE18" s="15" t="s">
        <v>46</v>
      </c>
      <c r="AF18" s="15">
        <v>3</v>
      </c>
      <c r="AG18" s="15" t="s">
        <v>46</v>
      </c>
      <c r="AH18" s="15">
        <f>IF(AG18:AG38="合格",3,0)</f>
        <v>3</v>
      </c>
      <c r="AI18" s="15">
        <f t="shared" si="1"/>
        <v>0</v>
      </c>
      <c r="AJ18" s="15">
        <f>20-AI18:AI38*2</f>
        <v>20</v>
      </c>
      <c r="AK18" s="15">
        <v>3</v>
      </c>
      <c r="AL18" s="22">
        <v>4</v>
      </c>
      <c r="AM18" s="22"/>
      <c r="AN18" s="22"/>
      <c r="AO18" s="37"/>
      <c r="AP18" s="37">
        <v>75</v>
      </c>
      <c r="AQ18" s="22"/>
      <c r="AR18" s="22">
        <v>74</v>
      </c>
      <c r="AS18" s="22"/>
      <c r="AT18" s="22">
        <v>86</v>
      </c>
      <c r="AU18" s="15"/>
      <c r="AV18" s="15"/>
      <c r="AW18" s="15"/>
      <c r="AX18" s="15"/>
      <c r="AY18" s="15"/>
      <c r="AZ18" s="15"/>
      <c r="BA18" s="37"/>
      <c r="BB18" s="22"/>
      <c r="BC18" s="17" t="s">
        <v>52</v>
      </c>
    </row>
    <row r="19" spans="1:55">
      <c r="A19" s="17" t="s">
        <v>81</v>
      </c>
      <c r="B19" s="14" t="s">
        <v>82</v>
      </c>
      <c r="C19" s="15">
        <v>84</v>
      </c>
      <c r="D19" s="15">
        <f>IF(C16:C38&gt;90,5,0)</f>
        <v>0</v>
      </c>
      <c r="E19" s="15" t="s">
        <v>55</v>
      </c>
      <c r="F19" s="15">
        <f>IF(E19:E38="合格",3,0)</f>
        <v>0</v>
      </c>
      <c r="G19" s="15" t="s">
        <v>46</v>
      </c>
      <c r="H19" s="15">
        <v>3</v>
      </c>
      <c r="I19" s="15" t="s">
        <v>46</v>
      </c>
      <c r="J19" s="15">
        <v>3</v>
      </c>
      <c r="K19" s="20" t="s">
        <v>46</v>
      </c>
      <c r="L19" s="15">
        <v>3</v>
      </c>
      <c r="M19" s="15" t="s">
        <v>46</v>
      </c>
      <c r="N19" s="15">
        <f>IF(M19:M38="合格",3,0)</f>
        <v>3</v>
      </c>
      <c r="O19" s="15" t="s">
        <v>46</v>
      </c>
      <c r="P19" s="15">
        <f>IF(O19:O38="合格",3,0)</f>
        <v>3</v>
      </c>
      <c r="Q19" s="15">
        <v>100</v>
      </c>
      <c r="R19" s="15">
        <f>IF(Q19:Q38=100,3,0)</f>
        <v>3</v>
      </c>
      <c r="S19" s="15">
        <v>100</v>
      </c>
      <c r="T19" s="15">
        <f>IF(S19:S38=100,3,0)</f>
        <v>3</v>
      </c>
      <c r="U19" s="15">
        <v>100</v>
      </c>
      <c r="V19" s="15">
        <f>IF(U19:U38=100,3,0)</f>
        <v>3</v>
      </c>
      <c r="W19" s="15">
        <v>100</v>
      </c>
      <c r="X19" s="15">
        <f>IF(W19:W38=100,3,0)</f>
        <v>3</v>
      </c>
      <c r="Y19" s="15">
        <v>100</v>
      </c>
      <c r="Z19" s="15">
        <f>IF(Y19:Y38=100,3,0)</f>
        <v>3</v>
      </c>
      <c r="AA19" s="15" t="s">
        <v>46</v>
      </c>
      <c r="AB19" s="15">
        <v>3</v>
      </c>
      <c r="AC19" s="15" t="s">
        <v>46</v>
      </c>
      <c r="AD19" s="15">
        <v>3</v>
      </c>
      <c r="AE19" s="15" t="s">
        <v>46</v>
      </c>
      <c r="AF19" s="15">
        <v>3</v>
      </c>
      <c r="AG19" s="15" t="s">
        <v>46</v>
      </c>
      <c r="AH19" s="15">
        <f>IF(AG19:AG38="合格",3,0)</f>
        <v>3</v>
      </c>
      <c r="AI19" s="15">
        <f t="shared" si="1"/>
        <v>0</v>
      </c>
      <c r="AJ19" s="15">
        <f>20-AI19:AI38*2</f>
        <v>20</v>
      </c>
      <c r="AK19" s="15">
        <v>5</v>
      </c>
      <c r="AL19" s="22">
        <v>6</v>
      </c>
      <c r="AM19" s="22"/>
      <c r="AN19" s="22"/>
      <c r="AO19" s="37"/>
      <c r="AP19" s="37">
        <v>78</v>
      </c>
      <c r="AQ19" s="22"/>
      <c r="AR19" s="22">
        <v>65</v>
      </c>
      <c r="AS19" s="22"/>
      <c r="AT19" s="22">
        <v>76</v>
      </c>
      <c r="AU19" s="15"/>
      <c r="AV19" s="15" t="s">
        <v>51</v>
      </c>
      <c r="AW19" s="15"/>
      <c r="AX19" s="15" t="s">
        <v>51</v>
      </c>
      <c r="AY19" s="15"/>
      <c r="AZ19" s="15"/>
      <c r="BA19" s="37" t="s">
        <v>51</v>
      </c>
      <c r="BB19" s="22"/>
      <c r="BC19" s="17"/>
    </row>
    <row r="20" spans="1:55">
      <c r="A20" s="17" t="s">
        <v>83</v>
      </c>
      <c r="B20" s="14" t="s">
        <v>84</v>
      </c>
      <c r="C20" s="15">
        <v>82</v>
      </c>
      <c r="D20" s="15">
        <f>IF(C17:C38&gt;90,5,0)</f>
        <v>0</v>
      </c>
      <c r="E20" s="15" t="s">
        <v>46</v>
      </c>
      <c r="F20" s="15">
        <f>IF(E20:E38="合格",3,0)</f>
        <v>3</v>
      </c>
      <c r="G20" s="15" t="s">
        <v>46</v>
      </c>
      <c r="H20" s="15">
        <v>3</v>
      </c>
      <c r="I20" s="15" t="s">
        <v>46</v>
      </c>
      <c r="J20" s="15">
        <v>3</v>
      </c>
      <c r="K20" s="20" t="s">
        <v>46</v>
      </c>
      <c r="L20" s="15">
        <v>3</v>
      </c>
      <c r="M20" s="15" t="s">
        <v>49</v>
      </c>
      <c r="N20" s="15">
        <f>IF(M20:M38="合格",3,0)</f>
        <v>0</v>
      </c>
      <c r="O20" s="15" t="s">
        <v>49</v>
      </c>
      <c r="P20" s="15">
        <f>IF(O20:O38="合格",3,0)</f>
        <v>0</v>
      </c>
      <c r="Q20" s="15" t="s">
        <v>49</v>
      </c>
      <c r="R20" s="15">
        <f>IF(Q20:Q38=100,3,0)</f>
        <v>0</v>
      </c>
      <c r="S20" s="15" t="s">
        <v>49</v>
      </c>
      <c r="T20" s="15">
        <f>IF(S20:S38=100,3,0)</f>
        <v>0</v>
      </c>
      <c r="U20" s="15" t="s">
        <v>49</v>
      </c>
      <c r="V20" s="15">
        <f>IF(U20:U38=100,3,0)</f>
        <v>0</v>
      </c>
      <c r="W20" s="15" t="s">
        <v>49</v>
      </c>
      <c r="X20" s="15">
        <f>IF(W20:W38=100,3,0)</f>
        <v>0</v>
      </c>
      <c r="Y20" s="15" t="s">
        <v>49</v>
      </c>
      <c r="Z20" s="15">
        <f>IF(Y20:Y38=100,3,0)</f>
        <v>0</v>
      </c>
      <c r="AA20" s="15" t="s">
        <v>46</v>
      </c>
      <c r="AB20" s="15">
        <v>3</v>
      </c>
      <c r="AC20" s="15" t="s">
        <v>46</v>
      </c>
      <c r="AD20" s="15">
        <v>3</v>
      </c>
      <c r="AE20" s="15" t="s">
        <v>46</v>
      </c>
      <c r="AF20" s="15">
        <v>3</v>
      </c>
      <c r="AG20" s="15" t="s">
        <v>49</v>
      </c>
      <c r="AH20" s="15">
        <f>IF(AG20:AG38="合格",3,0)</f>
        <v>0</v>
      </c>
      <c r="AI20" s="15">
        <f t="shared" si="1"/>
        <v>8</v>
      </c>
      <c r="AJ20" s="15">
        <f>20-AI20:AI38*2</f>
        <v>4</v>
      </c>
      <c r="AK20" s="15">
        <v>0</v>
      </c>
      <c r="AL20" s="22">
        <v>2</v>
      </c>
      <c r="AM20" s="22"/>
      <c r="AN20" s="22"/>
      <c r="AO20" s="37"/>
      <c r="AP20" s="37">
        <v>27</v>
      </c>
      <c r="AQ20" s="22"/>
      <c r="AR20" s="22">
        <v>78</v>
      </c>
      <c r="AS20" s="22"/>
      <c r="AT20" s="22">
        <v>76</v>
      </c>
      <c r="AU20" s="15"/>
      <c r="AV20" s="15"/>
      <c r="AW20" s="15"/>
      <c r="AX20" s="15"/>
      <c r="AY20" s="15"/>
      <c r="AZ20" s="15"/>
      <c r="BA20" s="37"/>
      <c r="BB20" s="22"/>
      <c r="BC20" s="17" t="s">
        <v>52</v>
      </c>
    </row>
    <row r="21" spans="1:55">
      <c r="A21" s="17" t="s">
        <v>85</v>
      </c>
      <c r="B21" s="14" t="s">
        <v>86</v>
      </c>
      <c r="C21" s="15">
        <v>81</v>
      </c>
      <c r="D21" s="15">
        <f>IF(C18:C38&gt;90,5,0)</f>
        <v>0</v>
      </c>
      <c r="E21" s="15" t="s">
        <v>55</v>
      </c>
      <c r="F21" s="15">
        <f>IF(E21:E38="合格",3,0)</f>
        <v>0</v>
      </c>
      <c r="G21" s="15" t="s">
        <v>46</v>
      </c>
      <c r="H21" s="15">
        <v>3</v>
      </c>
      <c r="I21" s="15" t="s">
        <v>46</v>
      </c>
      <c r="J21" s="15">
        <v>3</v>
      </c>
      <c r="K21" s="20" t="s">
        <v>46</v>
      </c>
      <c r="L21" s="15">
        <v>3</v>
      </c>
      <c r="M21" s="15" t="s">
        <v>46</v>
      </c>
      <c r="N21" s="15">
        <f>IF(M21:M38="合格",3,0)</f>
        <v>3</v>
      </c>
      <c r="O21" s="15" t="s">
        <v>46</v>
      </c>
      <c r="P21" s="15">
        <f>IF(O21:O38="合格",3,0)</f>
        <v>3</v>
      </c>
      <c r="Q21" s="15">
        <v>100</v>
      </c>
      <c r="R21" s="15">
        <f>IF(Q21:Q38=100,3,0)</f>
        <v>3</v>
      </c>
      <c r="S21" s="15">
        <v>100</v>
      </c>
      <c r="T21" s="15">
        <f>IF(S21:S38=100,3,0)</f>
        <v>3</v>
      </c>
      <c r="U21" s="15">
        <v>100</v>
      </c>
      <c r="V21" s="15">
        <f>IF(U21:U38=100,3,0)</f>
        <v>3</v>
      </c>
      <c r="W21" s="15">
        <v>100</v>
      </c>
      <c r="X21" s="15">
        <f>IF(W21:W38=100,3,0)</f>
        <v>3</v>
      </c>
      <c r="Y21" s="15">
        <v>100</v>
      </c>
      <c r="Z21" s="15">
        <f>IF(Y21:Y38=100,3,0)</f>
        <v>3</v>
      </c>
      <c r="AA21" s="15" t="s">
        <v>46</v>
      </c>
      <c r="AB21" s="15">
        <v>3</v>
      </c>
      <c r="AC21" s="15" t="s">
        <v>46</v>
      </c>
      <c r="AD21" s="15">
        <v>3</v>
      </c>
      <c r="AE21" s="15" t="s">
        <v>46</v>
      </c>
      <c r="AF21" s="15">
        <v>3</v>
      </c>
      <c r="AG21" s="15" t="s">
        <v>46</v>
      </c>
      <c r="AH21" s="15">
        <f>IF(AG21:AG38="合格",3,0)</f>
        <v>3</v>
      </c>
      <c r="AI21" s="15">
        <f t="shared" si="1"/>
        <v>0</v>
      </c>
      <c r="AJ21" s="15">
        <f>20-AI21:AI38*2</f>
        <v>20</v>
      </c>
      <c r="AK21" s="15">
        <v>5</v>
      </c>
      <c r="AL21" s="22">
        <v>3</v>
      </c>
      <c r="AM21" s="22"/>
      <c r="AN21" s="22"/>
      <c r="AO21" s="37"/>
      <c r="AP21" s="37">
        <v>75</v>
      </c>
      <c r="AQ21" s="22"/>
      <c r="AR21" s="22">
        <v>89</v>
      </c>
      <c r="AS21" s="22"/>
      <c r="AT21" s="22">
        <v>57</v>
      </c>
      <c r="AU21" s="15"/>
      <c r="AV21" s="15"/>
      <c r="AW21" s="15"/>
      <c r="AX21" s="15"/>
      <c r="AY21" s="15"/>
      <c r="AZ21" s="15"/>
      <c r="BA21" s="37"/>
      <c r="BB21" s="22"/>
      <c r="BC21" s="17"/>
    </row>
    <row r="22" spans="1:55">
      <c r="A22" s="17" t="s">
        <v>87</v>
      </c>
      <c r="B22" s="14" t="s">
        <v>88</v>
      </c>
      <c r="C22" s="15">
        <v>83</v>
      </c>
      <c r="D22" s="15">
        <f>IF(C19:C38&gt;90,5,0)</f>
        <v>0</v>
      </c>
      <c r="E22" s="15" t="s">
        <v>55</v>
      </c>
      <c r="F22" s="15">
        <f>IF(E22:E38="合格",3,0)</f>
        <v>0</v>
      </c>
      <c r="G22" s="15" t="s">
        <v>46</v>
      </c>
      <c r="H22" s="15">
        <v>3</v>
      </c>
      <c r="I22" s="15" t="s">
        <v>46</v>
      </c>
      <c r="J22" s="15">
        <v>3</v>
      </c>
      <c r="K22" s="20" t="s">
        <v>46</v>
      </c>
      <c r="L22" s="15">
        <v>3</v>
      </c>
      <c r="M22" s="15" t="s">
        <v>46</v>
      </c>
      <c r="N22" s="15">
        <f>IF(M22:M38="合格",3,0)</f>
        <v>3</v>
      </c>
      <c r="O22" s="15" t="s">
        <v>46</v>
      </c>
      <c r="P22" s="15">
        <f>IF(O22:O38="合格",3,0)</f>
        <v>3</v>
      </c>
      <c r="Q22" s="15">
        <v>100</v>
      </c>
      <c r="R22" s="15">
        <f>IF(Q22:Q38=100,3,0)</f>
        <v>3</v>
      </c>
      <c r="S22" s="15">
        <v>100</v>
      </c>
      <c r="T22" s="15">
        <f>IF(S22:S38=100,3,0)</f>
        <v>3</v>
      </c>
      <c r="U22" s="15">
        <v>100</v>
      </c>
      <c r="V22" s="15">
        <f>IF(U22:U38=100,3,0)</f>
        <v>3</v>
      </c>
      <c r="W22" s="15">
        <v>100</v>
      </c>
      <c r="X22" s="15">
        <f>IF(W22:W38=100,3,0)</f>
        <v>3</v>
      </c>
      <c r="Y22" s="15">
        <v>100</v>
      </c>
      <c r="Z22" s="15">
        <f>IF(Y22:Y38=100,3,0)</f>
        <v>3</v>
      </c>
      <c r="AA22" s="15" t="s">
        <v>46</v>
      </c>
      <c r="AB22" s="15">
        <v>3</v>
      </c>
      <c r="AC22" s="15" t="s">
        <v>46</v>
      </c>
      <c r="AD22" s="15">
        <v>3</v>
      </c>
      <c r="AE22" s="15" t="s">
        <v>46</v>
      </c>
      <c r="AF22" s="15">
        <v>3</v>
      </c>
      <c r="AG22" s="15" t="s">
        <v>46</v>
      </c>
      <c r="AH22" s="15">
        <f>IF(AG22:AG38="合格",3,0)</f>
        <v>3</v>
      </c>
      <c r="AI22" s="15">
        <f t="shared" si="1"/>
        <v>0</v>
      </c>
      <c r="AJ22" s="15">
        <f>20-AI22:AI38*2</f>
        <v>20</v>
      </c>
      <c r="AK22" s="15">
        <v>3</v>
      </c>
      <c r="AL22" s="22">
        <v>5</v>
      </c>
      <c r="AM22" s="22"/>
      <c r="AN22" s="22"/>
      <c r="AO22" s="37"/>
      <c r="AP22" s="37">
        <v>73</v>
      </c>
      <c r="AQ22" s="22"/>
      <c r="AR22" s="22">
        <v>86</v>
      </c>
      <c r="AS22" s="22"/>
      <c r="AT22" s="22">
        <v>98</v>
      </c>
      <c r="AU22" s="15"/>
      <c r="AV22" s="15"/>
      <c r="AW22" s="15" t="s">
        <v>51</v>
      </c>
      <c r="AX22" s="15"/>
      <c r="AY22" s="15"/>
      <c r="AZ22" s="15"/>
      <c r="BA22" s="37"/>
      <c r="BB22" s="22"/>
      <c r="BC22" s="17"/>
    </row>
    <row r="23" spans="1:55">
      <c r="A23" s="17" t="s">
        <v>89</v>
      </c>
      <c r="B23" s="14" t="s">
        <v>90</v>
      </c>
      <c r="C23" s="15">
        <v>95</v>
      </c>
      <c r="D23" s="15">
        <f>IF(C20:C38&gt;90,5,0)</f>
        <v>5</v>
      </c>
      <c r="E23" s="15" t="s">
        <v>46</v>
      </c>
      <c r="F23" s="15">
        <f>IF(E23:E38="合格",3,0)</f>
        <v>3</v>
      </c>
      <c r="G23" s="15" t="s">
        <v>46</v>
      </c>
      <c r="H23" s="15">
        <v>3</v>
      </c>
      <c r="I23" s="15" t="s">
        <v>46</v>
      </c>
      <c r="J23" s="15">
        <v>3</v>
      </c>
      <c r="K23" s="20" t="s">
        <v>46</v>
      </c>
      <c r="L23" s="15">
        <v>3</v>
      </c>
      <c r="M23" s="15" t="s">
        <v>46</v>
      </c>
      <c r="N23" s="15">
        <f>IF(M23:M38="合格",3,0)</f>
        <v>3</v>
      </c>
      <c r="O23" s="15" t="s">
        <v>46</v>
      </c>
      <c r="P23" s="15">
        <f>IF(O23:O38="合格",3,0)</f>
        <v>3</v>
      </c>
      <c r="Q23" s="15" t="s">
        <v>49</v>
      </c>
      <c r="R23" s="15">
        <f>IF(Q23:Q38=100,3,0)</f>
        <v>0</v>
      </c>
      <c r="S23" s="15" t="s">
        <v>49</v>
      </c>
      <c r="T23" s="15">
        <f>IF(S23:S38=100,3,0)</f>
        <v>0</v>
      </c>
      <c r="U23" s="15" t="s">
        <v>49</v>
      </c>
      <c r="V23" s="15">
        <f>IF(U23:U38=100,3,0)</f>
        <v>0</v>
      </c>
      <c r="W23" s="15" t="s">
        <v>49</v>
      </c>
      <c r="X23" s="15">
        <f>IF(W23:W38=100,3,0)</f>
        <v>0</v>
      </c>
      <c r="Y23" s="15" t="s">
        <v>49</v>
      </c>
      <c r="Z23" s="15">
        <f>IF(Y23:Y38=100,3,0)</f>
        <v>0</v>
      </c>
      <c r="AA23" s="15" t="s">
        <v>46</v>
      </c>
      <c r="AB23" s="15">
        <v>3</v>
      </c>
      <c r="AC23" s="15" t="s">
        <v>46</v>
      </c>
      <c r="AD23" s="15">
        <v>3</v>
      </c>
      <c r="AE23" s="15" t="s">
        <v>46</v>
      </c>
      <c r="AF23" s="15">
        <v>3</v>
      </c>
      <c r="AG23" s="15" t="s">
        <v>49</v>
      </c>
      <c r="AH23" s="15">
        <f>IF(AG23:AG38="合格",3,0)</f>
        <v>0</v>
      </c>
      <c r="AI23" s="15">
        <f t="shared" si="1"/>
        <v>6</v>
      </c>
      <c r="AJ23" s="15">
        <f>20-AI23:AI38*2</f>
        <v>8</v>
      </c>
      <c r="AK23" s="15">
        <v>2</v>
      </c>
      <c r="AL23" s="22">
        <v>0</v>
      </c>
      <c r="AM23" s="22"/>
      <c r="AN23" s="22"/>
      <c r="AO23" s="37"/>
      <c r="AP23" s="37">
        <v>44</v>
      </c>
      <c r="AQ23" s="22"/>
      <c r="AR23" s="22">
        <v>94</v>
      </c>
      <c r="AS23" s="22"/>
      <c r="AT23" s="22">
        <v>95</v>
      </c>
      <c r="AU23" s="15"/>
      <c r="AV23" s="15"/>
      <c r="AW23" s="15"/>
      <c r="AX23" s="15" t="s">
        <v>51</v>
      </c>
      <c r="AY23" s="15"/>
      <c r="AZ23" s="15" t="s">
        <v>51</v>
      </c>
      <c r="BA23" s="37"/>
      <c r="BB23" s="22"/>
      <c r="BC23" s="17" t="s">
        <v>52</v>
      </c>
    </row>
    <row r="24" spans="1:55">
      <c r="A24" s="17" t="s">
        <v>91</v>
      </c>
      <c r="B24" s="14" t="s">
        <v>92</v>
      </c>
      <c r="C24" s="15">
        <v>96</v>
      </c>
      <c r="D24" s="15">
        <f>IF(C21:C38&gt;90,5,0)</f>
        <v>5</v>
      </c>
      <c r="E24" s="15" t="s">
        <v>55</v>
      </c>
      <c r="F24" s="15">
        <f>IF(E24:E38="合格",3,0)</f>
        <v>0</v>
      </c>
      <c r="G24" s="15" t="s">
        <v>46</v>
      </c>
      <c r="H24" s="15">
        <v>3</v>
      </c>
      <c r="I24" s="15" t="s">
        <v>46</v>
      </c>
      <c r="J24" s="15">
        <v>3</v>
      </c>
      <c r="K24" s="20" t="s">
        <v>46</v>
      </c>
      <c r="L24" s="15">
        <v>3</v>
      </c>
      <c r="M24" s="15" t="s">
        <v>46</v>
      </c>
      <c r="N24" s="15">
        <f>IF(M24:M38="合格",3,0)</f>
        <v>3</v>
      </c>
      <c r="O24" s="15" t="s">
        <v>46</v>
      </c>
      <c r="P24" s="15">
        <f>IF(O24:O38="合格",3,0)</f>
        <v>3</v>
      </c>
      <c r="Q24" s="15">
        <v>100</v>
      </c>
      <c r="R24" s="15">
        <f>IF(Q24:Q38=100,3,0)</f>
        <v>3</v>
      </c>
      <c r="S24" s="15">
        <v>100</v>
      </c>
      <c r="T24" s="15">
        <f>IF(S24:S38=100,3,0)</f>
        <v>3</v>
      </c>
      <c r="U24" s="15">
        <v>100</v>
      </c>
      <c r="V24" s="15">
        <f>IF(U24:U38=100,3,0)</f>
        <v>3</v>
      </c>
      <c r="W24" s="15">
        <v>100</v>
      </c>
      <c r="X24" s="15">
        <f>IF(W24:W38=100,3,0)</f>
        <v>3</v>
      </c>
      <c r="Y24" s="15">
        <v>100</v>
      </c>
      <c r="Z24" s="15">
        <f>IF(Y24:Y38=100,3,0)</f>
        <v>3</v>
      </c>
      <c r="AA24" s="15" t="s">
        <v>46</v>
      </c>
      <c r="AB24" s="15">
        <v>3</v>
      </c>
      <c r="AC24" s="15" t="s">
        <v>46</v>
      </c>
      <c r="AD24" s="15">
        <v>3</v>
      </c>
      <c r="AE24" s="15" t="s">
        <v>46</v>
      </c>
      <c r="AF24" s="15">
        <v>3</v>
      </c>
      <c r="AG24" s="15" t="s">
        <v>46</v>
      </c>
      <c r="AH24" s="15">
        <f>IF(AG24:AG38="合格",3,0)</f>
        <v>3</v>
      </c>
      <c r="AI24" s="15">
        <f t="shared" si="1"/>
        <v>0</v>
      </c>
      <c r="AJ24" s="15">
        <f>20-AI24:AI38*2</f>
        <v>20</v>
      </c>
      <c r="AK24" s="15">
        <v>5</v>
      </c>
      <c r="AL24" s="22">
        <v>5</v>
      </c>
      <c r="AM24" s="22"/>
      <c r="AN24" s="22"/>
      <c r="AO24" s="37"/>
      <c r="AP24" s="37">
        <v>82</v>
      </c>
      <c r="AQ24" s="22"/>
      <c r="AR24" s="22">
        <v>83</v>
      </c>
      <c r="AS24" s="22"/>
      <c r="AT24" s="22">
        <v>55</v>
      </c>
      <c r="AU24" s="15"/>
      <c r="AV24" s="15"/>
      <c r="AW24" s="15"/>
      <c r="AX24" s="15"/>
      <c r="AY24" s="15"/>
      <c r="AZ24" s="15"/>
      <c r="BA24" s="37"/>
      <c r="BB24" s="22"/>
      <c r="BC24" s="17"/>
    </row>
    <row r="25" spans="1:55">
      <c r="A25" s="17" t="s">
        <v>93</v>
      </c>
      <c r="B25" s="14" t="s">
        <v>94</v>
      </c>
      <c r="C25" s="15">
        <v>91</v>
      </c>
      <c r="D25" s="15">
        <f>IF(C22:C38&gt;90,5,0)</f>
        <v>5</v>
      </c>
      <c r="E25" s="15" t="s">
        <v>46</v>
      </c>
      <c r="F25" s="15">
        <f>IF(E25:E38="合格",3,0)</f>
        <v>3</v>
      </c>
      <c r="G25" s="15" t="s">
        <v>46</v>
      </c>
      <c r="H25" s="15">
        <v>3</v>
      </c>
      <c r="I25" s="15" t="s">
        <v>46</v>
      </c>
      <c r="J25" s="15">
        <v>3</v>
      </c>
      <c r="K25" s="20" t="s">
        <v>46</v>
      </c>
      <c r="L25" s="15">
        <v>3</v>
      </c>
      <c r="M25" s="15" t="s">
        <v>46</v>
      </c>
      <c r="N25" s="15">
        <f>IF(M25:M38="合格",3,0)</f>
        <v>3</v>
      </c>
      <c r="O25" s="15" t="s">
        <v>46</v>
      </c>
      <c r="P25" s="15">
        <f>IF(O25:O38="合格",3,0)</f>
        <v>3</v>
      </c>
      <c r="Q25" s="15">
        <v>100</v>
      </c>
      <c r="R25" s="15">
        <f>IF(Q25:Q38=100,3,0)</f>
        <v>3</v>
      </c>
      <c r="S25" s="15">
        <v>100</v>
      </c>
      <c r="T25" s="15">
        <f>IF(S25:S38=100,3,0)</f>
        <v>3</v>
      </c>
      <c r="U25" s="15">
        <v>100</v>
      </c>
      <c r="V25" s="15">
        <f>IF(U25:U38=100,3,0)</f>
        <v>3</v>
      </c>
      <c r="W25" s="15">
        <v>100</v>
      </c>
      <c r="X25" s="15">
        <f>IF(W25:W38=100,3,0)</f>
        <v>3</v>
      </c>
      <c r="Y25" s="15">
        <v>100</v>
      </c>
      <c r="Z25" s="15">
        <f>IF(Y25:Y38=100,3,0)</f>
        <v>3</v>
      </c>
      <c r="AA25" s="15" t="s">
        <v>46</v>
      </c>
      <c r="AB25" s="15">
        <v>3</v>
      </c>
      <c r="AC25" s="15" t="s">
        <v>46</v>
      </c>
      <c r="AD25" s="15">
        <v>3</v>
      </c>
      <c r="AE25" s="15" t="s">
        <v>46</v>
      </c>
      <c r="AF25" s="15">
        <v>3</v>
      </c>
      <c r="AG25" s="15" t="s">
        <v>46</v>
      </c>
      <c r="AH25" s="15">
        <f>IF(AG25:AG38="合格",3,0)</f>
        <v>3</v>
      </c>
      <c r="AI25" s="15">
        <f t="shared" si="1"/>
        <v>0</v>
      </c>
      <c r="AJ25" s="15">
        <f>20-AI25:AI38*2</f>
        <v>20</v>
      </c>
      <c r="AK25" s="15">
        <v>4</v>
      </c>
      <c r="AL25" s="22">
        <v>3</v>
      </c>
      <c r="AM25" s="22"/>
      <c r="AN25" s="22"/>
      <c r="AO25" s="37"/>
      <c r="AP25" s="37">
        <v>81</v>
      </c>
      <c r="AQ25" s="22"/>
      <c r="AR25" s="22">
        <v>72</v>
      </c>
      <c r="AS25" s="22"/>
      <c r="AT25" s="22">
        <v>78</v>
      </c>
      <c r="AU25" s="15"/>
      <c r="AV25" s="15"/>
      <c r="AW25" s="15"/>
      <c r="AX25" s="15"/>
      <c r="AY25" s="15"/>
      <c r="AZ25" s="15"/>
      <c r="BA25" s="37" t="s">
        <v>51</v>
      </c>
      <c r="BB25" s="22"/>
      <c r="BC25" s="17"/>
    </row>
    <row r="26" spans="1:55">
      <c r="A26" s="17" t="s">
        <v>95</v>
      </c>
      <c r="B26" s="14" t="s">
        <v>96</v>
      </c>
      <c r="C26" s="15">
        <v>90</v>
      </c>
      <c r="D26" s="15">
        <f>IF(C23:C38&gt;90,5,0)</f>
        <v>0</v>
      </c>
      <c r="E26" s="15" t="s">
        <v>46</v>
      </c>
      <c r="F26" s="15">
        <f>IF(E26:E38="合格",3,0)</f>
        <v>3</v>
      </c>
      <c r="G26" s="15" t="s">
        <v>46</v>
      </c>
      <c r="H26" s="15">
        <v>3</v>
      </c>
      <c r="I26" s="15" t="s">
        <v>46</v>
      </c>
      <c r="J26" s="15">
        <v>3</v>
      </c>
      <c r="K26" s="20" t="s">
        <v>46</v>
      </c>
      <c r="L26" s="15">
        <v>3</v>
      </c>
      <c r="M26" s="15" t="s">
        <v>49</v>
      </c>
      <c r="N26" s="15">
        <f>IF(M26:M38="合格",3,0)</f>
        <v>0</v>
      </c>
      <c r="O26" s="15" t="s">
        <v>49</v>
      </c>
      <c r="P26" s="15">
        <f>IF(O26:O38="合格",3,0)</f>
        <v>0</v>
      </c>
      <c r="Q26" s="15">
        <v>100</v>
      </c>
      <c r="R26" s="15">
        <f>IF(Q26:Q38=100,3,0)</f>
        <v>3</v>
      </c>
      <c r="S26" s="15">
        <v>100</v>
      </c>
      <c r="T26" s="15">
        <f>IF(S26:S38=100,3,0)</f>
        <v>3</v>
      </c>
      <c r="U26" s="15">
        <v>100</v>
      </c>
      <c r="V26" s="15">
        <f>IF(U26:U38=100,3,0)</f>
        <v>3</v>
      </c>
      <c r="W26" s="15">
        <v>100</v>
      </c>
      <c r="X26" s="15">
        <f>IF(W26:W38=100,3,0)</f>
        <v>3</v>
      </c>
      <c r="Y26" s="15">
        <v>100</v>
      </c>
      <c r="Z26" s="15">
        <f>IF(Y26:Y38=100,3,0)</f>
        <v>3</v>
      </c>
      <c r="AA26" s="15" t="s">
        <v>46</v>
      </c>
      <c r="AB26" s="15">
        <v>3</v>
      </c>
      <c r="AC26" s="15" t="s">
        <v>46</v>
      </c>
      <c r="AD26" s="15">
        <v>3</v>
      </c>
      <c r="AE26" s="15" t="s">
        <v>46</v>
      </c>
      <c r="AF26" s="15">
        <v>3</v>
      </c>
      <c r="AG26" s="15" t="s">
        <v>49</v>
      </c>
      <c r="AH26" s="15">
        <f>IF(AG26:AG38="合格",3,0)</f>
        <v>0</v>
      </c>
      <c r="AI26" s="15">
        <f t="shared" si="1"/>
        <v>3</v>
      </c>
      <c r="AJ26" s="15">
        <f>20-AI26:AI38*2</f>
        <v>14</v>
      </c>
      <c r="AK26" s="15">
        <v>6</v>
      </c>
      <c r="AL26" s="22">
        <v>2</v>
      </c>
      <c r="AM26" s="22"/>
      <c r="AN26" s="22"/>
      <c r="AO26" s="37"/>
      <c r="AP26" s="37">
        <v>64</v>
      </c>
      <c r="AQ26" s="22"/>
      <c r="AR26" s="22">
        <v>62</v>
      </c>
      <c r="AS26" s="22"/>
      <c r="AT26" s="22">
        <v>57</v>
      </c>
      <c r="AU26" s="15"/>
      <c r="AV26" s="15"/>
      <c r="AW26" s="15"/>
      <c r="AX26" s="15"/>
      <c r="AY26" s="15" t="s">
        <v>51</v>
      </c>
      <c r="AZ26" s="15"/>
      <c r="BA26" s="37"/>
      <c r="BB26" s="22"/>
      <c r="BC26" s="17" t="s">
        <v>52</v>
      </c>
    </row>
    <row r="27" spans="1:55">
      <c r="A27" s="17" t="s">
        <v>97</v>
      </c>
      <c r="B27" s="14" t="s">
        <v>98</v>
      </c>
      <c r="C27" s="15">
        <v>97</v>
      </c>
      <c r="D27" s="15">
        <f>IF(C24:C38&gt;90,5,0)</f>
        <v>5</v>
      </c>
      <c r="E27" s="15" t="s">
        <v>55</v>
      </c>
      <c r="F27" s="15">
        <f>IF(E27:E38="合格",3,0)</f>
        <v>0</v>
      </c>
      <c r="G27" s="15" t="s">
        <v>46</v>
      </c>
      <c r="H27" s="15">
        <v>3</v>
      </c>
      <c r="I27" s="15" t="s">
        <v>46</v>
      </c>
      <c r="J27" s="15">
        <v>3</v>
      </c>
      <c r="K27" s="20" t="s">
        <v>46</v>
      </c>
      <c r="L27" s="15">
        <v>3</v>
      </c>
      <c r="M27" s="15" t="s">
        <v>46</v>
      </c>
      <c r="N27" s="15">
        <f>IF(M27:M38="合格",3,0)</f>
        <v>3</v>
      </c>
      <c r="O27" s="15" t="s">
        <v>46</v>
      </c>
      <c r="P27" s="15">
        <f>IF(O27:O38="合格",3,0)</f>
        <v>3</v>
      </c>
      <c r="Q27" s="15">
        <v>100</v>
      </c>
      <c r="R27" s="15">
        <f>IF(Q27:Q38=100,3,0)</f>
        <v>3</v>
      </c>
      <c r="S27" s="15">
        <v>100</v>
      </c>
      <c r="T27" s="15">
        <f>IF(S27:S38=100,3,0)</f>
        <v>3</v>
      </c>
      <c r="U27" s="15">
        <v>100</v>
      </c>
      <c r="V27" s="15">
        <f>IF(U27:U38=100,3,0)</f>
        <v>3</v>
      </c>
      <c r="W27" s="15">
        <v>100</v>
      </c>
      <c r="X27" s="15">
        <f>IF(W27:W38=100,3,0)</f>
        <v>3</v>
      </c>
      <c r="Y27" s="15">
        <v>100</v>
      </c>
      <c r="Z27" s="15">
        <f>IF(Y27:Y38=100,3,0)</f>
        <v>3</v>
      </c>
      <c r="AA27" s="15" t="s">
        <v>46</v>
      </c>
      <c r="AB27" s="15">
        <v>3</v>
      </c>
      <c r="AC27" s="15" t="s">
        <v>46</v>
      </c>
      <c r="AD27" s="15">
        <v>3</v>
      </c>
      <c r="AE27" s="15" t="s">
        <v>46</v>
      </c>
      <c r="AF27" s="15">
        <v>3</v>
      </c>
      <c r="AG27" s="15" t="s">
        <v>46</v>
      </c>
      <c r="AH27" s="15">
        <f>IF(AG27:AG38="合格",3,0)</f>
        <v>3</v>
      </c>
      <c r="AI27" s="15">
        <f t="shared" si="1"/>
        <v>0</v>
      </c>
      <c r="AJ27" s="15">
        <f>20-AI27:AI38*2</f>
        <v>20</v>
      </c>
      <c r="AK27" s="15">
        <v>2</v>
      </c>
      <c r="AL27" s="22">
        <v>5</v>
      </c>
      <c r="AM27" s="22"/>
      <c r="AN27" s="22"/>
      <c r="AO27" s="37"/>
      <c r="AP27" s="37">
        <v>76</v>
      </c>
      <c r="AQ27" s="22"/>
      <c r="AR27" s="22">
        <v>62</v>
      </c>
      <c r="AS27" s="22"/>
      <c r="AT27" s="22">
        <v>75</v>
      </c>
      <c r="AU27" s="15"/>
      <c r="AV27" s="15"/>
      <c r="AW27" s="15"/>
      <c r="AX27" s="15"/>
      <c r="AY27" s="15"/>
      <c r="AZ27" s="15"/>
      <c r="BA27" s="37"/>
      <c r="BB27" s="22"/>
      <c r="BC27" s="17" t="s">
        <v>52</v>
      </c>
    </row>
    <row r="28" spans="1:55">
      <c r="A28" s="17" t="s">
        <v>99</v>
      </c>
      <c r="B28" s="14" t="s">
        <v>100</v>
      </c>
      <c r="C28" s="15">
        <v>96</v>
      </c>
      <c r="D28" s="15">
        <f>IF(C25:C38&gt;90,5,0)</f>
        <v>5</v>
      </c>
      <c r="E28" s="15" t="s">
        <v>55</v>
      </c>
      <c r="F28" s="15">
        <f>IF(E28:E38="合格",3,0)</f>
        <v>0</v>
      </c>
      <c r="G28" s="15" t="s">
        <v>46</v>
      </c>
      <c r="H28" s="15">
        <v>3</v>
      </c>
      <c r="I28" s="15" t="s">
        <v>46</v>
      </c>
      <c r="J28" s="15">
        <v>3</v>
      </c>
      <c r="K28" s="20" t="s">
        <v>46</v>
      </c>
      <c r="L28" s="15">
        <v>3</v>
      </c>
      <c r="M28" s="15" t="s">
        <v>46</v>
      </c>
      <c r="N28" s="15">
        <f>IF(M28:M38="合格",3,0)</f>
        <v>3</v>
      </c>
      <c r="O28" s="15" t="s">
        <v>46</v>
      </c>
      <c r="P28" s="15">
        <f>IF(O28:O38="合格",3,0)</f>
        <v>3</v>
      </c>
      <c r="Q28" s="15">
        <v>100</v>
      </c>
      <c r="R28" s="15">
        <f>IF(Q28:Q38=100,3,0)</f>
        <v>3</v>
      </c>
      <c r="S28" s="15">
        <v>100</v>
      </c>
      <c r="T28" s="15">
        <f>IF(S28:S38=100,3,0)</f>
        <v>3</v>
      </c>
      <c r="U28" s="15">
        <v>100</v>
      </c>
      <c r="V28" s="15">
        <f>IF(U28:U38=100,3,0)</f>
        <v>3</v>
      </c>
      <c r="W28" s="15">
        <v>100</v>
      </c>
      <c r="X28" s="15">
        <f>IF(W28:W38=100,3,0)</f>
        <v>3</v>
      </c>
      <c r="Y28" s="15">
        <v>100</v>
      </c>
      <c r="Z28" s="15">
        <f>IF(Y28:Y38=100,3,0)</f>
        <v>3</v>
      </c>
      <c r="AA28" s="15" t="s">
        <v>46</v>
      </c>
      <c r="AB28" s="15">
        <v>3</v>
      </c>
      <c r="AC28" s="15" t="s">
        <v>46</v>
      </c>
      <c r="AD28" s="15">
        <v>3</v>
      </c>
      <c r="AE28" s="15" t="s">
        <v>46</v>
      </c>
      <c r="AF28" s="15">
        <v>3</v>
      </c>
      <c r="AG28" s="15" t="s">
        <v>46</v>
      </c>
      <c r="AH28" s="15">
        <f>IF(AG28:AG38="合格",3,0)</f>
        <v>3</v>
      </c>
      <c r="AI28" s="15">
        <f t="shared" si="1"/>
        <v>0</v>
      </c>
      <c r="AJ28" s="15">
        <f>20-AI28:AI38*2</f>
        <v>20</v>
      </c>
      <c r="AK28" s="15">
        <v>3</v>
      </c>
      <c r="AL28" s="22">
        <v>4</v>
      </c>
      <c r="AM28" s="22"/>
      <c r="AN28" s="22"/>
      <c r="AO28" s="37"/>
      <c r="AP28" s="37">
        <v>77</v>
      </c>
      <c r="AQ28" s="22"/>
      <c r="AR28" s="22">
        <v>62</v>
      </c>
      <c r="AS28" s="22"/>
      <c r="AT28" s="22">
        <v>74</v>
      </c>
      <c r="AU28" s="15"/>
      <c r="AV28" s="15"/>
      <c r="AW28" s="15"/>
      <c r="AX28" s="15"/>
      <c r="AY28" s="15"/>
      <c r="AZ28" s="15"/>
      <c r="BA28" s="37"/>
      <c r="BB28" s="22"/>
      <c r="BC28" s="17"/>
    </row>
    <row r="29" spans="1:55">
      <c r="A29" s="17" t="s">
        <v>101</v>
      </c>
      <c r="B29" s="14" t="s">
        <v>102</v>
      </c>
      <c r="C29" s="15">
        <v>98</v>
      </c>
      <c r="D29" s="15">
        <f>IF(C26:C38&gt;90,5,0)</f>
        <v>5</v>
      </c>
      <c r="E29" s="15" t="s">
        <v>46</v>
      </c>
      <c r="F29" s="15">
        <f>IF(E29:E38="合格",3,0)</f>
        <v>3</v>
      </c>
      <c r="G29" s="15" t="s">
        <v>46</v>
      </c>
      <c r="H29" s="15">
        <v>3</v>
      </c>
      <c r="I29" s="15" t="s">
        <v>46</v>
      </c>
      <c r="J29" s="15">
        <v>3</v>
      </c>
      <c r="K29" s="20" t="s">
        <v>46</v>
      </c>
      <c r="L29" s="15">
        <v>3</v>
      </c>
      <c r="M29" s="15" t="s">
        <v>46</v>
      </c>
      <c r="N29" s="15">
        <f>IF(M29:M38="合格",3,0)</f>
        <v>3</v>
      </c>
      <c r="O29" s="15" t="s">
        <v>46</v>
      </c>
      <c r="P29" s="15">
        <f>IF(O29:O38="合格",3,0)</f>
        <v>3</v>
      </c>
      <c r="Q29" s="15">
        <v>100</v>
      </c>
      <c r="R29" s="15">
        <f>IF(Q29:Q38=100,3,0)</f>
        <v>3</v>
      </c>
      <c r="S29" s="15">
        <v>100</v>
      </c>
      <c r="T29" s="15">
        <f>IF(S29:S38=100,3,0)</f>
        <v>3</v>
      </c>
      <c r="U29" s="15">
        <v>100</v>
      </c>
      <c r="V29" s="15">
        <f>IF(U29:U38=100,3,0)</f>
        <v>3</v>
      </c>
      <c r="W29" s="15">
        <v>100</v>
      </c>
      <c r="X29" s="15">
        <f>IF(W29:W38=100,3,0)</f>
        <v>3</v>
      </c>
      <c r="Y29" s="15">
        <v>100</v>
      </c>
      <c r="Z29" s="15">
        <f>IF(Y29:Y38=100,3,0)</f>
        <v>3</v>
      </c>
      <c r="AA29" s="15" t="s">
        <v>46</v>
      </c>
      <c r="AB29" s="15">
        <v>3</v>
      </c>
      <c r="AC29" s="15" t="s">
        <v>46</v>
      </c>
      <c r="AD29" s="15">
        <v>3</v>
      </c>
      <c r="AE29" s="15" t="s">
        <v>46</v>
      </c>
      <c r="AF29" s="15">
        <v>3</v>
      </c>
      <c r="AG29" s="15" t="s">
        <v>49</v>
      </c>
      <c r="AH29" s="15">
        <f>IF(AG29:AG38="合格",3,0)</f>
        <v>0</v>
      </c>
      <c r="AI29" s="15">
        <f t="shared" si="1"/>
        <v>1</v>
      </c>
      <c r="AJ29" s="15">
        <f>20-AI29:AI38*2</f>
        <v>18</v>
      </c>
      <c r="AK29" s="15">
        <v>5</v>
      </c>
      <c r="AL29" s="22">
        <v>6</v>
      </c>
      <c r="AM29" s="22"/>
      <c r="AN29" s="22"/>
      <c r="AO29" s="37"/>
      <c r="AP29" s="37">
        <v>81</v>
      </c>
      <c r="AQ29" s="22"/>
      <c r="AR29" s="22">
        <v>73</v>
      </c>
      <c r="AS29" s="22"/>
      <c r="AT29" s="22">
        <v>37</v>
      </c>
      <c r="AU29" s="15"/>
      <c r="AV29" s="15" t="s">
        <v>51</v>
      </c>
      <c r="AW29" s="15"/>
      <c r="AX29" s="15" t="s">
        <v>51</v>
      </c>
      <c r="AY29" s="15"/>
      <c r="AZ29" s="15"/>
      <c r="BA29" s="37"/>
      <c r="BB29" s="22"/>
      <c r="BC29" s="17"/>
    </row>
    <row r="30" spans="1:55">
      <c r="A30" s="17" t="s">
        <v>103</v>
      </c>
      <c r="B30" s="14" t="s">
        <v>104</v>
      </c>
      <c r="C30" s="15">
        <v>99</v>
      </c>
      <c r="D30" s="15">
        <f>IF(C27:C38&gt;90,5,0)</f>
        <v>5</v>
      </c>
      <c r="E30" s="15" t="s">
        <v>55</v>
      </c>
      <c r="F30" s="15">
        <f>IF(E30:E38="合格",3,0)</f>
        <v>0</v>
      </c>
      <c r="G30" s="15" t="s">
        <v>46</v>
      </c>
      <c r="H30" s="15">
        <v>3</v>
      </c>
      <c r="I30" s="15" t="s">
        <v>46</v>
      </c>
      <c r="J30" s="15">
        <v>3</v>
      </c>
      <c r="K30" s="20" t="s">
        <v>46</v>
      </c>
      <c r="L30" s="15">
        <v>3</v>
      </c>
      <c r="M30" s="15" t="s">
        <v>46</v>
      </c>
      <c r="N30" s="15">
        <f>IF(M30:M38="合格",3,0)</f>
        <v>3</v>
      </c>
      <c r="O30" s="15" t="s">
        <v>46</v>
      </c>
      <c r="P30" s="15">
        <f>IF(O30:O38="合格",3,0)</f>
        <v>3</v>
      </c>
      <c r="Q30" s="15">
        <v>100</v>
      </c>
      <c r="R30" s="15">
        <f>IF(Q30:Q38=100,3,0)</f>
        <v>3</v>
      </c>
      <c r="S30" s="15">
        <v>100</v>
      </c>
      <c r="T30" s="15">
        <f>IF(S30:S38=100,3,0)</f>
        <v>3</v>
      </c>
      <c r="U30" s="15">
        <v>100</v>
      </c>
      <c r="V30" s="15">
        <f>IF(U30:U38=100,3,0)</f>
        <v>3</v>
      </c>
      <c r="W30" s="15">
        <v>100</v>
      </c>
      <c r="X30" s="15">
        <f>IF(W30:W38=100,3,0)</f>
        <v>3</v>
      </c>
      <c r="Y30" s="15">
        <v>100</v>
      </c>
      <c r="Z30" s="15">
        <f>IF(Y30:Y38=100,3,0)</f>
        <v>3</v>
      </c>
      <c r="AA30" s="15" t="s">
        <v>46</v>
      </c>
      <c r="AB30" s="15">
        <v>3</v>
      </c>
      <c r="AC30" s="15" t="s">
        <v>46</v>
      </c>
      <c r="AD30" s="15">
        <v>3</v>
      </c>
      <c r="AE30" s="15" t="s">
        <v>46</v>
      </c>
      <c r="AF30" s="15">
        <v>3</v>
      </c>
      <c r="AG30" s="15" t="s">
        <v>46</v>
      </c>
      <c r="AH30" s="15">
        <f>IF(AG30:AG38="合格",3,0)</f>
        <v>3</v>
      </c>
      <c r="AI30" s="15">
        <f t="shared" si="1"/>
        <v>0</v>
      </c>
      <c r="AJ30" s="15">
        <f>20-AI30:AI38*2</f>
        <v>20</v>
      </c>
      <c r="AK30" s="15">
        <v>0</v>
      </c>
      <c r="AL30" s="22">
        <v>4</v>
      </c>
      <c r="AM30" s="22"/>
      <c r="AN30" s="22"/>
      <c r="AO30" s="37"/>
      <c r="AP30" s="37">
        <v>71</v>
      </c>
      <c r="AQ30" s="22"/>
      <c r="AR30" s="22">
        <v>62</v>
      </c>
      <c r="AS30" s="22"/>
      <c r="AT30" s="22">
        <v>74</v>
      </c>
      <c r="AU30" s="15"/>
      <c r="AV30" s="15"/>
      <c r="AW30" s="15"/>
      <c r="AX30" s="15"/>
      <c r="AY30" s="15"/>
      <c r="AZ30" s="15"/>
      <c r="BA30" s="37"/>
      <c r="BB30" s="22"/>
      <c r="BC30" s="17"/>
    </row>
    <row r="31" spans="1:55">
      <c r="A31" s="17" t="s">
        <v>105</v>
      </c>
      <c r="B31" s="14" t="s">
        <v>106</v>
      </c>
      <c r="C31" s="15">
        <v>88</v>
      </c>
      <c r="D31" s="15">
        <f>IF(C28:C38&gt;90,5,0)</f>
        <v>0</v>
      </c>
      <c r="E31" s="15" t="s">
        <v>46</v>
      </c>
      <c r="F31" s="15">
        <f>IF(E31:E38="合格",3,0)</f>
        <v>3</v>
      </c>
      <c r="G31" s="15" t="s">
        <v>46</v>
      </c>
      <c r="H31" s="15">
        <v>3</v>
      </c>
      <c r="I31" s="15" t="s">
        <v>46</v>
      </c>
      <c r="J31" s="15">
        <v>3</v>
      </c>
      <c r="K31" s="20" t="s">
        <v>46</v>
      </c>
      <c r="L31" s="15">
        <v>3</v>
      </c>
      <c r="M31" s="15" t="s">
        <v>46</v>
      </c>
      <c r="N31" s="15">
        <f>IF(M31:M38="合格",3,0)</f>
        <v>3</v>
      </c>
      <c r="O31" s="15" t="s">
        <v>46</v>
      </c>
      <c r="P31" s="15">
        <f>IF(O31:O38="合格",3,0)</f>
        <v>3</v>
      </c>
      <c r="Q31" s="15">
        <v>100</v>
      </c>
      <c r="R31" s="15">
        <f>IF(Q31:Q38=100,3,0)</f>
        <v>3</v>
      </c>
      <c r="S31" s="15">
        <v>100</v>
      </c>
      <c r="T31" s="15">
        <f>IF(S31:S38=100,3,0)</f>
        <v>3</v>
      </c>
      <c r="U31" s="15">
        <v>100</v>
      </c>
      <c r="V31" s="15">
        <f>IF(U31:U38=100,3,0)</f>
        <v>3</v>
      </c>
      <c r="W31" s="15">
        <v>100</v>
      </c>
      <c r="X31" s="15">
        <f>IF(W31:W38=100,3,0)</f>
        <v>3</v>
      </c>
      <c r="Y31" s="15">
        <v>100</v>
      </c>
      <c r="Z31" s="15">
        <f>IF(Y31:Y38=100,3,0)</f>
        <v>3</v>
      </c>
      <c r="AA31" s="15" t="s">
        <v>46</v>
      </c>
      <c r="AB31" s="15">
        <v>3</v>
      </c>
      <c r="AC31" s="15" t="s">
        <v>46</v>
      </c>
      <c r="AD31" s="15">
        <v>3</v>
      </c>
      <c r="AE31" s="15" t="s">
        <v>46</v>
      </c>
      <c r="AF31" s="15">
        <v>3</v>
      </c>
      <c r="AG31" s="15" t="s">
        <v>46</v>
      </c>
      <c r="AH31" s="15">
        <f>IF(AG31:AG38="合格",3,0)</f>
        <v>3</v>
      </c>
      <c r="AI31" s="15">
        <f t="shared" si="1"/>
        <v>0</v>
      </c>
      <c r="AJ31" s="15">
        <f>20-AI31:AI38*2</f>
        <v>20</v>
      </c>
      <c r="AK31" s="15">
        <v>5</v>
      </c>
      <c r="AL31" s="22">
        <v>5</v>
      </c>
      <c r="AM31" s="22"/>
      <c r="AN31" s="22"/>
      <c r="AO31" s="37"/>
      <c r="AP31" s="37">
        <v>80</v>
      </c>
      <c r="AQ31" s="22"/>
      <c r="AR31" s="22">
        <v>54</v>
      </c>
      <c r="AS31" s="22"/>
      <c r="AT31" s="22">
        <v>65</v>
      </c>
      <c r="AU31" s="15"/>
      <c r="AV31" s="15"/>
      <c r="AW31" s="15"/>
      <c r="AX31" s="15"/>
      <c r="AY31" s="15"/>
      <c r="AZ31" s="15"/>
      <c r="BA31" s="37"/>
      <c r="BB31" s="22"/>
      <c r="BC31" s="17"/>
    </row>
    <row r="32" spans="1:55">
      <c r="A32" s="17" t="s">
        <v>107</v>
      </c>
      <c r="B32" s="14" t="s">
        <v>108</v>
      </c>
      <c r="C32" s="15">
        <v>88</v>
      </c>
      <c r="D32" s="15">
        <f>IF(C29:C38&gt;90,5,0)</f>
        <v>0</v>
      </c>
      <c r="E32" s="15" t="s">
        <v>46</v>
      </c>
      <c r="F32" s="15">
        <f>IF(E32:E38="合格",3,0)</f>
        <v>3</v>
      </c>
      <c r="G32" s="15" t="s">
        <v>46</v>
      </c>
      <c r="H32" s="15">
        <v>3</v>
      </c>
      <c r="I32" s="15" t="s">
        <v>46</v>
      </c>
      <c r="J32" s="15">
        <v>3</v>
      </c>
      <c r="K32" s="20" t="s">
        <v>46</v>
      </c>
      <c r="L32" s="15">
        <v>3</v>
      </c>
      <c r="M32" s="15" t="s">
        <v>46</v>
      </c>
      <c r="N32" s="15">
        <f>IF(M32:M38="合格",3,0)</f>
        <v>3</v>
      </c>
      <c r="O32" s="15" t="s">
        <v>46</v>
      </c>
      <c r="P32" s="15">
        <f>IF(O32:O38="合格",3,0)</f>
        <v>3</v>
      </c>
      <c r="Q32" s="15">
        <v>100</v>
      </c>
      <c r="R32" s="15">
        <f>IF(Q32:Q38=100,3,0)</f>
        <v>3</v>
      </c>
      <c r="S32" s="15">
        <v>100</v>
      </c>
      <c r="T32" s="15">
        <f>IF(S32:S38=100,3,0)</f>
        <v>3</v>
      </c>
      <c r="U32" s="15">
        <v>100</v>
      </c>
      <c r="V32" s="15">
        <f>IF(U32:U38=100,3,0)</f>
        <v>3</v>
      </c>
      <c r="W32" s="15">
        <v>100</v>
      </c>
      <c r="X32" s="15">
        <f>IF(W32:W38=100,3,0)</f>
        <v>3</v>
      </c>
      <c r="Y32" s="15">
        <v>100</v>
      </c>
      <c r="Z32" s="15">
        <f>IF(Y32:Y38=100,3,0)</f>
        <v>3</v>
      </c>
      <c r="AA32" s="15" t="s">
        <v>46</v>
      </c>
      <c r="AB32" s="15">
        <v>3</v>
      </c>
      <c r="AC32" s="15" t="s">
        <v>46</v>
      </c>
      <c r="AD32" s="15">
        <v>3</v>
      </c>
      <c r="AE32" s="15" t="s">
        <v>46</v>
      </c>
      <c r="AF32" s="15">
        <v>3</v>
      </c>
      <c r="AG32" s="15" t="s">
        <v>49</v>
      </c>
      <c r="AH32" s="15">
        <f>IF(AG32:AG38="合格",3,0)</f>
        <v>0</v>
      </c>
      <c r="AI32" s="15">
        <f t="shared" si="1"/>
        <v>1</v>
      </c>
      <c r="AJ32" s="15">
        <f>20-AI32:AI38*2</f>
        <v>18</v>
      </c>
      <c r="AK32" s="15">
        <v>3</v>
      </c>
      <c r="AL32" s="22">
        <v>4</v>
      </c>
      <c r="AM32" s="22"/>
      <c r="AN32" s="22"/>
      <c r="AO32" s="37"/>
      <c r="AP32" s="37">
        <v>70</v>
      </c>
      <c r="AQ32" s="22"/>
      <c r="AR32" s="22">
        <v>58</v>
      </c>
      <c r="AS32" s="22"/>
      <c r="AT32" s="22">
        <v>78</v>
      </c>
      <c r="AU32" s="15"/>
      <c r="AV32" s="15"/>
      <c r="AW32" s="15" t="s">
        <v>51</v>
      </c>
      <c r="AX32" s="15"/>
      <c r="AY32" s="15"/>
      <c r="AZ32" s="15"/>
      <c r="BA32" s="37"/>
      <c r="BB32" s="22"/>
      <c r="BC32" s="17" t="s">
        <v>52</v>
      </c>
    </row>
    <row r="33" spans="1:55">
      <c r="A33" s="17" t="s">
        <v>109</v>
      </c>
      <c r="B33" s="14" t="s">
        <v>110</v>
      </c>
      <c r="C33" s="15">
        <v>87</v>
      </c>
      <c r="D33" s="15">
        <f>IF(C30:C38&gt;90,5,0)</f>
        <v>0</v>
      </c>
      <c r="E33" s="15" t="s">
        <v>46</v>
      </c>
      <c r="F33" s="15">
        <f>IF(E33:E38="合格",3,0)</f>
        <v>3</v>
      </c>
      <c r="G33" s="15" t="s">
        <v>46</v>
      </c>
      <c r="H33" s="15">
        <v>3</v>
      </c>
      <c r="I33" s="15" t="s">
        <v>46</v>
      </c>
      <c r="J33" s="15">
        <v>3</v>
      </c>
      <c r="K33" s="20" t="s">
        <v>46</v>
      </c>
      <c r="L33" s="15">
        <v>3</v>
      </c>
      <c r="M33" s="15" t="s">
        <v>46</v>
      </c>
      <c r="N33" s="15">
        <f>IF(M33:M38="合格",3,0)</f>
        <v>3</v>
      </c>
      <c r="O33" s="15" t="s">
        <v>46</v>
      </c>
      <c r="P33" s="15">
        <f>IF(O33:O38="合格",3,0)</f>
        <v>3</v>
      </c>
      <c r="Q33" s="15">
        <v>100</v>
      </c>
      <c r="R33" s="15">
        <f>IF(Q33:Q38=100,3,0)</f>
        <v>3</v>
      </c>
      <c r="S33" s="15">
        <v>100</v>
      </c>
      <c r="T33" s="15">
        <f>IF(S33:S38=100,3,0)</f>
        <v>3</v>
      </c>
      <c r="U33" s="15">
        <v>100</v>
      </c>
      <c r="V33" s="15">
        <f>IF(U33:U38=100,3,0)</f>
        <v>3</v>
      </c>
      <c r="W33" s="15">
        <v>100</v>
      </c>
      <c r="X33" s="15">
        <f>IF(W33:W38=100,3,0)</f>
        <v>3</v>
      </c>
      <c r="Y33" s="15">
        <v>100</v>
      </c>
      <c r="Z33" s="15">
        <f>IF(Y33:Y38=100,3,0)</f>
        <v>3</v>
      </c>
      <c r="AA33" s="15" t="s">
        <v>46</v>
      </c>
      <c r="AB33" s="15">
        <v>3</v>
      </c>
      <c r="AC33" s="15" t="s">
        <v>46</v>
      </c>
      <c r="AD33" s="15">
        <v>3</v>
      </c>
      <c r="AE33" s="15" t="s">
        <v>46</v>
      </c>
      <c r="AF33" s="15">
        <v>3</v>
      </c>
      <c r="AG33" s="15" t="s">
        <v>46</v>
      </c>
      <c r="AH33" s="15">
        <f>IF(AG33:AG38="合格",3,0)</f>
        <v>3</v>
      </c>
      <c r="AI33" s="15">
        <f t="shared" si="1"/>
        <v>0</v>
      </c>
      <c r="AJ33" s="15">
        <f>20-AI33:AI38*2</f>
        <v>20</v>
      </c>
      <c r="AK33" s="15">
        <v>2</v>
      </c>
      <c r="AL33" s="22">
        <v>6</v>
      </c>
      <c r="AM33" s="22"/>
      <c r="AN33" s="22"/>
      <c r="AO33" s="37"/>
      <c r="AP33" s="37">
        <v>75</v>
      </c>
      <c r="AQ33" s="22"/>
      <c r="AR33" s="22">
        <v>59</v>
      </c>
      <c r="AS33" s="22"/>
      <c r="AT33" s="22">
        <v>89</v>
      </c>
      <c r="AU33" s="15"/>
      <c r="AV33" s="15"/>
      <c r="AW33" s="15"/>
      <c r="AX33" s="15"/>
      <c r="AY33" s="15"/>
      <c r="AZ33" s="15"/>
      <c r="BA33" s="37"/>
      <c r="BB33" s="22"/>
      <c r="BC33" s="17" t="s">
        <v>52</v>
      </c>
    </row>
    <row r="34" spans="1:55">
      <c r="A34" s="17" t="s">
        <v>111</v>
      </c>
      <c r="B34" s="14" t="s">
        <v>112</v>
      </c>
      <c r="C34" s="15">
        <v>86</v>
      </c>
      <c r="D34" s="15">
        <f>IF(C31:C38&gt;90,5,0)</f>
        <v>0</v>
      </c>
      <c r="E34" s="15" t="s">
        <v>55</v>
      </c>
      <c r="F34" s="15">
        <f>IF(E34:E38="合格",3,0)</f>
        <v>0</v>
      </c>
      <c r="G34" s="15" t="s">
        <v>46</v>
      </c>
      <c r="H34" s="15">
        <v>3</v>
      </c>
      <c r="I34" s="15" t="s">
        <v>46</v>
      </c>
      <c r="J34" s="15">
        <v>3</v>
      </c>
      <c r="K34" s="20" t="s">
        <v>46</v>
      </c>
      <c r="L34" s="15">
        <v>3</v>
      </c>
      <c r="M34" s="15" t="s">
        <v>46</v>
      </c>
      <c r="N34" s="15">
        <f>IF(M34:M38="合格",3,0)</f>
        <v>3</v>
      </c>
      <c r="O34" s="15" t="s">
        <v>46</v>
      </c>
      <c r="P34" s="15">
        <f>IF(O34:O38="合格",3,0)</f>
        <v>3</v>
      </c>
      <c r="Q34" s="15">
        <v>100</v>
      </c>
      <c r="R34" s="15">
        <f>IF(Q34:Q38=100,3,0)</f>
        <v>3</v>
      </c>
      <c r="S34" s="15">
        <v>100</v>
      </c>
      <c r="T34" s="15">
        <f>IF(S34:S38=100,3,0)</f>
        <v>3</v>
      </c>
      <c r="U34" s="15">
        <v>100</v>
      </c>
      <c r="V34" s="15">
        <f>IF(U34:U38=100,3,0)</f>
        <v>3</v>
      </c>
      <c r="W34" s="15">
        <v>100</v>
      </c>
      <c r="X34" s="15">
        <f>IF(W34:W38=100,3,0)</f>
        <v>3</v>
      </c>
      <c r="Y34" s="15">
        <v>100</v>
      </c>
      <c r="Z34" s="15">
        <f>IF(Y34:Y38=100,3,0)</f>
        <v>3</v>
      </c>
      <c r="AA34" s="15" t="s">
        <v>46</v>
      </c>
      <c r="AB34" s="15">
        <v>3</v>
      </c>
      <c r="AC34" s="15" t="s">
        <v>46</v>
      </c>
      <c r="AD34" s="15">
        <v>3</v>
      </c>
      <c r="AE34" s="15" t="s">
        <v>46</v>
      </c>
      <c r="AF34" s="15">
        <v>3</v>
      </c>
      <c r="AG34" s="15" t="s">
        <v>46</v>
      </c>
      <c r="AH34" s="15">
        <f>IF(AG34:AG38="合格",3,0)</f>
        <v>3</v>
      </c>
      <c r="AI34" s="15">
        <f t="shared" si="1"/>
        <v>0</v>
      </c>
      <c r="AJ34" s="15">
        <f>20-AI34:AI38*2</f>
        <v>20</v>
      </c>
      <c r="AK34" s="15">
        <v>5</v>
      </c>
      <c r="AL34" s="22">
        <v>2</v>
      </c>
      <c r="AM34" s="22"/>
      <c r="AN34" s="22"/>
      <c r="AO34" s="37"/>
      <c r="AP34" s="37">
        <v>74</v>
      </c>
      <c r="AQ34" s="22"/>
      <c r="AR34" s="22">
        <v>58</v>
      </c>
      <c r="AS34" s="22"/>
      <c r="AT34" s="22">
        <v>86</v>
      </c>
      <c r="AU34" s="15"/>
      <c r="AV34" s="15"/>
      <c r="AW34" s="15"/>
      <c r="AX34" s="15"/>
      <c r="AY34" s="15"/>
      <c r="AZ34" s="15"/>
      <c r="BA34" s="37"/>
      <c r="BB34" s="22"/>
      <c r="BC34" s="17"/>
    </row>
    <row r="35" spans="1:55">
      <c r="A35" s="17" t="s">
        <v>113</v>
      </c>
      <c r="B35" s="14" t="s">
        <v>114</v>
      </c>
      <c r="C35" s="15">
        <v>85</v>
      </c>
      <c r="D35" s="15">
        <f>IF(C32:C38&gt;90,5,0)</f>
        <v>0</v>
      </c>
      <c r="E35" s="15" t="s">
        <v>46</v>
      </c>
      <c r="F35" s="15">
        <f>IF(E35:E38="合格",3,0)</f>
        <v>3</v>
      </c>
      <c r="G35" s="15" t="s">
        <v>46</v>
      </c>
      <c r="H35" s="15">
        <v>3</v>
      </c>
      <c r="I35" s="15" t="s">
        <v>46</v>
      </c>
      <c r="J35" s="15">
        <v>3</v>
      </c>
      <c r="K35" s="20" t="s">
        <v>46</v>
      </c>
      <c r="L35" s="15">
        <v>3</v>
      </c>
      <c r="M35" s="15" t="s">
        <v>46</v>
      </c>
      <c r="N35" s="15">
        <f>IF(M35:M38="合格",3,0)</f>
        <v>3</v>
      </c>
      <c r="O35" s="15" t="s">
        <v>46</v>
      </c>
      <c r="P35" s="15">
        <f>IF(O35:O38="合格",3,0)</f>
        <v>3</v>
      </c>
      <c r="Q35" s="15">
        <v>100</v>
      </c>
      <c r="R35" s="15">
        <f>IF(Q35:Q38=100,3,0)</f>
        <v>3</v>
      </c>
      <c r="S35" s="15">
        <v>100</v>
      </c>
      <c r="T35" s="15">
        <f>IF(S35:S38=100,3,0)</f>
        <v>3</v>
      </c>
      <c r="U35" s="15">
        <v>100</v>
      </c>
      <c r="V35" s="15">
        <f>IF(U35:U38=100,3,0)</f>
        <v>3</v>
      </c>
      <c r="W35" s="15">
        <v>100</v>
      </c>
      <c r="X35" s="15">
        <f>IF(W35:W38=100,3,0)</f>
        <v>3</v>
      </c>
      <c r="Y35" s="15">
        <v>100</v>
      </c>
      <c r="Z35" s="15">
        <f>IF(Y35:Y38=100,3,0)</f>
        <v>3</v>
      </c>
      <c r="AA35" s="15" t="s">
        <v>46</v>
      </c>
      <c r="AB35" s="15">
        <v>3</v>
      </c>
      <c r="AC35" s="15" t="s">
        <v>46</v>
      </c>
      <c r="AD35" s="15">
        <v>3</v>
      </c>
      <c r="AE35" s="15" t="s">
        <v>46</v>
      </c>
      <c r="AF35" s="15">
        <v>3</v>
      </c>
      <c r="AG35" s="15" t="s">
        <v>49</v>
      </c>
      <c r="AH35" s="15">
        <f>IF(AG35:AG38="合格",3,0)</f>
        <v>0</v>
      </c>
      <c r="AI35" s="15">
        <f t="shared" si="1"/>
        <v>1</v>
      </c>
      <c r="AJ35" s="15">
        <f>20-AI35:AI38*2</f>
        <v>18</v>
      </c>
      <c r="AK35" s="15">
        <v>4</v>
      </c>
      <c r="AL35" s="22">
        <v>3</v>
      </c>
      <c r="AM35" s="22"/>
      <c r="AN35" s="22"/>
      <c r="AO35" s="37"/>
      <c r="AP35" s="37">
        <v>71</v>
      </c>
      <c r="AQ35" s="22"/>
      <c r="AR35" s="22">
        <v>59</v>
      </c>
      <c r="AS35" s="22"/>
      <c r="AT35" s="22">
        <v>94</v>
      </c>
      <c r="AU35" s="15"/>
      <c r="AV35" s="15"/>
      <c r="AW35" s="15"/>
      <c r="AX35" s="15" t="s">
        <v>51</v>
      </c>
      <c r="AY35" s="15"/>
      <c r="AZ35" s="15" t="s">
        <v>51</v>
      </c>
      <c r="BA35" s="37"/>
      <c r="BB35" s="22"/>
      <c r="BC35" s="17" t="s">
        <v>52</v>
      </c>
    </row>
    <row r="36" spans="1:55">
      <c r="A36" s="17" t="s">
        <v>115</v>
      </c>
      <c r="B36" s="14" t="s">
        <v>116</v>
      </c>
      <c r="C36" s="15">
        <v>89</v>
      </c>
      <c r="D36" s="15">
        <f>IF(C33:C38&gt;90,5,0)</f>
        <v>0</v>
      </c>
      <c r="E36" s="15" t="s">
        <v>55</v>
      </c>
      <c r="F36" s="15">
        <f>IF(E36:E38="合格",3,0)</f>
        <v>0</v>
      </c>
      <c r="G36" s="15" t="s">
        <v>46</v>
      </c>
      <c r="H36" s="15">
        <v>3</v>
      </c>
      <c r="I36" s="15" t="s">
        <v>46</v>
      </c>
      <c r="J36" s="15">
        <v>3</v>
      </c>
      <c r="K36" s="20" t="s">
        <v>46</v>
      </c>
      <c r="L36" s="15">
        <v>3</v>
      </c>
      <c r="M36" s="15" t="s">
        <v>46</v>
      </c>
      <c r="N36" s="15">
        <f>IF(M36:M38="合格",3,0)</f>
        <v>3</v>
      </c>
      <c r="O36" s="15" t="s">
        <v>46</v>
      </c>
      <c r="P36" s="15">
        <f>IF(O36:O38="合格",3,0)</f>
        <v>3</v>
      </c>
      <c r="Q36" s="15">
        <v>100</v>
      </c>
      <c r="R36" s="15">
        <f>IF(Q36:Q38=100,3,0)</f>
        <v>3</v>
      </c>
      <c r="S36" s="15">
        <v>100</v>
      </c>
      <c r="T36" s="15">
        <f>IF(S36:S38=100,3,0)</f>
        <v>3</v>
      </c>
      <c r="U36" s="15">
        <v>100</v>
      </c>
      <c r="V36" s="15">
        <f>IF(U36:U38=100,3,0)</f>
        <v>3</v>
      </c>
      <c r="W36" s="15">
        <v>100</v>
      </c>
      <c r="X36" s="15">
        <f>IF(W36:W38=100,3,0)</f>
        <v>3</v>
      </c>
      <c r="Y36" s="15">
        <v>100</v>
      </c>
      <c r="Z36" s="15">
        <f>IF(Y36:Y38=100,3,0)</f>
        <v>3</v>
      </c>
      <c r="AA36" s="15" t="s">
        <v>46</v>
      </c>
      <c r="AB36" s="15">
        <v>3</v>
      </c>
      <c r="AC36" s="15" t="s">
        <v>46</v>
      </c>
      <c r="AD36" s="15">
        <v>3</v>
      </c>
      <c r="AE36" s="15" t="s">
        <v>46</v>
      </c>
      <c r="AF36" s="15">
        <v>3</v>
      </c>
      <c r="AG36" s="15" t="s">
        <v>46</v>
      </c>
      <c r="AH36" s="15">
        <f>IF(AG36:AG38="合格",3,0)</f>
        <v>3</v>
      </c>
      <c r="AI36" s="15">
        <f t="shared" si="1"/>
        <v>0</v>
      </c>
      <c r="AJ36" s="15">
        <f>20-AI36:AI38*2</f>
        <v>20</v>
      </c>
      <c r="AK36" s="15">
        <v>6</v>
      </c>
      <c r="AL36" s="22">
        <v>5</v>
      </c>
      <c r="AM36" s="22"/>
      <c r="AN36" s="22"/>
      <c r="AO36" s="37"/>
      <c r="AP36" s="37">
        <v>79</v>
      </c>
      <c r="AQ36" s="22"/>
      <c r="AR36" s="22">
        <v>57</v>
      </c>
      <c r="AS36" s="22"/>
      <c r="AT36" s="22">
        <v>83</v>
      </c>
      <c r="AU36" s="15"/>
      <c r="AV36" s="15"/>
      <c r="AW36" s="15"/>
      <c r="AX36" s="15"/>
      <c r="AY36" s="15"/>
      <c r="AZ36" s="15"/>
      <c r="BA36" s="37"/>
      <c r="BB36" s="22"/>
      <c r="BC36" s="17" t="s">
        <v>52</v>
      </c>
    </row>
    <row r="37" spans="1:55">
      <c r="A37" s="17" t="s">
        <v>117</v>
      </c>
      <c r="B37" s="14" t="s">
        <v>118</v>
      </c>
      <c r="C37" s="15">
        <v>99</v>
      </c>
      <c r="D37" s="15">
        <f>IF(C34:C38&gt;90,5,0)</f>
        <v>5</v>
      </c>
      <c r="E37" s="15" t="s">
        <v>46</v>
      </c>
      <c r="F37" s="15">
        <f>IF(E37:E38="合格",3,0)</f>
        <v>3</v>
      </c>
      <c r="G37" s="15" t="s">
        <v>46</v>
      </c>
      <c r="H37" s="15">
        <v>3</v>
      </c>
      <c r="I37" s="15" t="s">
        <v>46</v>
      </c>
      <c r="J37" s="15">
        <v>3</v>
      </c>
      <c r="K37" s="20" t="s">
        <v>46</v>
      </c>
      <c r="L37" s="15">
        <v>3</v>
      </c>
      <c r="M37" s="15" t="s">
        <v>46</v>
      </c>
      <c r="N37" s="15">
        <f>IF(M37:M38="合格",3,0)</f>
        <v>3</v>
      </c>
      <c r="O37" s="15" t="s">
        <v>46</v>
      </c>
      <c r="P37" s="15">
        <f>IF(O37:O38="合格",3,0)</f>
        <v>3</v>
      </c>
      <c r="Q37" s="15">
        <v>100</v>
      </c>
      <c r="R37" s="15">
        <f>IF(Q37:Q38=100,3,0)</f>
        <v>3</v>
      </c>
      <c r="S37" s="15">
        <v>100</v>
      </c>
      <c r="T37" s="15">
        <f>IF(S37:S38=100,3,0)</f>
        <v>3</v>
      </c>
      <c r="U37" s="15">
        <v>100</v>
      </c>
      <c r="V37" s="15">
        <f>IF(U37:U38=100,3,0)</f>
        <v>3</v>
      </c>
      <c r="W37" s="15">
        <v>100</v>
      </c>
      <c r="X37" s="15">
        <f>IF(W37:W38=100,3,0)</f>
        <v>3</v>
      </c>
      <c r="Y37" s="15">
        <v>100</v>
      </c>
      <c r="Z37" s="15">
        <f>IF(Y37:Y38=100,3,0)</f>
        <v>3</v>
      </c>
      <c r="AA37" s="15" t="s">
        <v>46</v>
      </c>
      <c r="AB37" s="15">
        <v>3</v>
      </c>
      <c r="AC37" s="15" t="s">
        <v>46</v>
      </c>
      <c r="AD37" s="15">
        <v>3</v>
      </c>
      <c r="AE37" s="15" t="s">
        <v>46</v>
      </c>
      <c r="AF37" s="15">
        <v>3</v>
      </c>
      <c r="AG37" s="15" t="s">
        <v>46</v>
      </c>
      <c r="AH37" s="15">
        <f>IF(AG37:AG38="合格",3,0)</f>
        <v>3</v>
      </c>
      <c r="AI37" s="15">
        <f t="shared" si="1"/>
        <v>0</v>
      </c>
      <c r="AJ37" s="15">
        <f>20-AI37:AI38*2</f>
        <v>20</v>
      </c>
      <c r="AK37" s="15">
        <v>2</v>
      </c>
      <c r="AL37" s="22">
        <v>0</v>
      </c>
      <c r="AM37" s="22"/>
      <c r="AN37" s="22"/>
      <c r="AO37" s="37"/>
      <c r="AP37" s="37">
        <v>74</v>
      </c>
      <c r="AQ37" s="22"/>
      <c r="AR37" s="22">
        <v>90</v>
      </c>
      <c r="AS37" s="22"/>
      <c r="AT37" s="22">
        <v>72</v>
      </c>
      <c r="AU37" s="15"/>
      <c r="AV37" s="15"/>
      <c r="AW37" s="15"/>
      <c r="AX37" s="15"/>
      <c r="AY37" s="15"/>
      <c r="AZ37" s="15"/>
      <c r="BA37" s="37"/>
      <c r="BB37" s="22"/>
      <c r="BC37" s="17"/>
    </row>
    <row r="38" spans="1:55">
      <c r="A38" s="17" t="s">
        <v>119</v>
      </c>
      <c r="B38" s="14" t="s">
        <v>120</v>
      </c>
      <c r="C38" s="15">
        <v>98</v>
      </c>
      <c r="D38" s="15">
        <f>IF(C35:C38&gt;90,5,0)</f>
        <v>5</v>
      </c>
      <c r="E38" s="15" t="s">
        <v>46</v>
      </c>
      <c r="F38" s="15">
        <f>IF(E38:E38="合格",3,0)</f>
        <v>3</v>
      </c>
      <c r="G38" s="15" t="s">
        <v>46</v>
      </c>
      <c r="H38" s="15">
        <v>3</v>
      </c>
      <c r="I38" s="15" t="s">
        <v>46</v>
      </c>
      <c r="J38" s="15">
        <v>3</v>
      </c>
      <c r="K38" s="20" t="s">
        <v>46</v>
      </c>
      <c r="L38" s="15">
        <v>3</v>
      </c>
      <c r="M38" s="15" t="s">
        <v>49</v>
      </c>
      <c r="N38" s="15">
        <f>IF(M38:M38="合格",3,0)</f>
        <v>0</v>
      </c>
      <c r="O38" s="15" t="s">
        <v>49</v>
      </c>
      <c r="P38" s="15">
        <f>IF(O38:O38="合格",3,0)</f>
        <v>0</v>
      </c>
      <c r="Q38" s="15">
        <v>100</v>
      </c>
      <c r="R38" s="15">
        <f>IF(Q38:Q38=100,3,0)</f>
        <v>3</v>
      </c>
      <c r="S38" s="15">
        <v>100</v>
      </c>
      <c r="T38" s="15">
        <f>IF(S38:S38=100,3,0)</f>
        <v>3</v>
      </c>
      <c r="U38" s="15">
        <v>100</v>
      </c>
      <c r="V38" s="15">
        <f>IF(U38:U38=100,3,0)</f>
        <v>3</v>
      </c>
      <c r="W38" s="15">
        <v>100</v>
      </c>
      <c r="X38" s="15">
        <f>IF(W38:W38=100,3,0)</f>
        <v>3</v>
      </c>
      <c r="Y38" s="15">
        <v>100</v>
      </c>
      <c r="Z38" s="15">
        <f>IF(Y38:Y38=100,3,0)</f>
        <v>3</v>
      </c>
      <c r="AA38" s="15" t="s">
        <v>46</v>
      </c>
      <c r="AB38" s="15">
        <v>3</v>
      </c>
      <c r="AC38" s="15" t="s">
        <v>46</v>
      </c>
      <c r="AD38" s="15">
        <v>3</v>
      </c>
      <c r="AE38" s="15" t="s">
        <v>46</v>
      </c>
      <c r="AF38" s="15">
        <v>3</v>
      </c>
      <c r="AG38" s="15" t="s">
        <v>49</v>
      </c>
      <c r="AH38" s="15">
        <f>IF(AG38:AG38="合格",3,0)</f>
        <v>0</v>
      </c>
      <c r="AI38" s="15">
        <f t="shared" si="1"/>
        <v>3</v>
      </c>
      <c r="AJ38" s="15">
        <f>20-AI38:AI38*2</f>
        <v>14</v>
      </c>
      <c r="AK38" s="15">
        <v>15</v>
      </c>
      <c r="AL38" s="22">
        <v>9</v>
      </c>
      <c r="AM38" s="22"/>
      <c r="AN38" s="22"/>
      <c r="AO38" s="37"/>
      <c r="AP38" s="37">
        <v>85</v>
      </c>
      <c r="AQ38" s="22"/>
      <c r="AR38" s="22">
        <v>70</v>
      </c>
      <c r="AS38" s="22"/>
      <c r="AT38" s="22">
        <v>62</v>
      </c>
      <c r="AU38" s="15"/>
      <c r="AV38" s="15" t="s">
        <v>51</v>
      </c>
      <c r="AW38" s="15"/>
      <c r="AX38" s="15" t="s">
        <v>51</v>
      </c>
      <c r="AY38" s="15" t="s">
        <v>51</v>
      </c>
      <c r="AZ38" s="15"/>
      <c r="BA38" s="37"/>
      <c r="BB38" s="22"/>
      <c r="BC38" s="17" t="s">
        <v>52</v>
      </c>
    </row>
  </sheetData>
  <mergeCells count="34">
    <mergeCell ref="E1:AO1"/>
    <mergeCell ref="AP1:AQ1"/>
    <mergeCell ref="AR1:AS1"/>
    <mergeCell ref="AT1:AU1"/>
    <mergeCell ref="AV1:BC1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V2:BA2"/>
    <mergeCell ref="A1:A3"/>
    <mergeCell ref="B1:B3"/>
    <mergeCell ref="AP2:AP3"/>
    <mergeCell ref="AQ2:AQ3"/>
    <mergeCell ref="AR2:AR3"/>
    <mergeCell ref="AS2:AS3"/>
    <mergeCell ref="AT2:AT3"/>
    <mergeCell ref="AU2:AU3"/>
    <mergeCell ref="BB2:BB3"/>
    <mergeCell ref="BC2:BC3"/>
    <mergeCell ref="C1:D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2018-04-08T09:09:59Z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