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7EAB3B11-0ED3-BB4F-B6DF-966CFC7A6D91}" xr6:coauthVersionLast="47" xr6:coauthVersionMax="47" xr10:uidLastSave="{00000000-0000-0000-0000-000000000000}"/>
  <bookViews>
    <workbookView xWindow="580" yWindow="2720" windowWidth="31820" windowHeight="14480" activeTab="3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Crowdfunding" sheetId="1" r:id="rId5"/>
  </sheets>
  <definedNames>
    <definedName name="_xlnm._FilterDatabase" localSheetId="4" hidden="1">Crowdfunding!$A$1:$R$1001</definedName>
  </definedNames>
  <calcPr calcId="191029" concurrentCalc="0"/>
  <pivotCaches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 l="1"/>
  <c r="D5" i="7"/>
  <c r="C5" i="7"/>
  <c r="B5" i="7"/>
  <c r="E4" i="7"/>
  <c r="D4" i="7"/>
  <c r="C4" i="7"/>
  <c r="B4" i="7"/>
  <c r="E3" i="7"/>
  <c r="D3" i="7"/>
  <c r="C3" i="7"/>
  <c r="B3" i="7"/>
  <c r="B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<sst xmlns="http://schemas.openxmlformats.org/spreadsheetml/2006/main" count="8114" uniqueCount="2106">
  <si>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</si>
  <si>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</si>
  <si>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</si>
  <si>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</si>
  <si>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</si>
  <si>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</si>
  <si>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</si>
  <si>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</si>
  <si>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</si>
  <si>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</si>
  <si>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</si>
  <si>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</si>
  <si>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</si>
  <si>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</si>
  <si>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</si>
  <si>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</si>
  <si>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</si>
  <si>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</si>
  <si>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</si>
  <si>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</si>
  <si>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</si>
  <si>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</si>
  <si>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</si>
  <si>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</si>
  <si>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</si>
  <si>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</si>
  <si>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</si>
  <si>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</si>
  <si>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</si>
  <si>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</si>
  <si>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</si>
  <si>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</si>
  <si>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</si>
  <si>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</si>
  <si>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</si>
  <si>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</si>
  <si>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</si>
  <si>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</si>
  <si>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</si>
  <si>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</si>
  <si>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</si>
  <si>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</si>
  <si>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</si>
  <si>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</si>
  <si>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</si>
  <si>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</si>
  <si>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</si>
  <si>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</si>
  <si>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</si>
  <si>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</si>
  <si>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</si>
  <si>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</si>
  <si>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</si>
  <si>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</si>
  <si>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</si>
  <si>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</si>
  <si>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</si>
  <si>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</si>
  <si>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</si>
  <si>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</si>
  <si>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</si>
  <si>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</si>
  <si>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</si>
  <si>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</si>
  <si>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</si>
  <si>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</si>
  <si>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</si>
  <si>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</si>
  <si>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</si>
  <si>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</si>
  <si>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</si>
  <si>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</si>
  <si>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</si>
  <si>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</si>
  <si>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</si>
  <si>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</si>
  <si>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</si>
  <si>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</si>
  <si>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</si>
  <si>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</si>
  <si>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</si>
  <si>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</si>
  <si>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</si>
  <si>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</si>
  <si>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</si>
  <si>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</si>
  <si>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</si>
  <si>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</si>
  <si>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</si>
  <si>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</si>
  <si>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</si>
  <si>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</si>
  <si>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</si>
  <si>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</si>
  <si>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</si>
  <si>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</si>
  <si>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</si>
  <si>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</si>
  <si>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</si>
  <si>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</si>
  <si>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</si>
  <si>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</si>
  <si>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</si>
  <si>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</si>
  <si>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</si>
  <si>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</si>
  <si>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</si>
  <si>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</si>
  <si>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</si>
  <si>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</si>
  <si>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</si>
  <si>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</si>
  <si>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</si>
  <si>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</si>
  <si>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</si>
  <si>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</si>
  <si>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</si>
  <si>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</si>
  <si>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</si>
  <si>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</si>
  <si>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</si>
  <si>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</si>
  <si>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</si>
  <si>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</si>
  <si>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</si>
  <si>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</si>
  <si>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</si>
  <si>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</si>
  <si>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</si>
  <si>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</si>
  <si>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</si>
  <si>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</si>
  <si>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</si>
  <si>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</si>
  <si>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</si>
  <si>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</si>
  <si>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</si>
  <si>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</si>
  <si>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</si>
  <si>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</si>
  <si>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</si>
  <si>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</si>
  <si>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</si>
  <si>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</si>
  <si>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</si>
  <si>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</si>
  <si>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</si>
  <si>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</si>
  <si>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</si>
  <si>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</si>
  <si>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</si>
  <si>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</si>
  <si>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</si>
  <si>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</si>
  <si>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</si>
  <si>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</si>
  <si>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</si>
  <si>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</si>
  <si>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</si>
  <si>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</si>
  <si>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</si>
  <si>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</si>
  <si>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</si>
  <si>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</si>
  <si>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</si>
  <si>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</si>
  <si>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</si>
  <si>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</si>
  <si>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</si>
  <si>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</si>
  <si>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</si>
  <si>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</si>
  <si>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</si>
  <si>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</si>
  <si>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</si>
  <si>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</si>
  <si>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</si>
  <si>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</si>
  <si>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</si>
  <si>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</si>
  <si>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</si>
  <si>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</si>
  <si>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</si>
  <si>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</si>
  <si>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</si>
  <si>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</si>
  <si>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</si>
  <si>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</si>
  <si>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</si>
  <si>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</si>
  <si>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</si>
  <si>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</si>
  <si>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</si>
  <si>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</si>
  <si>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</si>
  <si>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</si>
  <si>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</si>
  <si>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</si>
  <si>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</si>
  <si>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</si>
  <si>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</si>
  <si>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</si>
  <si>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</si>
  <si>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</si>
  <si>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</si>
  <si>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</si>
  <si>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</si>
  <si>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</si>
  <si>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</si>
  <si>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</si>
  <si>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</si>
  <si>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</si>
  <si>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</si>
  <si>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</si>
  <si>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</si>
  <si>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</si>
  <si>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</si>
  <si>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</si>
  <si>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</si>
  <si>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</si>
  <si>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</si>
  <si>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</si>
  <si>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</si>
  <si>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</si>
  <si>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</si>
  <si>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</si>
  <si>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</si>
  <si>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</si>
  <si>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</si>
  <si>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</si>
  <si>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</si>
  <si>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</si>
  <si>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</si>
  <si>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</si>
  <si>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</si>
  <si>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</si>
  <si>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</si>
  <si>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</si>
  <si>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</si>
  <si>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</si>
  <si>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</si>
  <si>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</si>
  <si>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</si>
  <si>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</si>
  <si>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</si>
  <si>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</si>
  <si>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</si>
  <si>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</si>
  <si>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</si>
  <si>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</si>
  <si>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</si>
  <si>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</si>
  <si>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</si>
  <si>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</si>
  <si>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</si>
  <si>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</si>
  <si>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</si>
  <si>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</si>
  <si>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</si>
  <si>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</si>
  <si>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</si>
  <si>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</si>
  <si>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</si>
  <si>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</si>
  <si>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</si>
  <si>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</si>
  <si>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</si>
  <si>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</si>
  <si>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</si>
  <si>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</si>
  <si>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</si>
  <si>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</si>
  <si>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</si>
  <si>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</si>
  <si>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</si>
  <si>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</si>
  <si>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</si>
  <si>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</si>
  <si>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</si>
  <si>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</si>
  <si>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</si>
  <si>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</si>
  <si>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</si>
  <si>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</si>
  <si>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</si>
  <si>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</si>
  <si>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</si>
  <si>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</si>
  <si>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</si>
  <si>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</si>
  <si>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</si>
  <si>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</si>
  <si>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</si>
  <si>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</si>
  <si>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</si>
  <si>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</si>
  <si>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</si>
  <si>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</si>
  <si>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</si>
  <si>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</si>
  <si>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</si>
  <si>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</si>
  <si>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</si>
  <si>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</si>
  <si>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</si>
  <si>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</si>
  <si>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</si>
  <si>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</si>
  <si>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</si>
  <si>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</si>
  <si>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</si>
  <si>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</si>
  <si>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</si>
  <si>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</si>
  <si>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</si>
  <si>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</si>
  <si>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</si>
  <si>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</si>
  <si>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</si>
  <si>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</si>
  <si>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</si>
  <si>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</si>
  <si>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</si>
  <si>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</si>
  <si>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</si>
  <si>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</si>
  <si>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</si>
  <si>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</si>
  <si>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</si>
  <si>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</si>
  <si>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</si>
  <si>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</si>
  <si>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</si>
  <si>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</si>
  <si>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</si>
  <si>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</si>
  <si>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</si>
  <si>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</si>
  <si>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</si>
  <si>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</si>
  <si>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</si>
  <si>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</si>
  <si>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</si>
  <si>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</si>
  <si>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</si>
  <si>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</si>
  <si>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</si>
  <si>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</si>
  <si>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</si>
  <si>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</si>
  <si>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</si>
  <si>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</si>
  <si>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</si>
  <si>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</si>
  <si>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</si>
  <si>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</si>
  <si>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</si>
  <si>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</si>
  <si>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</si>
  <si>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</si>
  <si>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</si>
  <si>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</si>
  <si>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</si>
  <si>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</si>
  <si>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</si>
  <si>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</si>
  <si>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</si>
  <si>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</si>
  <si>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</si>
  <si>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</si>
  <si>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</si>
  <si>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</si>
  <si>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</si>
  <si>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</si>
  <si>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</si>
  <si>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</si>
  <si>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</si>
  <si>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</si>
  <si>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</si>
  <si>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</si>
  <si>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</si>
  <si>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</si>
  <si>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</si>
  <si>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</si>
  <si>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</si>
  <si>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</si>
  <si>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</si>
  <si>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</si>
  <si>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</si>
  <si>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</si>
  <si>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</si>
  <si>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</si>
  <si>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</si>
  <si>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</si>
  <si>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</si>
  <si>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</si>
  <si>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</si>
  <si>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</si>
  <si>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</si>
  <si>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</si>
  <si>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</si>
  <si>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</si>
  <si>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</si>
  <si>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</si>
  <si>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</si>
  <si>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</si>
  <si>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</si>
  <si>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</si>
  <si>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</si>
  <si>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</si>
  <si>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</si>
  <si>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</si>
  <si>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</si>
  <si>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</si>
  <si>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</si>
  <si>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</si>
  <si>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</si>
  <si>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</si>
  <si>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</si>
  <si>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</si>
  <si>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</si>
  <si>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</si>
  <si>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</si>
  <si>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</si>
  <si>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</si>
  <si>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</si>
  <si>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</si>
  <si>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</si>
  <si>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</si>
  <si>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</si>
  <si>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</si>
  <si>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</si>
  <si>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</si>
  <si>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</si>
  <si>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</si>
  <si>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</si>
  <si>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</si>
  <si>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</si>
  <si>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</si>
  <si>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</si>
  <si>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</si>
  <si>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</si>
  <si>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</si>
  <si>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</si>
  <si>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</si>
  <si>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</si>
  <si>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</si>
  <si>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</si>
  <si>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</si>
  <si>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</si>
  <si>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</si>
  <si>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</si>
  <si>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</si>
  <si>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</si>
  <si>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</si>
  <si>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</si>
  <si>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</si>
  <si>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</si>
  <si>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</si>
  <si>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</si>
  <si>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</si>
  <si>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</si>
  <si>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</si>
  <si>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</si>
  <si>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</si>
  <si>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</si>
  <si>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</si>
  <si>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</si>
  <si>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</si>
  <si>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</si>
  <si>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</si>
  <si>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</si>
  <si>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</si>
  <si>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</si>
  <si>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</si>
  <si>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</si>
  <si>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</si>
  <si>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</si>
  <si>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</si>
  <si>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</si>
  <si>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</si>
  <si>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</si>
  <si>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</si>
  <si>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</si>
  <si>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</si>
  <si>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</si>
  <si>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</si>
  <si>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</si>
  <si>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</si>
  <si>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</si>
  <si>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</si>
  <si>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</si>
  <si>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</si>
  <si>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</si>
  <si>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</si>
  <si>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</si>
  <si>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</si>
  <si>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</si>
  <si>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</si>
  <si>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</si>
  <si>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</si>
  <si>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</si>
  <si>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</si>
  <si>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</si>
  <si>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</si>
  <si>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</si>
  <si>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</si>
  <si>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</si>
  <si>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</si>
  <si>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</si>
  <si>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</si>
  <si>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</si>
  <si>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</si>
  <si>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</si>
  <si>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</si>
  <si>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</si>
  <si>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</si>
  <si>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</si>
  <si>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</si>
  <si>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</si>
  <si>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</si>
  <si>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</si>
  <si>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</si>
  <si>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</si>
  <si>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</si>
  <si>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</si>
  <si>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</si>
  <si>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</si>
  <si>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</si>
  <si>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</si>
  <si>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</si>
  <si>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</si>
  <si>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</si>
  <si>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</si>
  <si>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</si>
  <si>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</si>
  <si>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</si>
  <si>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</si>
  <si>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</si>
  <si>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</si>
  <si>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</si>
  <si>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</si>
  <si>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</si>
  <si>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</si>
  <si>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</si>
  <si>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</si>
  <si>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</si>
  <si>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</si>
  <si>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</si>
  <si>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</si>
  <si>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</si>
  <si>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</si>
  <si>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</si>
  <si>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</si>
  <si>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</si>
  <si>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</si>
  <si>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</si>
  <si>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</si>
  <si>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</si>
  <si>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</si>
  <si>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</si>
  <si>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</si>
  <si>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</si>
  <si>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</si>
  <si>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</si>
  <si>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</si>
  <si>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</si>
  <si>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</si>
  <si>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</si>
  <si>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</si>
  <si>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</si>
  <si>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</si>
  <si>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</si>
  <si>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</si>
  <si>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</si>
  <si>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</si>
  <si>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</si>
  <si>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</si>
  <si>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</si>
  <si>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</si>
  <si>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</si>
  <si>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</si>
  <si>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</si>
  <si>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</si>
  <si>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</si>
  <si>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</si>
  <si>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</si>
  <si>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</si>
  <si>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</si>
  <si>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</si>
  <si>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</si>
  <si>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</si>
  <si>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</si>
  <si>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</si>
  <si>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</si>
  <si>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</si>
  <si>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</si>
  <si>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</si>
  <si>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</si>
  <si>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</si>
  <si>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</si>
  <si>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</si>
  <si>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</si>
  <si>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</si>
  <si>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</si>
  <si>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</si>
  <si>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</si>
  <si>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</si>
  <si>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</si>
  <si>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</si>
  <si>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</si>
  <si>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</si>
  <si>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</si>
  <si>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</si>
  <si>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</si>
  <si>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</si>
  <si>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</si>
  <si>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</si>
  <si>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</si>
  <si>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</si>
  <si>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</si>
  <si>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</si>
  <si>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</si>
  <si>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</si>
  <si>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</si>
  <si>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</si>
  <si>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</si>
  <si>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</si>
  <si>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</si>
  <si>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</si>
  <si>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</si>
  <si>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</si>
  <si>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</si>
  <si>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</si>
  <si>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</si>
  <si>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</si>
  <si>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</si>
  <si>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</si>
  <si>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</si>
  <si>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</si>
  <si>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</si>
  <si>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</si>
  <si>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</si>
  <si>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</si>
  <si>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</si>
  <si>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</si>
  <si>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</si>
  <si>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</si>
  <si>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</si>
  <si>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</si>
  <si>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</si>
  <si>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</si>
  <si>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</si>
  <si>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</si>
  <si>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</si>
  <si>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</si>
  <si>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</si>
  <si>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</si>
  <si>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</si>
  <si>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</si>
  <si>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</si>
  <si>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</si>
  <si>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</si>
  <si>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</si>
  <si>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</si>
  <si>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</si>
  <si>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</si>
  <si>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</si>
  <si>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</si>
  <si>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</si>
  <si>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</si>
  <si>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</si>
  <si>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</si>
  <si>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</si>
  <si>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</si>
  <si>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</si>
  <si>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</si>
  <si>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</si>
  <si>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</si>
  <si>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</si>
  <si>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</si>
  <si>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</si>
  <si>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</si>
  <si>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</si>
  <si>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</si>
  <si>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</si>
  <si>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</si>
  <si>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</si>
  <si>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</si>
  <si>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</si>
  <si>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</si>
  <si>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</si>
  <si>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</si>
  <si>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</si>
  <si>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</si>
  <si>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</si>
  <si>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</si>
  <si>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</si>
  <si>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</si>
  <si>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</si>
  <si>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</si>
  <si>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</si>
  <si>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</si>
  <si>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</si>
  <si>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</si>
  <si>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</si>
  <si>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</si>
  <si>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</si>
  <si>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</si>
  <si>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</si>
  <si>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</si>
  <si>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</si>
  <si>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</si>
  <si>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</si>
  <si>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</si>
  <si>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</si>
  <si>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</si>
  <si>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</si>
  <si>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</si>
  <si>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</si>
  <si>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</si>
  <si>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</si>
  <si>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</si>
  <si>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</si>
  <si>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</si>
  <si>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</si>
  <si>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</si>
  <si>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</si>
  <si>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</si>
  <si>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</si>
  <si>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</si>
  <si>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</si>
  <si>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</si>
  <si>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</si>
  <si>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</si>
  <si>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</si>
  <si>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</si>
  <si>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</si>
  <si>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</si>
  <si>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</si>
  <si>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</si>
  <si>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</si>
  <si>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</si>
  <si>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</si>
  <si>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</si>
  <si>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</si>
  <si>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</si>
  <si>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</si>
  <si>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</si>
  <si>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</si>
  <si>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</si>
  <si>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</si>
  <si>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</si>
  <si>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</si>
  <si>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</si>
  <si>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</si>
  <si>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</si>
  <si>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</si>
  <si>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</si>
  <si>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</si>
  <si>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</si>
  <si>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</si>
  <si>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</si>
  <si>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</si>
  <si>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</si>
  <si>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</si>
  <si>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</si>
  <si>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</si>
  <si>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</si>
  <si>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</si>
  <si>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</si>
  <si>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</si>
  <si>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</si>
  <si>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</si>
  <si>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</si>
  <si>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</si>
  <si>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</si>
  <si>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</si>
  <si>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</si>
  <si>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</si>
  <si>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</si>
  <si>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</si>
  <si>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</si>
  <si>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</si>
  <si>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</si>
  <si>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</si>
  <si>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</si>
  <si>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</si>
  <si>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</si>
  <si>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</si>
  <si>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</si>
  <si>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</si>
  <si>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</si>
  <si>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</si>
  <si>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</si>
  <si>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</si>
  <si>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</si>
  <si>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</si>
  <si>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</si>
  <si>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</si>
  <si>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</si>
  <si>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</si>
  <si>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</si>
  <si>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</si>
  <si>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</si>
  <si>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</si>
  <si>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</si>
  <si>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</si>
  <si>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</si>
  <si>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</si>
  <si>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</si>
  <si>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</si>
  <si>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</si>
  <si>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</si>
  <si>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</si>
  <si>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</si>
  <si>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</si>
  <si>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</si>
  <si>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</si>
  <si>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</si>
  <si>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</si>
  <si>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</si>
  <si>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</si>
  <si>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</si>
  <si>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</si>
  <si>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</si>
  <si>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</si>
  <si>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</si>
  <si>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</si>
  <si>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</si>
  <si>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</si>
  <si>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</si>
  <si>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</si>
  <si>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</si>
  <si>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</si>
  <si>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</si>
  <si>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</si>
  <si>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</si>
  <si>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</si>
  <si>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</si>
  <si>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</si>
  <si>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</si>
  <si>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</si>
  <si>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</si>
  <si>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</si>
  <si>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</si>
  <si>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</si>
  <si>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</si>
  <si>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</si>
  <si>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</si>
  <si>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</si>
  <si>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</si>
  <si>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</si>
  <si>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</si>
  <si>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</si>
  <si>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</si>
  <si>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</si>
  <si>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</si>
  <si>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</si>
  <si>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</si>
  <si>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</si>
  <si>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</si>
  <si>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</si>
  <si>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</si>
  <si>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</si>
  <si>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</si>
  <si>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</si>
  <si>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</si>
  <si>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</si>
  <si>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</si>
  <si>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</si>
  <si>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</si>
  <si>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</si>
  <si>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</si>
  <si>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</si>
  <si>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</si>
  <si>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</si>
  <si>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</si>
  <si>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</si>
  <si>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</si>
  <si>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</si>
  <si>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</si>
  <si>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</si>
  <si>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</si>
  <si>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</si>
  <si>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</si>
  <si>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</si>
  <si>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</si>
  <si>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</si>
  <si>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</si>
  <si>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</si>
  <si>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</si>
  <si>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</si>
  <si>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</si>
  <si>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</si>
  <si>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</si>
  <si>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</si>
  <si>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</si>
  <si>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</si>
  <si>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</si>
  <si>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</si>
  <si>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</si>
  <si>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</si>
  <si>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</si>
  <si>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</si>
  <si>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</si>
  <si>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</si>
  <si>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</si>
  <si>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</si>
  <si>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</si>
  <si>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</si>
  <si>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</si>
  <si>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</si>
  <si>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</si>
  <si>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</si>
  <si>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</si>
  <si>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</si>
  <si>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</si>
  <si>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</si>
  <si>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</si>
  <si>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</si>
  <si>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</si>
  <si>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</si>
  <si>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</si>
  <si>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</si>
  <si>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</si>
  <si>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</si>
  <si>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</si>
  <si>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</si>
  <si>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</si>
  <si>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</si>
  <si>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</si>
  <si>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</si>
  <si>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</si>
  <si>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</si>
  <si>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</si>
  <si>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</si>
  <si>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</si>
  <si>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</si>
  <si>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</si>
  <si>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</si>
  <si>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</si>
  <si>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</si>
  <si>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</si>
  <si>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</si>
  <si>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</si>
  <si>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</si>
  <si>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</si>
  <si>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</si>
  <si>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</si>
  <si>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</si>
  <si>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</si>
  <si>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</si>
  <si>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</si>
  <si>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</si>
  <si>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</si>
  <si>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</si>
  <si>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</si>
  <si>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</si>
  <si>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</si>
  <si>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</si>
  <si>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</si>
  <si>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</si>
  <si>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</si>
  <si>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</si>
  <si>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</si>
  <si>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</si>
  <si>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</si>
  <si>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</si>
  <si>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</si>
  <si>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</si>
  <si>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</si>
  <si>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</si>
  <si>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</si>
  <si>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</si>
  <si>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</si>
  <si>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</si>
  <si>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</si>
  <si>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</si>
  <si>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</si>
  <si>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</si>
  <si>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</si>
  <si>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</si>
  <si>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</si>
  <si>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</si>
  <si>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</si>
  <si>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</si>
  <si>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</si>
  <si>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</si>
  <si>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</si>
  <si>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</si>
  <si>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</si>
  <si>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</si>
  <si>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</si>
  <si>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</si>
  <si>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</si>
  <si>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</si>
  <si>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</si>
  <si>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</si>
  <si>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</si>
  <si>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</si>
  <si>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</si>
  <si>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</si>
  <si>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</si>
  <si>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</si>
  <si>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</si>
  <si>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</si>
  <si>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</si>
  <si>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</si>
  <si>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</si>
  <si>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</si>
  <si>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</si>
  <si>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</si>
  <si>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</si>
  <si>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</si>
  <si>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</si>
  <si>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</si>
  <si>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</si>
  <si>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</si>
  <si>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</si>
  <si>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</si>
  <si>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</si>
  <si>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</si>
  <si>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</si>
  <si>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</si>
  <si>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</si>
  <si>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</si>
  <si>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</si>
  <si>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</si>
  <si>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</si>
  <si>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</si>
  <si>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</si>
  <si>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</si>
  <si>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</si>
  <si>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</si>
  <si>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</si>
  <si>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</si>
  <si>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</si>
  <si>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</si>
  <si>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</si>
  <si>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</si>
  <si>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</si>
  <si>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</si>
  <si>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</si>
  <si>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</si>
  <si>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</si>
  <si>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</si>
  <si>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</si>
  <si>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</si>
  <si>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</si>
  <si>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</si>
  <si>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</si>
  <si>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</si>
  <si>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</si>
  <si>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</si>
  <si>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</si>
  <si>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</si>
  <si>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</si>
  <si>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</si>
  <si>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</si>
  <si>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</si>
  <si>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</si>
  <si>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</si>
  <si>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</si>
  <si>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</si>
  <si>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</si>
  <si>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</si>
  <si>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</si>
  <si>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</si>
  <si>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</si>
  <si>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</si>
  <si>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</si>
  <si>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</si>
  <si>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</si>
  <si>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</si>
  <si>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</si>
  <si>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</si>
  <si>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</si>
  <si>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</si>
  <si>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</si>
  <si>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</si>
  <si>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</si>
  <si>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</si>
  <si>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</si>
  <si>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</si>
  <si>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</si>
  <si>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</si>
  <si>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</si>
  <si>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</si>
  <si>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</si>
  <si>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</si>
  <si>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</si>
  <si>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</si>
  <si>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</si>
  <si>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</si>
  <si>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</si>
  <si>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</si>
  <si>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</si>
  <si>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</si>
  <si>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</si>
  <si>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</si>
  <si>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</si>
  <si>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</si>
  <si>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</si>
  <si>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</si>
  <si>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</si>
  <si>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</si>
  <si>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</si>
  <si>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</si>
  <si>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</si>
  <si>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</si>
  <si>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</si>
  <si>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</si>
  <si>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</si>
  <si>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</si>
  <si>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</si>
  <si>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</si>
  <si>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</si>
  <si>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</si>
  <si>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</si>
  <si>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</si>
  <si>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</si>
  <si>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</si>
  <si>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</si>
  <si>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</si>
  <si>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</si>
  <si>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</si>
  <si>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</si>
  <si>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</si>
  <si>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</si>
  <si>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</si>
  <si>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</si>
  <si>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</si>
  <si>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</si>
  <si>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</si>
  <si>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</si>
  <si>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</si>
  <si>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</si>
  <si>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</si>
  <si>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</si>
  <si>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</si>
  <si>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</si>
  <si>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</si>
  <si>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</si>
  <si>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</si>
  <si>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</si>
  <si>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</si>
  <si>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</si>
  <si>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</si>
  <si>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</si>
  <si>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</si>
  <si>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</si>
  <si>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</si>
  <si>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</si>
  <si>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</si>
  <si>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</si>
  <si>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</si>
  <si>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</si>
  <si>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</si>
  <si>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</si>
  <si>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</si>
  <si>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</si>
  <si>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</si>
  <si>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</si>
  <si>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</si>
  <si>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</si>
  <si>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</si>
  <si>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</si>
  <si>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</si>
  <si>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</si>
  <si>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</si>
  <si>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</si>
  <si>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</si>
  <si>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</si>
  <si>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</si>
  <si>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</si>
  <si>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</si>
  <si>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</si>
  <si>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</si>
  <si>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</si>
  <si>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</si>
  <si>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</si>
  <si>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</si>
  <si>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</si>
  <si>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</si>
  <si>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</si>
  <si>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</si>
  <si>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</si>
  <si>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</si>
  <si>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</si>
  <si>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</si>
  <si>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</si>
  <si>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</si>
  <si>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</si>
  <si>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</si>
  <si>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</si>
  <si>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</si>
  <si>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</si>
  <si>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</si>
  <si>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</si>
  <si>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</si>
  <si>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</si>
  <si>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</si>
  <si>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</si>
  <si>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</si>
  <si>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</si>
  <si>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</si>
  <si>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</si>
  <si>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</si>
  <si>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</si>
  <si>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</si>
  <si>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</si>
  <si>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</si>
  <si>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</si>
  <si>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</si>
  <si>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</si>
  <si>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</si>
  <si>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</si>
  <si>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</si>
  <si>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</si>
  <si>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</si>
  <si>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</si>
  <si>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</si>
  <si>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</si>
  <si>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</si>
  <si>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</si>
  <si>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</si>
  <si>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</si>
  <si>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</si>
  <si>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</si>
  <si>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</si>
  <si>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</si>
  <si>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</si>
  <si>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</si>
  <si>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</si>
  <si>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</si>
  <si>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</si>
  <si>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</si>
  <si>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</si>
  <si>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</si>
  <si>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</si>
  <si>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</si>
  <si>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</si>
  <si>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</si>
  <si>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</si>
  <si>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</si>
  <si>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</si>
  <si>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</si>
  <si>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</si>
  <si>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</si>
  <si>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</si>
  <si>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</si>
  <si>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</si>
  <si>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</si>
  <si>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</si>
  <si>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</si>
  <si>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</si>
  <si>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</si>
  <si>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</si>
  <si>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</si>
  <si>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</si>
  <si>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</si>
  <si>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</si>
  <si>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</si>
  <si>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</si>
  <si>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</si>
  <si>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</si>
  <si>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</si>
  <si>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</si>
  <si>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</si>
  <si>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</si>
  <si>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</si>
  <si>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</si>
  <si>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</si>
  <si>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</si>
  <si>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</si>
  <si>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</si>
  <si>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</si>
  <si>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</si>
  <si>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</si>
  <si>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</si>
  <si>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</si>
  <si>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</si>
  <si>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</si>
  <si>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</si>
  <si>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</si>
  <si>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</si>
  <si>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</si>
  <si>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</si>
  <si>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</si>
  <si>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</si>
  <si>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</si>
  <si>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</si>
  <si>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</si>
  <si>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</si>
  <si>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</si>
  <si>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</si>
  <si>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</si>
  <si>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</si>
  <si>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</si>
  <si>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</si>
  <si>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</si>
  <si>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</si>
  <si>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</si>
  <si>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</si>
  <si>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</si>
  <si>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</si>
  <si>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</si>
  <si>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</si>
  <si>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</si>
  <si>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</si>
  <si>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</si>
  <si>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</si>
  <si>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</si>
  <si>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</si>
  <si>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</si>
  <si>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</si>
  <si>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</si>
  <si>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</si>
  <si>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</si>
  <si>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</si>
  <si>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</si>
  <si>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</si>
  <si>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</si>
  <si>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</si>
  <si>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</si>
  <si>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</si>
  <si>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</si>
  <si>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</si>
  <si>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</si>
  <si>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</si>
  <si>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</si>
  <si>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</si>
  <si>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</si>
  <si>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</si>
  <si>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</si>
  <si>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</si>
  <si>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</si>
  <si>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</si>
  <si>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</si>
  <si>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</si>
  <si>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</si>
  <si>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</si>
  <si>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</si>
  <si>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</si>
  <si>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</si>
  <si>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</si>
  <si>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</si>
  <si>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</si>
  <si>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</si>
  <si>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</si>
  <si>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</si>
  <si>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</si>
  <si>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</si>
  <si>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</si>
  <si>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</si>
  <si>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</si>
  <si>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</si>
  <si>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</si>
  <si>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</si>
  <si>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</si>
  <si>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</si>
  <si>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</si>
  <si>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</si>
  <si>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</si>
  <si>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</si>
  <si>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</si>
  <si>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</si>
  <si>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</si>
  <si>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</si>
  <si>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</si>
  <si>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</si>
  <si>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</si>
  <si>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</si>
  <si>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</si>
  <si>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</si>
  <si>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</si>
  <si>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</si>
  <si>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</si>
  <si>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</si>
  <si>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</si>
  <si>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</si>
  <si>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</si>
  <si>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</si>
  <si>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</si>
  <si>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</si>
  <si>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</si>
  <si>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</si>
  <si>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</si>
  <si>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</si>
  <si>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</si>
  <si>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</si>
  <si>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</si>
  <si>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</si>
  <si>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</si>
  <si>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</si>
  <si>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</si>
  <si>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</si>
  <si>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</si>
  <si>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</si>
  <si>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</si>
  <si>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</si>
  <si>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</si>
  <si>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</si>
  <si>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</si>
  <si>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</si>
  <si>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</si>
  <si>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</si>
  <si>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</si>
  <si>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</si>
  <si>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</si>
  <si>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</si>
  <si>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</si>
  <si>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</si>
  <si>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</si>
  <si>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</si>
  <si>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</si>
  <si>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</si>
  <si>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</si>
  <si>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</si>
  <si>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</si>
  <si>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</si>
  <si>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</si>
  <si>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</si>
  <si>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</si>
  <si>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</si>
  <si>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</si>
  <si>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</si>
  <si>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</si>
  <si>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</si>
  <si>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</si>
  <si>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</si>
  <si>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</si>
  <si>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</si>
  <si>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</si>
  <si>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</si>
  <si>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</si>
  <si>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</si>
  <si>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</si>
  <si>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</si>
  <si>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</si>
  <si>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</si>
  <si>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</si>
  <si>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</si>
  <si>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</si>
  <si>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</si>
  <si>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</si>
  <si>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</si>
  <si>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</si>
  <si>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</si>
  <si>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</si>
  <si>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</si>
  <si>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</si>
  <si>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</si>
  <si>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</si>
  <si>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</si>
  <si>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</si>
  <si>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</si>
  <si>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</si>
  <si>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</si>
  <si>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</si>
  <si>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</si>
  <si>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</si>
  <si>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</si>
  <si>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</si>
  <si>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</si>
  <si>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</si>
  <si>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</si>
  <si>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</si>
  <si>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</si>
  <si>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</si>
  <si>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</si>
  <si>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</si>
  <si>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</si>
  <si>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</si>
  <si>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</si>
  <si>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</si>
  <si>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</si>
  <si>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</si>
  <si>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</si>
  <si>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</si>
  <si>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</si>
  <si>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</si>
  <si>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</si>
  <si>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</si>
  <si>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</si>
  <si>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</si>
  <si>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</si>
  <si>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</si>
  <si>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</si>
  <si>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</si>
  <si>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</si>
  <si>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</si>
  <si>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</si>
  <si>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</si>
  <si>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</si>
  <si>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</si>
  <si>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</si>
  <si>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</si>
  <si>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</si>
  <si>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</si>
  <si>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</si>
  <si>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</si>
  <si>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</si>
  <si>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</si>
  <si>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</si>
  <si>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</si>
  <si>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</si>
  <si>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</si>
  <si>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</si>
  <si>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</si>
  <si>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</si>
  <si>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</si>
  <si>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</si>
  <si>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</si>
  <si>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</si>
  <si>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</si>
  <si>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</si>
  <si>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</si>
  <si>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</si>
  <si>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</si>
  <si>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</si>
  <si>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</si>
  <si>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</si>
  <si>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</si>
  <si>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</si>
  <si>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</si>
  <si>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</si>
  <si>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</si>
  <si>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</si>
  <si>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</si>
  <si>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</si>
  <si>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</si>
  <si>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</si>
  <si>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</si>
  <si>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</si>
  <si>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</si>
  <si>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</si>
  <si>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</si>
  <si>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</si>
  <si>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</si>
  <si>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</si>
  <si>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</si>
  <si>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</si>
  <si>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</si>
  <si>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</si>
  <si>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</si>
  <si>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</si>
  <si>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</si>
  <si>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</si>
  <si>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</si>
  <si>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</si>
  <si>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</si>
  <si>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</si>
  <si>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</si>
  <si>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</si>
  <si>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</si>
  <si>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</si>
  <si>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</si>
  <si>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</si>
  <si>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</si>
  <si>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</si>
  <si>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</si>
  <si>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</si>
  <si>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</si>
  <si>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</si>
  <si>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</si>
  <si>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</si>
  <si>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</si>
  <si>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</si>
  <si>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</si>
  <si>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</si>
  <si>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</si>
  <si>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</si>
  <si>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</si>
  <si>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</si>
  <si>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</si>
  <si>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</si>
  <si>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</si>
  <si>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</si>
  <si>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</si>
  <si>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</si>
  <si>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</si>
  <si>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</si>
  <si>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</si>
  <si>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</si>
  <si>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</si>
  <si>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</si>
  <si>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</si>
  <si>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</si>
  <si>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</si>
  <si>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</si>
  <si>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</si>
  <si>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</si>
  <si>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</si>
  <si>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</si>
  <si>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</si>
  <si>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</si>
  <si>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</si>
  <si>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</si>
  <si>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</si>
  <si>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</si>
  <si>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</si>
  <si>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</si>
  <si>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</si>
  <si>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</si>
  <si>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</si>
  <si>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</si>
  <si>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</si>
  <si>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</si>
  <si>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</si>
  <si>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</si>
  <si>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</si>
  <si>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</si>
  <si>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</si>
  <si>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</si>
  <si>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</si>
  <si>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</si>
  <si>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</si>
  <si>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</si>
  <si>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</si>
  <si>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</si>
  <si>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</si>
  <si>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</si>
  <si>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</si>
  <si>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</si>
  <si>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</si>
  <si>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</si>
  <si>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</si>
  <si>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</si>
  <si>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</si>
  <si>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</si>
  <si>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</si>
  <si>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</si>
  <si>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</si>
  <si>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</si>
  <si>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</si>
  <si>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</si>
  <si>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</si>
  <si>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</si>
  <si>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</si>
  <si>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</si>
  <si>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</si>
  <si>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</si>
  <si>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</si>
  <si>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</si>
  <si>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</si>
  <si>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</si>
  <si>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</si>
  <si>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</si>
  <si>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</si>
  <si>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</si>
  <si>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</si>
  <si>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</si>
  <si>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</si>
  <si>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</si>
  <si>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</si>
  <si>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</si>
  <si>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</si>
  <si>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</si>
  <si>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</si>
  <si>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</si>
  <si>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</si>
  <si>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</si>
  <si>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</si>
  <si>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</si>
  <si>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</si>
  <si>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</si>
  <si>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</si>
  <si>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</si>
  <si>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</si>
  <si>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</si>
  <si>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</si>
  <si>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</si>
  <si>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</si>
  <si>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</si>
  <si>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</si>
  <si>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</si>
  <si>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</si>
  <si>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</si>
  <si>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</si>
  <si>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</si>
  <si>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</si>
  <si>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</si>
  <si>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</si>
  <si>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</si>
  <si>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</si>
  <si>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</si>
  <si>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</si>
  <si>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</si>
  <si>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</si>
  <si>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</si>
  <si>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</si>
  <si>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</si>
  <si>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</si>
  <si>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</si>
  <si>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</si>
  <si>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</si>
  <si>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</si>
  <si>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</si>
  <si>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</si>
  <si>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</si>
  <si>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</si>
  <si>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</si>
  <si>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</si>
  <si>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</si>
  <si>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</si>
  <si>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</si>
  <si>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</si>
  <si>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</si>
  <si>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</si>
  <si>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</si>
  <si>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</si>
  <si>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</si>
  <si>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</si>
  <si>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</si>
  <si>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</si>
  <si>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</si>
  <si>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</si>
  <si>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</si>
  <si>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</si>
  <si>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</si>
  <si>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</si>
  <si>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</si>
  <si>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</si>
  <si>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</si>
  <si>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</si>
  <si>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</si>
  <si>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</si>
  <si>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</si>
  <si>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</si>
  <si>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</si>
  <si>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</si>
  <si>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</si>
  <si>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</si>
  <si>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</si>
  <si>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</si>
  <si>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</si>
  <si>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</si>
  <si>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</si>
  <si>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</si>
  <si>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</si>
  <si>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</si>
  <si>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</si>
  <si>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</si>
  <si>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</si>
  <si>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</si>
  <si>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</si>
  <si>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</si>
  <si>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</si>
  <si>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</si>
  <si>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</si>
  <si>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</si>
  <si>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</si>
  <si>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</si>
  <si>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</si>
  <si>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</si>
  <si>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</si>
  <si>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</si>
  <si>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</si>
  <si>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</si>
  <si>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</si>
  <si>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</si>
  <si>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</si>
  <si>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</si>
  <si>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</si>
  <si>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</si>
  <si>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</si>
  <si>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</si>
  <si>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</si>
  <si>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</si>
  <si>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</si>
  <si>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</si>
  <si>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</si>
  <si>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</si>
  <si>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</si>
  <si>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</si>
  <si>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</si>
  <si>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</si>
  <si>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</si>
  <si>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</si>
  <si>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</si>
  <si>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</si>
  <si>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</si>
  <si>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</si>
  <si>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</si>
  <si>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</si>
  <si>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</si>
  <si>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</si>
  <si>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</si>
  <si>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</si>
  <si>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</si>
  <si>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</si>
  <si>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</si>
  <si>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</si>
  <si>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</si>
  <si>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</si>
  <si>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</si>
  <si>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</si>
  <si>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</si>
  <si>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</si>
  <si>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</si>
  <si>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</si>
  <si>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</si>
  <si>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</si>
  <si>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</si>
  <si>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</si>
  <si>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</si>
  <si>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</si>
  <si>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</si>
  <si>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</si>
  <si>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</si>
  <si>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</si>
  <si>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</si>
  <si>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</si>
  <si>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</si>
  <si>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</si>
  <si>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</si>
  <si>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</si>
  <si>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</si>
  <si>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</si>
  <si>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</si>
  <si>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</si>
  <si>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</si>
  <si>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</si>
  <si>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</si>
  <si>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</si>
  <si>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</si>
  <si>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</si>
  <si>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</si>
  <si>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</si>
  <si>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</si>
  <si>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</si>
  <si>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</si>
  <si>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</si>
  <si>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</si>
  <si>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</si>
  <si>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</si>
  <si>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</si>
  <si>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</si>
  <si>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</si>
  <si>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</si>
  <si>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</si>
  <si>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</si>
  <si>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</si>
  <si>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</si>
  <si>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</si>
  <si>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</si>
  <si>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</si>
  <si>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</si>
  <si>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</si>
  <si>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</si>
  <si>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</si>
  <si>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</si>
  <si>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</si>
  <si>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</si>
  <si>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</si>
  <si>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</si>
  <si>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</si>
  <si>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</si>
  <si>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</si>
  <si>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</si>
  <si>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</si>
  <si>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</si>
  <si>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</si>
  <si>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</si>
  <si>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</si>
  <si>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</si>
  <si>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</si>
  <si>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</si>
  <si>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</si>
  <si>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</si>
  <si>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</si>
  <si>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</si>
  <si>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</si>
  <si>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</si>
  <si>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</si>
  <si>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</si>
  <si>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</si>
  <si>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</si>
  <si>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</si>
  <si>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</si>
  <si>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</si>
  <si>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</si>
  <si>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</si>
  <si>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</si>
  <si>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</si>
  <si>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</si>
  <si>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</si>
  <si>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</si>
  <si>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</si>
  <si>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</si>
  <si>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</si>
  <si>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</si>
  <si>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</si>
  <si>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</si>
  <si>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</si>
  <si>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</si>
  <si>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</si>
  <si>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</si>
  <si>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</si>
  <si>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</si>
  <si>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</si>
  <si>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</si>
  <si>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</si>
  <si>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</si>
  <si>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</si>
  <si>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</si>
  <si>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</si>
  <si>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</si>
  <si>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</si>
  <si>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</si>
  <si>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</si>
  <si>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</si>
  <si>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</si>
  <si>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</si>
  <si>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</si>
  <si>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</si>
  <si>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</si>
  <si>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</si>
  <si>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</si>
  <si>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</si>
  <si>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</si>
  <si>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</si>
  <si>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</si>
  <si>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</si>
  <si>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</si>
  <si>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</si>
  <si>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</si>
  <si>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</si>
  <si>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</si>
  <si>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</si>
  <si>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</si>
  <si>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</si>
  <si>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</si>
  <si>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</si>
  <si>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</si>
  <si>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</si>
  <si>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</si>
  <si>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</si>
  <si>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</si>
  <si>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</si>
  <si>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</si>
  <si>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</si>
  <si>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</si>
  <si>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</si>
  <si>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</si>
  <si>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</si>
  <si>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</si>
  <si>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</si>
  <si>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</si>
  <si>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</si>
  <si>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</si>
  <si>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</si>
  <si>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</si>
  <si>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</si>
  <si>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</si>
  <si>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</si>
  <si>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</si>
  <si>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</si>
  <si>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</si>
  <si>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</si>
  <si>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</si>
  <si>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</si>
  <si>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</si>
  <si>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</si>
  <si>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</si>
  <si>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</si>
  <si>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</si>
  <si>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</si>
  <si>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</si>
  <si>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</si>
  <si>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</si>
  <si>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</si>
  <si>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</si>
  <si>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</si>
  <si>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</si>
  <si>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</si>
  <si>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</si>
  <si>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</si>
  <si>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</si>
  <si>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</si>
  <si>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</si>
  <si>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</si>
  <si>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</si>
  <si>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</si>
  <si>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</si>
  <si>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</si>
  <si>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</si>
  <si>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</si>
  <si>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</si>
  <si>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</si>
  <si>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</si>
  <si>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</si>
  <si>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</si>
  <si>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</si>
  <si>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</si>
  <si>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</si>
  <si>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</si>
  <si>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</si>
  <si>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</si>
  <si>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</si>
  <si>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</si>
  <si>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</si>
  <si>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</si>
  <si>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</si>
  <si>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</si>
  <si>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</si>
  <si>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</si>
  <si>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</si>
  <si>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</si>
  <si>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</si>
  <si>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</si>
  <si>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</si>
  <si>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</si>
  <si>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</si>
  <si>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</si>
  <si>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</si>
  <si>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</si>
  <si>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</si>
  <si>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</si>
  <si>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</si>
  <si>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</si>
  <si>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</si>
  <si>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</si>
  <si>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</si>
  <si>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</si>
  <si>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</si>
  <si>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</si>
  <si>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</si>
  <si>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</si>
  <si>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</si>
  <si>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</si>
  <si>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</si>
  <si>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</si>
  <si>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</si>
  <si>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</si>
  <si>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</si>
  <si>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</si>
  <si>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</si>
  <si>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</si>
  <si>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</si>
  <si>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</si>
  <si>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</si>
  <si>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</si>
  <si>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</si>
  <si>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</si>
  <si>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</si>
  <si>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</si>
  <si>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</si>
  <si>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</si>
  <si>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</si>
  <si>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</si>
  <si>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</si>
  <si>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</si>
  <si>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</si>
  <si>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</si>
  <si>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</si>
  <si>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</si>
  <si>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</si>
  <si>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</si>
  <si>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</si>
  <si>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</si>
  <si>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</si>
  <si>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</si>
  <si>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</si>
  <si>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</si>
  <si>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</si>
  <si>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</si>
  <si>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</si>
  <si>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</si>
  <si>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</si>
  <si>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</si>
  <si>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</si>
  <si>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</si>
  <si>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</si>
  <si>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</si>
  <si>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</si>
  <si>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</si>
  <si>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</si>
  <si>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</si>
  <si>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</si>
  <si>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</si>
  <si>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</si>
  <si>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</si>
  <si>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</si>
  <si>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</si>
  <si>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</si>
  <si>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</si>
  <si>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</si>
  <si>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</si>
  <si>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</si>
  <si>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</si>
  <si>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</si>
  <si>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</si>
  <si>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</si>
  <si>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</si>
  <si>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</si>
  <si>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</si>
  <si>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</si>
  <si>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</si>
  <si>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</si>
  <si>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</si>
  <si>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</si>
  <si>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</si>
  <si>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10000 to 14999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</si>
</sst>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b/>
      <sz val="13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5"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">
      <c r="A22" s="7" t="s">
        <v>2068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20" sqref="S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7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7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7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7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7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7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7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7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7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7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7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7" t="s">
        <v>2068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tabSelected="1" workbookViewId="0">
      <selection activeCell="A6" sqref="A6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t="s">
        <v>2094</v>
      </c>
      <c r="B2" s="10">
        <f>COUNTIFS(Crowdfunding!D2:D1001, "&lt;1000", Crowdfunding!G2:G1001, "successful")</f>
        <v>30</v>
      </c>
      <c r="C2" s="10">
        <f>COUNTIFS(Crowdfunding!D2:D1001, "&lt;1000", Crowdfunding!G2:G1001, "failed")</f>
        <v>20</v>
      </c>
      <c r="D2">
        <f>COUNTIFS(Crowdfunding!D2:D1001, "&lt;1000", Crowdfunding!G2:G1001, "canceled")</f>
        <v>1</v>
      </c>
      <c r="E2" s="10">
        <f>SUM(B2, C2, D2)</f>
        <v>51</v>
      </c>
    </row>
    <row r="3" spans="1:8" ht="17" x14ac:dyDescent="0.2">
      <c r="A3" t="s">
        <v>2095</v>
      </c>
      <c r="B3" s="11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>SUM(B3, C3, D3)</f>
        <v>231</v>
      </c>
    </row>
    <row r="4" spans="1:8" x14ac:dyDescent="0.2">
      <c r="A4" t="s">
        <v>2096</v>
      </c>
      <c r="B4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>SUM(B4, C4, D4)</f>
        <v>315</v>
      </c>
    </row>
    <row r="5" spans="1:8" x14ac:dyDescent="0.2">
      <c r="A5" t="s">
        <v>2105</v>
      </c>
      <c r="B5">
        <f>COUNTIFS(Crowdfunding!D2:D1001, "&gt;=10000", Crowdfunding!D2:D1001, "&lt;=14999", Crowdfunding!G2:G1001, "successful")</f>
        <v>4</v>
      </c>
      <c r="C5">
        <f>COUNTIFS(Crowdfunding!D2:D1001, "&gt;=10000", Crowdfunding!D2:D1001, "&lt;=14999", Crowdfunding!G2:G1001, "failed")</f>
        <v>5</v>
      </c>
      <c r="D5">
        <f>COUNTIFS(Crowdfunding!D2:D1001, "&gt;=10000", Crowdfunding!D2:D1001, "&lt;=14999", Crowdfunding!G2:G1001, "canceled")</f>
        <v>0</v>
      </c>
      <c r="E5">
        <f>SUM(B5, C5, D5)</f>
        <v>9</v>
      </c>
    </row>
    <row r="6" spans="1:8" x14ac:dyDescent="0.2">
      <c r="A6" t="s">
        <v>2097</v>
      </c>
    </row>
    <row r="7" spans="1:8" x14ac:dyDescent="0.2">
      <c r="A7" t="s">
        <v>2098</v>
      </c>
    </row>
    <row r="8" spans="1:8" x14ac:dyDescent="0.2">
      <c r="A8" t="s">
        <v>2099</v>
      </c>
    </row>
    <row r="9" spans="1:8" x14ac:dyDescent="0.2">
      <c r="A9" t="s">
        <v>2100</v>
      </c>
    </row>
    <row r="10" spans="1:8" x14ac:dyDescent="0.2">
      <c r="A10" t="s">
        <v>2101</v>
      </c>
    </row>
    <row r="11" spans="1:8" x14ac:dyDescent="0.2">
      <c r="A11" t="s">
        <v>2102</v>
      </c>
    </row>
    <row r="12" spans="1:8" x14ac:dyDescent="0.2">
      <c r="A12" t="s">
        <v>2103</v>
      </c>
    </row>
    <row r="13" spans="1:8" x14ac:dyDescent="0.2">
      <c r="A13" t="s">
        <v>2104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topLeftCell="C1" workbookViewId="0">
      <selection activeCell="O9" sqref="O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3">IFERROR(AVERAGE(E67/H67), "No backers")</f>
        <v>61.038135593220339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3"/>
        <v>108.91666666666667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3"/>
        <v>29.001722017220171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3"/>
        <v>58.975609756097562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3"/>
        <v>111.82352941176471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3"/>
        <v>63.995555555555555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3"/>
        <v>85.315789473684205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3"/>
        <v>74.481481481481481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3"/>
        <v>105.14772727272727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3"/>
        <v>56.188235294117646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3"/>
        <v>85.917647058823533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3"/>
        <v>57.00296912114014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3"/>
        <v>79.642857142857139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3"/>
        <v>41.018181818181816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3"/>
        <v>48.004773269689736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3"/>
        <v>55.212598425196852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3"/>
        <v>92.109489051094897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3"/>
        <v>83.183333333333337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3"/>
        <v>39.996000000000002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3"/>
        <v>111.1336898395722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3"/>
        <v>90.563380281690144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3"/>
        <v>61.108374384236456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3"/>
        <v>83.022941970310384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3"/>
        <v>110.76106194690266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3"/>
        <v>89.458333333333329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3"/>
        <v>57.849056603773583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3"/>
        <v>109.99705449189985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3"/>
        <v>103.96586345381526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3"/>
        <v>107.99508196721311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3"/>
        <v>48.927777777777777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3"/>
        <v>37.666666666666664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3"/>
        <v>64.999141999141997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3"/>
        <v>106.61061946902655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3"/>
        <v>27.009016393442622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3"/>
        <v>91.16463414634147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3"/>
        <v>1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3"/>
        <v>56.054878048780488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3"/>
        <v>31.017857142857142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3"/>
        <v>66.513513513513516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3"/>
        <v>89.005216484089729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3"/>
        <v>103.46315789473684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3"/>
        <v>95.278911564625844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3"/>
        <v>75.895348837209298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3"/>
        <v>107.57831325301204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3"/>
        <v>51.31666666666667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3"/>
        <v>71.983108108108112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3"/>
        <v>108.95414201183432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3"/>
        <v>35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3"/>
        <v>94.938931297709928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3"/>
        <v>109.65079365079364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3"/>
        <v>44.001815980629537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3"/>
        <v>86.794520547945211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3"/>
        <v>30.992727272727272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3"/>
        <v>94.791044776119406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3"/>
        <v>69.79220779220779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3"/>
        <v>63.003367003367003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3"/>
        <v>110.0343300110742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3"/>
        <v>25.997933274284026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3"/>
        <v>49.987915407854985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3"/>
        <v>101.72340425531915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3"/>
        <v>47.083333333333336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3"/>
        <v>89.944444444444443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3"/>
        <v>78.96875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3"/>
        <v>80.067669172932327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6">IFERROR(AVERAGE(E131/H131), "No backers")</f>
        <v>86.472727272727269</v>
      </c>
      <c r="L131">
        <v>1422943200</v>
      </c>
      <c r="M131" s="9">
        <f t="shared" ref="M131:M194" si="7">(((L131/60)/60)/24)+DATE(1970,1,1)</f>
        <v>42038.25</v>
      </c>
      <c r="N131">
        <v>1425103200</v>
      </c>
      <c r="O131" s="9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6"/>
        <v>28.001876172607879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6"/>
        <v>67.996725337699544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6"/>
        <v>43.078651685393261</v>
      </c>
      <c r="L134">
        <v>1515736800</v>
      </c>
      <c r="M134" s="9">
        <f t="shared" si="7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6"/>
        <v>87.95597484276729</v>
      </c>
      <c r="L135">
        <v>1313125200</v>
      </c>
      <c r="M135" s="9">
        <f t="shared" si="7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6"/>
        <v>94.987234042553197</v>
      </c>
      <c r="L136">
        <v>1308459600</v>
      </c>
      <c r="M136" s="9">
        <f t="shared" si="7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6"/>
        <v>46.905982905982903</v>
      </c>
      <c r="L137">
        <v>1362636000</v>
      </c>
      <c r="M137" s="9">
        <f t="shared" si="7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6"/>
        <v>46.913793103448278</v>
      </c>
      <c r="L138">
        <v>1402117200</v>
      </c>
      <c r="M138" s="9">
        <f t="shared" si="7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6"/>
        <v>94.24</v>
      </c>
      <c r="L139">
        <v>1286341200</v>
      </c>
      <c r="M139" s="9">
        <f t="shared" si="7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6"/>
        <v>80.139130434782615</v>
      </c>
      <c r="L140">
        <v>1348808400</v>
      </c>
      <c r="M140" s="9">
        <f t="shared" si="7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6"/>
        <v>59.036809815950917</v>
      </c>
      <c r="L141">
        <v>1429592400</v>
      </c>
      <c r="M141" s="9">
        <f t="shared" si="7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6"/>
        <v>65.989247311827953</v>
      </c>
      <c r="L142">
        <v>1519538400</v>
      </c>
      <c r="M142" s="9">
        <f t="shared" si="7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6"/>
        <v>60.992530345471522</v>
      </c>
      <c r="L143">
        <v>1434085200</v>
      </c>
      <c r="M143" s="9">
        <f t="shared" si="7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6"/>
        <v>98.307692307692307</v>
      </c>
      <c r="L144">
        <v>1333688400</v>
      </c>
      <c r="M144" s="9">
        <f t="shared" si="7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6"/>
        <v>104.6</v>
      </c>
      <c r="L145">
        <v>1277701200</v>
      </c>
      <c r="M145" s="9">
        <f t="shared" si="7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6"/>
        <v>86.066666666666663</v>
      </c>
      <c r="L146">
        <v>1560747600</v>
      </c>
      <c r="M146" s="9">
        <f t="shared" si="7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6"/>
        <v>76.989583333333329</v>
      </c>
      <c r="L147">
        <v>1410066000</v>
      </c>
      <c r="M147" s="9">
        <f t="shared" si="7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6"/>
        <v>29.764705882352942</v>
      </c>
      <c r="L148">
        <v>1320732000</v>
      </c>
      <c r="M148" s="9">
        <f t="shared" si="7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6"/>
        <v>46.91959798994975</v>
      </c>
      <c r="L149">
        <v>1465794000</v>
      </c>
      <c r="M149" s="9">
        <f t="shared" si="7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6"/>
        <v>105.18691588785046</v>
      </c>
      <c r="L150">
        <v>1500958800</v>
      </c>
      <c r="M150" s="9">
        <f t="shared" si="7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6"/>
        <v>69.907692307692301</v>
      </c>
      <c r="L151">
        <v>1357020000</v>
      </c>
      <c r="M151" s="9">
        <f t="shared" si="7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6"/>
        <v>1</v>
      </c>
      <c r="L152">
        <v>1544940000</v>
      </c>
      <c r="M152" s="9">
        <f t="shared" si="7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6"/>
        <v>60.011588275391958</v>
      </c>
      <c r="L153">
        <v>1402290000</v>
      </c>
      <c r="M153" s="9">
        <f t="shared" si="7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6"/>
        <v>52.006220379146917</v>
      </c>
      <c r="L154">
        <v>1487311200</v>
      </c>
      <c r="M154" s="9">
        <f t="shared" si="7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6"/>
        <v>31.000176025347649</v>
      </c>
      <c r="L155">
        <v>1350622800</v>
      </c>
      <c r="M155" s="9">
        <f t="shared" si="7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6"/>
        <v>95.042492917847028</v>
      </c>
      <c r="L156">
        <v>1463029200</v>
      </c>
      <c r="M156" s="9">
        <f t="shared" si="7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6"/>
        <v>75.968174204355108</v>
      </c>
      <c r="L157">
        <v>1269493200</v>
      </c>
      <c r="M157" s="9">
        <f t="shared" si="7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6"/>
        <v>71.013192612137203</v>
      </c>
      <c r="L158">
        <v>1570251600</v>
      </c>
      <c r="M158" s="9">
        <f t="shared" si="7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6"/>
        <v>73.733333333333334</v>
      </c>
      <c r="L159">
        <v>1388383200</v>
      </c>
      <c r="M159" s="9">
        <f t="shared" si="7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6"/>
        <v>113.17073170731707</v>
      </c>
      <c r="L160">
        <v>1449554400</v>
      </c>
      <c r="M160" s="9">
        <f t="shared" si="7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6"/>
        <v>105.00933552992861</v>
      </c>
      <c r="L161">
        <v>1553662800</v>
      </c>
      <c r="M161" s="9">
        <f t="shared" si="7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6"/>
        <v>79.176829268292678</v>
      </c>
      <c r="L162">
        <v>1556341200</v>
      </c>
      <c r="M162" s="9">
        <f t="shared" si="7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6"/>
        <v>57.333333333333336</v>
      </c>
      <c r="L163">
        <v>1442984400</v>
      </c>
      <c r="M163" s="9">
        <f t="shared" si="7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6"/>
        <v>58.178343949044589</v>
      </c>
      <c r="L164">
        <v>1544248800</v>
      </c>
      <c r="M164" s="9">
        <f t="shared" si="7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6"/>
        <v>36.032520325203251</v>
      </c>
      <c r="L165">
        <v>1508475600</v>
      </c>
      <c r="M165" s="9">
        <f t="shared" si="7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6"/>
        <v>107.99068767908309</v>
      </c>
      <c r="L166">
        <v>1507438800</v>
      </c>
      <c r="M166" s="9">
        <f t="shared" si="7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6"/>
        <v>44.005985634477256</v>
      </c>
      <c r="L167">
        <v>1501563600</v>
      </c>
      <c r="M167" s="9">
        <f t="shared" si="7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6"/>
        <v>55.077868852459019</v>
      </c>
      <c r="L168">
        <v>1292997600</v>
      </c>
      <c r="M168" s="9">
        <f t="shared" si="7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6"/>
        <v>74</v>
      </c>
      <c r="L169">
        <v>1370840400</v>
      </c>
      <c r="M169" s="9">
        <f t="shared" si="7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6"/>
        <v>41.996858638743454</v>
      </c>
      <c r="L170">
        <v>1550815200</v>
      </c>
      <c r="M170" s="9">
        <f t="shared" si="7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6"/>
        <v>77.988161010260455</v>
      </c>
      <c r="L171">
        <v>1339909200</v>
      </c>
      <c r="M171" s="9">
        <f t="shared" si="7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6"/>
        <v>82.507462686567166</v>
      </c>
      <c r="L172">
        <v>1501736400</v>
      </c>
      <c r="M172" s="9">
        <f t="shared" si="7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6"/>
        <v>104.2</v>
      </c>
      <c r="L173">
        <v>1395291600</v>
      </c>
      <c r="M173" s="9">
        <f t="shared" si="7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6"/>
        <v>25.5</v>
      </c>
      <c r="L174">
        <v>1405746000</v>
      </c>
      <c r="M174" s="9">
        <f t="shared" si="7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6"/>
        <v>100.98334401024984</v>
      </c>
      <c r="L175">
        <v>1368853200</v>
      </c>
      <c r="M175" s="9">
        <f t="shared" si="7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6"/>
        <v>111.83333333333333</v>
      </c>
      <c r="L176">
        <v>1444021200</v>
      </c>
      <c r="M176" s="9">
        <f t="shared" si="7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6"/>
        <v>41.999115044247787</v>
      </c>
      <c r="L177">
        <v>1472619600</v>
      </c>
      <c r="M177" s="9">
        <f t="shared" si="7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6"/>
        <v>110.05115089514067</v>
      </c>
      <c r="L178">
        <v>1472878800</v>
      </c>
      <c r="M178" s="9">
        <f t="shared" si="7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6"/>
        <v>58.997079225994888</v>
      </c>
      <c r="L179">
        <v>1289800800</v>
      </c>
      <c r="M179" s="9">
        <f t="shared" si="7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6"/>
        <v>32.985714285714288</v>
      </c>
      <c r="L180">
        <v>1505970000</v>
      </c>
      <c r="M180" s="9">
        <f t="shared" si="7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6"/>
        <v>45.005654509471306</v>
      </c>
      <c r="L181">
        <v>1363496400</v>
      </c>
      <c r="M181" s="9">
        <f t="shared" si="7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6"/>
        <v>81.98196487897485</v>
      </c>
      <c r="L182">
        <v>1269234000</v>
      </c>
      <c r="M182" s="9">
        <f t="shared" si="7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6"/>
        <v>39.080882352941174</v>
      </c>
      <c r="L183">
        <v>1507093200</v>
      </c>
      <c r="M183" s="9">
        <f t="shared" si="7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6"/>
        <v>58.996383363471971</v>
      </c>
      <c r="L184">
        <v>1560574800</v>
      </c>
      <c r="M184" s="9">
        <f t="shared" si="7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6"/>
        <v>40.988372093023258</v>
      </c>
      <c r="L185">
        <v>1284008400</v>
      </c>
      <c r="M185" s="9">
        <f t="shared" si="7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6"/>
        <v>31.029411764705884</v>
      </c>
      <c r="L186">
        <v>1556859600</v>
      </c>
      <c r="M186" s="9">
        <f t="shared" si="7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6"/>
        <v>37.789473684210527</v>
      </c>
      <c r="L187">
        <v>1526187600</v>
      </c>
      <c r="M187" s="9">
        <f t="shared" si="7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6"/>
        <v>32.006772009029348</v>
      </c>
      <c r="L188">
        <v>1400821200</v>
      </c>
      <c r="M188" s="9">
        <f t="shared" si="7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6"/>
        <v>95.966712898751737</v>
      </c>
      <c r="L189">
        <v>1361599200</v>
      </c>
      <c r="M189" s="9">
        <f t="shared" si="7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6"/>
        <v>75</v>
      </c>
      <c r="L190">
        <v>1417500000</v>
      </c>
      <c r="M190" s="9">
        <f t="shared" si="7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6"/>
        <v>102.0498866213152</v>
      </c>
      <c r="L191">
        <v>1457071200</v>
      </c>
      <c r="M191" s="9">
        <f t="shared" si="7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6"/>
        <v>105.75</v>
      </c>
      <c r="L192">
        <v>1370322000</v>
      </c>
      <c r="M192" s="9">
        <f t="shared" si="7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6"/>
        <v>37.069767441860463</v>
      </c>
      <c r="L193">
        <v>1552366800</v>
      </c>
      <c r="M193" s="9">
        <f t="shared" si="7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6"/>
        <v>35.049382716049379</v>
      </c>
      <c r="L194">
        <v>1403845200</v>
      </c>
      <c r="M194" s="9">
        <f t="shared" si="7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9">IFERROR(AVERAGE(E195/H195), "No backers")</f>
        <v>46.338461538461537</v>
      </c>
      <c r="L195">
        <v>1523163600</v>
      </c>
      <c r="M195" s="9">
        <f t="shared" ref="M195:M258" si="10">(((L195/60)/60)/24)+DATE(1970,1,1)</f>
        <v>43198.208333333328</v>
      </c>
      <c r="N195">
        <v>1523509200</v>
      </c>
      <c r="O195" s="9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9"/>
        <v>69.174603174603178</v>
      </c>
      <c r="L196">
        <v>1442206800</v>
      </c>
      <c r="M196" s="9">
        <f t="shared" si="10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9"/>
        <v>109.07824427480917</v>
      </c>
      <c r="L197">
        <v>1532840400</v>
      </c>
      <c r="M197" s="9">
        <f t="shared" si="10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9"/>
        <v>51.78</v>
      </c>
      <c r="L198">
        <v>1472878800</v>
      </c>
      <c r="M198" s="9">
        <f t="shared" si="10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9"/>
        <v>82.010055304172951</v>
      </c>
      <c r="L199">
        <v>1498194000</v>
      </c>
      <c r="M199" s="9">
        <f t="shared" si="10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9"/>
        <v>35.958333333333336</v>
      </c>
      <c r="L200">
        <v>1281070800</v>
      </c>
      <c r="M200" s="9">
        <f t="shared" si="10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9"/>
        <v>74.461538461538467</v>
      </c>
      <c r="L201">
        <v>1436245200</v>
      </c>
      <c r="M201" s="9">
        <f t="shared" si="10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9"/>
        <v>2</v>
      </c>
      <c r="L202">
        <v>1269493200</v>
      </c>
      <c r="M202" s="9">
        <f t="shared" si="10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9"/>
        <v>91.114649681528661</v>
      </c>
      <c r="L203">
        <v>1406264400</v>
      </c>
      <c r="M203" s="9">
        <f t="shared" si="10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9"/>
        <v>79.792682926829272</v>
      </c>
      <c r="L204">
        <v>1317531600</v>
      </c>
      <c r="M204" s="9">
        <f t="shared" si="10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9"/>
        <v>42.999777678968428</v>
      </c>
      <c r="L205">
        <v>1484632800</v>
      </c>
      <c r="M205" s="9">
        <f t="shared" si="10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9"/>
        <v>63.225000000000001</v>
      </c>
      <c r="L206">
        <v>1301806800</v>
      </c>
      <c r="M206" s="9">
        <f t="shared" si="10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9"/>
        <v>70.174999999999997</v>
      </c>
      <c r="L207">
        <v>1539752400</v>
      </c>
      <c r="M207" s="9">
        <f t="shared" si="10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9"/>
        <v>61.333333333333336</v>
      </c>
      <c r="L208">
        <v>1267250400</v>
      </c>
      <c r="M208" s="9">
        <f t="shared" si="10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9"/>
        <v>99</v>
      </c>
      <c r="L209">
        <v>1535432400</v>
      </c>
      <c r="M209" s="9">
        <f t="shared" si="10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9"/>
        <v>96.984900146127615</v>
      </c>
      <c r="L210">
        <v>1510207200</v>
      </c>
      <c r="M210" s="9">
        <f t="shared" si="10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9"/>
        <v>51.004950495049506</v>
      </c>
      <c r="L211">
        <v>1462510800</v>
      </c>
      <c r="M211" s="9">
        <f t="shared" si="10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9"/>
        <v>28.044247787610619</v>
      </c>
      <c r="L212">
        <v>1488520800</v>
      </c>
      <c r="M212" s="9">
        <f t="shared" si="10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9"/>
        <v>60.984615384615381</v>
      </c>
      <c r="L213">
        <v>1377579600</v>
      </c>
      <c r="M213" s="9">
        <f t="shared" si="10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9"/>
        <v>73.214285714285708</v>
      </c>
      <c r="L214">
        <v>1576389600</v>
      </c>
      <c r="M214" s="9">
        <f t="shared" si="10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9"/>
        <v>39.997435299603637</v>
      </c>
      <c r="L215">
        <v>1289019600</v>
      </c>
      <c r="M215" s="9">
        <f t="shared" si="10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9"/>
        <v>86.812121212121212</v>
      </c>
      <c r="L216">
        <v>1282194000</v>
      </c>
      <c r="M216" s="9">
        <f t="shared" si="10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9"/>
        <v>42.125874125874127</v>
      </c>
      <c r="L217">
        <v>1550037600</v>
      </c>
      <c r="M217" s="9">
        <f t="shared" si="10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9"/>
        <v>103.97851239669421</v>
      </c>
      <c r="L218">
        <v>1321941600</v>
      </c>
      <c r="M218" s="9">
        <f t="shared" si="10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9"/>
        <v>62.003211991434689</v>
      </c>
      <c r="L219">
        <v>1556427600</v>
      </c>
      <c r="M219" s="9">
        <f t="shared" si="10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9"/>
        <v>31.005037783375315</v>
      </c>
      <c r="L220">
        <v>1320991200</v>
      </c>
      <c r="M220" s="9">
        <f t="shared" si="10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9"/>
        <v>89.991552956465242</v>
      </c>
      <c r="L221">
        <v>1345093200</v>
      </c>
      <c r="M221" s="9">
        <f t="shared" si="10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9"/>
        <v>39.235294117647058</v>
      </c>
      <c r="L222">
        <v>1309496400</v>
      </c>
      <c r="M222" s="9">
        <f t="shared" si="10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9"/>
        <v>54.993116108306566</v>
      </c>
      <c r="L223">
        <v>1340254800</v>
      </c>
      <c r="M223" s="9">
        <f t="shared" si="10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9"/>
        <v>47.992753623188406</v>
      </c>
      <c r="L224">
        <v>1412226000</v>
      </c>
      <c r="M224" s="9">
        <f t="shared" si="10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9"/>
        <v>87.966702470461868</v>
      </c>
      <c r="L225">
        <v>1458104400</v>
      </c>
      <c r="M225" s="9">
        <f t="shared" si="10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9"/>
        <v>51.999165275459099</v>
      </c>
      <c r="L226">
        <v>1411534800</v>
      </c>
      <c r="M226" s="9">
        <f t="shared" si="10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9"/>
        <v>29.999659863945578</v>
      </c>
      <c r="L227">
        <v>1399093200</v>
      </c>
      <c r="M227" s="9">
        <f t="shared" si="10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9"/>
        <v>98.205357142857139</v>
      </c>
      <c r="L228">
        <v>1270702800</v>
      </c>
      <c r="M228" s="9">
        <f t="shared" si="10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9"/>
        <v>108.96182396606575</v>
      </c>
      <c r="L229">
        <v>1431666000</v>
      </c>
      <c r="M229" s="9">
        <f t="shared" si="10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9"/>
        <v>66.998379254457049</v>
      </c>
      <c r="L230">
        <v>1472619600</v>
      </c>
      <c r="M230" s="9">
        <f t="shared" si="10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9"/>
        <v>64.99333594668758</v>
      </c>
      <c r="L231">
        <v>1496293200</v>
      </c>
      <c r="M231" s="9">
        <f t="shared" si="10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9"/>
        <v>99.841584158415841</v>
      </c>
      <c r="L232">
        <v>1575612000</v>
      </c>
      <c r="M232" s="9">
        <f t="shared" si="10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9"/>
        <v>82.432835820895519</v>
      </c>
      <c r="L233">
        <v>1369112400</v>
      </c>
      <c r="M233" s="9">
        <f t="shared" si="10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9"/>
        <v>63.293478260869563</v>
      </c>
      <c r="L234">
        <v>1469422800</v>
      </c>
      <c r="M234" s="9">
        <f t="shared" si="10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9"/>
        <v>96.774193548387103</v>
      </c>
      <c r="L235">
        <v>1307854800</v>
      </c>
      <c r="M235" s="9">
        <f t="shared" si="10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9"/>
        <v>54.906040268456373</v>
      </c>
      <c r="L236">
        <v>1503378000</v>
      </c>
      <c r="M236" s="9">
        <f t="shared" si="10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9"/>
        <v>39.010869565217391</v>
      </c>
      <c r="L237">
        <v>1486965600</v>
      </c>
      <c r="M237" s="9">
        <f t="shared" si="10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9"/>
        <v>75.84210526315789</v>
      </c>
      <c r="L238">
        <v>1561438800</v>
      </c>
      <c r="M238" s="9">
        <f t="shared" si="10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9"/>
        <v>45.051671732522799</v>
      </c>
      <c r="L239">
        <v>1398402000</v>
      </c>
      <c r="M239" s="9">
        <f t="shared" si="10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9"/>
        <v>104.51546391752578</v>
      </c>
      <c r="L240">
        <v>1513231200</v>
      </c>
      <c r="M240" s="9">
        <f t="shared" si="10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9"/>
        <v>76.268292682926827</v>
      </c>
      <c r="L241">
        <v>1440824400</v>
      </c>
      <c r="M241" s="9">
        <f t="shared" si="10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9"/>
        <v>69.015695067264573</v>
      </c>
      <c r="L242">
        <v>1281070800</v>
      </c>
      <c r="M242" s="9">
        <f t="shared" si="10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9"/>
        <v>101.97684085510689</v>
      </c>
      <c r="L243">
        <v>1397365200</v>
      </c>
      <c r="M243" s="9">
        <f t="shared" si="10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9"/>
        <v>42.915999999999997</v>
      </c>
      <c r="L244">
        <v>1494392400</v>
      </c>
      <c r="M244" s="9">
        <f t="shared" si="10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9"/>
        <v>43.025210084033617</v>
      </c>
      <c r="L245">
        <v>1520143200</v>
      </c>
      <c r="M245" s="9">
        <f t="shared" si="10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9"/>
        <v>75.245283018867923</v>
      </c>
      <c r="L246">
        <v>1405314000</v>
      </c>
      <c r="M246" s="9">
        <f t="shared" si="10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9"/>
        <v>69.023364485981304</v>
      </c>
      <c r="L247">
        <v>1396846800</v>
      </c>
      <c r="M247" s="9">
        <f t="shared" si="10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9"/>
        <v>65.986486486486484</v>
      </c>
      <c r="L248">
        <v>1375678800</v>
      </c>
      <c r="M248" s="9">
        <f t="shared" si="10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9"/>
        <v>98.013800424628457</v>
      </c>
      <c r="L249">
        <v>1482386400</v>
      </c>
      <c r="M249" s="9">
        <f t="shared" si="10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9"/>
        <v>60.105504587155963</v>
      </c>
      <c r="L250">
        <v>1420005600</v>
      </c>
      <c r="M250" s="9">
        <f t="shared" si="10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9"/>
        <v>26.000773395204948</v>
      </c>
      <c r="L251">
        <v>1420178400</v>
      </c>
      <c r="M251" s="9">
        <f t="shared" si="10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9"/>
        <v>3</v>
      </c>
      <c r="L252">
        <v>1264399200</v>
      </c>
      <c r="M252" s="9">
        <f t="shared" si="10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9"/>
        <v>38.019801980198018</v>
      </c>
      <c r="L253">
        <v>1355032800</v>
      </c>
      <c r="M253" s="9">
        <f t="shared" si="10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9"/>
        <v>106.15254237288136</v>
      </c>
      <c r="L254">
        <v>1382677200</v>
      </c>
      <c r="M254" s="9">
        <f t="shared" si="10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9"/>
        <v>81.019475655430711</v>
      </c>
      <c r="L255">
        <v>1302238800</v>
      </c>
      <c r="M255" s="9">
        <f t="shared" si="10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9"/>
        <v>96.647727272727266</v>
      </c>
      <c r="L256">
        <v>1487656800</v>
      </c>
      <c r="M256" s="9">
        <f t="shared" si="10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9"/>
        <v>57.003535651149086</v>
      </c>
      <c r="L257">
        <v>1297836000</v>
      </c>
      <c r="M257" s="9">
        <f t="shared" si="10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9"/>
        <v>63.93333333333333</v>
      </c>
      <c r="L258">
        <v>1453615200</v>
      </c>
      <c r="M258" s="9">
        <f t="shared" si="10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2">IFERROR(AVERAGE(E259/H259), "No backers")</f>
        <v>90.456521739130437</v>
      </c>
      <c r="L259">
        <v>1362463200</v>
      </c>
      <c r="M259" s="9">
        <f t="shared" ref="M259:M322" si="13">(((L259/60)/60)/24)+DATE(1970,1,1)</f>
        <v>41338.25</v>
      </c>
      <c r="N259">
        <v>1363669200</v>
      </c>
      <c r="O259" s="9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2"/>
        <v>72.172043010752688</v>
      </c>
      <c r="L260">
        <v>1481176800</v>
      </c>
      <c r="M260" s="9">
        <f t="shared" si="13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2"/>
        <v>77.934782608695656</v>
      </c>
      <c r="L261">
        <v>1354946400</v>
      </c>
      <c r="M261" s="9">
        <f t="shared" si="13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2"/>
        <v>38.065134099616856</v>
      </c>
      <c r="L262">
        <v>1348808400</v>
      </c>
      <c r="M262" s="9">
        <f t="shared" si="13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2"/>
        <v>57.936123348017624</v>
      </c>
      <c r="L263">
        <v>1282712400</v>
      </c>
      <c r="M263" s="9">
        <f t="shared" si="13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2"/>
        <v>49.794392523364486</v>
      </c>
      <c r="L264">
        <v>1301979600</v>
      </c>
      <c r="M264" s="9">
        <f t="shared" si="13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2"/>
        <v>54.050251256281406</v>
      </c>
      <c r="L265">
        <v>1263016800</v>
      </c>
      <c r="M265" s="9">
        <f t="shared" si="13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2"/>
        <v>30.002721335268504</v>
      </c>
      <c r="L266">
        <v>1360648800</v>
      </c>
      <c r="M266" s="9">
        <f t="shared" si="13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2"/>
        <v>70.127906976744185</v>
      </c>
      <c r="L267">
        <v>1451800800</v>
      </c>
      <c r="M267" s="9">
        <f t="shared" si="13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2"/>
        <v>26.996228786926462</v>
      </c>
      <c r="L268">
        <v>1415340000</v>
      </c>
      <c r="M268" s="9">
        <f t="shared" si="13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2"/>
        <v>51.990606936416185</v>
      </c>
      <c r="L269">
        <v>1351054800</v>
      </c>
      <c r="M269" s="9">
        <f t="shared" si="13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2"/>
        <v>56.416666666666664</v>
      </c>
      <c r="L270">
        <v>1349326800</v>
      </c>
      <c r="M270" s="9">
        <f t="shared" si="13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2"/>
        <v>101.63218390804597</v>
      </c>
      <c r="L271">
        <v>1548914400</v>
      </c>
      <c r="M271" s="9">
        <f t="shared" si="13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2"/>
        <v>25.005291005291006</v>
      </c>
      <c r="L272">
        <v>1291269600</v>
      </c>
      <c r="M272" s="9">
        <f t="shared" si="13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2"/>
        <v>32.016393442622949</v>
      </c>
      <c r="L273">
        <v>1449468000</v>
      </c>
      <c r="M273" s="9">
        <f t="shared" si="13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2"/>
        <v>82.021647307286173</v>
      </c>
      <c r="L274">
        <v>1562734800</v>
      </c>
      <c r="M274" s="9">
        <f t="shared" si="13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2"/>
        <v>37.957446808510639</v>
      </c>
      <c r="L275">
        <v>1505624400</v>
      </c>
      <c r="M275" s="9">
        <f t="shared" si="13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2"/>
        <v>51.533333333333331</v>
      </c>
      <c r="L276">
        <v>1509948000</v>
      </c>
      <c r="M276" s="9">
        <f t="shared" si="13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2"/>
        <v>81.198275862068968</v>
      </c>
      <c r="L277">
        <v>1554526800</v>
      </c>
      <c r="M277" s="9">
        <f t="shared" si="13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2"/>
        <v>40.030075187969928</v>
      </c>
      <c r="L278">
        <v>1334811600</v>
      </c>
      <c r="M278" s="9">
        <f t="shared" si="13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2"/>
        <v>89.939759036144579</v>
      </c>
      <c r="L279">
        <v>1279515600</v>
      </c>
      <c r="M279" s="9">
        <f t="shared" si="13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2"/>
        <v>96.692307692307693</v>
      </c>
      <c r="L280">
        <v>1353909600</v>
      </c>
      <c r="M280" s="9">
        <f t="shared" si="13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2"/>
        <v>25.010989010989011</v>
      </c>
      <c r="L281">
        <v>1535950800</v>
      </c>
      <c r="M281" s="9">
        <f t="shared" si="13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2"/>
        <v>36.987277353689571</v>
      </c>
      <c r="L282">
        <v>1511244000</v>
      </c>
      <c r="M282" s="9">
        <f t="shared" si="13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2"/>
        <v>73.012609117361791</v>
      </c>
      <c r="L283">
        <v>1331445600</v>
      </c>
      <c r="M283" s="9">
        <f t="shared" si="13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2"/>
        <v>68.240601503759393</v>
      </c>
      <c r="L284">
        <v>1480226400</v>
      </c>
      <c r="M284" s="9">
        <f t="shared" si="13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2"/>
        <v>52.310344827586206</v>
      </c>
      <c r="L285">
        <v>1464584400</v>
      </c>
      <c r="M285" s="9">
        <f t="shared" si="13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2"/>
        <v>61.765151515151516</v>
      </c>
      <c r="L286">
        <v>1335848400</v>
      </c>
      <c r="M286" s="9">
        <f t="shared" si="13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2"/>
        <v>25.027559055118111</v>
      </c>
      <c r="L287">
        <v>1473483600</v>
      </c>
      <c r="M287" s="9">
        <f t="shared" si="13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2"/>
        <v>106.28804347826087</v>
      </c>
      <c r="L288">
        <v>1479880800</v>
      </c>
      <c r="M288" s="9">
        <f t="shared" si="13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2"/>
        <v>75.07386363636364</v>
      </c>
      <c r="L289">
        <v>1430197200</v>
      </c>
      <c r="M289" s="9">
        <f t="shared" si="13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2"/>
        <v>39.970802919708028</v>
      </c>
      <c r="L290">
        <v>1331701200</v>
      </c>
      <c r="M290" s="9">
        <f t="shared" si="13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2"/>
        <v>39.982195845697326</v>
      </c>
      <c r="L291">
        <v>1438578000</v>
      </c>
      <c r="M291" s="9">
        <f t="shared" si="13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2"/>
        <v>101.01541850220265</v>
      </c>
      <c r="L292">
        <v>1368162000</v>
      </c>
      <c r="M292" s="9">
        <f t="shared" si="13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2"/>
        <v>76.813084112149539</v>
      </c>
      <c r="L293">
        <v>1318654800</v>
      </c>
      <c r="M293" s="9">
        <f t="shared" si="13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2"/>
        <v>71.7</v>
      </c>
      <c r="L294">
        <v>1331874000</v>
      </c>
      <c r="M294" s="9">
        <f t="shared" si="13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2"/>
        <v>33.28125</v>
      </c>
      <c r="L295">
        <v>1286254800</v>
      </c>
      <c r="M295" s="9">
        <f t="shared" si="13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2"/>
        <v>43.923497267759565</v>
      </c>
      <c r="L296">
        <v>1540530000</v>
      </c>
      <c r="M296" s="9">
        <f t="shared" si="13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2"/>
        <v>36.004712041884815</v>
      </c>
      <c r="L297">
        <v>1381813200</v>
      </c>
      <c r="M297" s="9">
        <f t="shared" si="13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2"/>
        <v>88.21052631578948</v>
      </c>
      <c r="L298">
        <v>1548655200</v>
      </c>
      <c r="M298" s="9">
        <f t="shared" si="13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2"/>
        <v>65.240384615384613</v>
      </c>
      <c r="L299">
        <v>1389679200</v>
      </c>
      <c r="M299" s="9">
        <f t="shared" si="13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2"/>
        <v>69.958333333333329</v>
      </c>
      <c r="L300">
        <v>1456466400</v>
      </c>
      <c r="M300" s="9">
        <f t="shared" si="13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2"/>
        <v>39.877551020408163</v>
      </c>
      <c r="L301">
        <v>1456984800</v>
      </c>
      <c r="M301" s="9">
        <f t="shared" si="13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2"/>
        <v>5</v>
      </c>
      <c r="L302">
        <v>1504069200</v>
      </c>
      <c r="M302" s="9">
        <f t="shared" si="13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2"/>
        <v>41.023728813559323</v>
      </c>
      <c r="L303">
        <v>1424930400</v>
      </c>
      <c r="M303" s="9">
        <f t="shared" si="13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2"/>
        <v>98.914285714285711</v>
      </c>
      <c r="L304">
        <v>1535864400</v>
      </c>
      <c r="M304" s="9">
        <f t="shared" si="13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2"/>
        <v>87.78125</v>
      </c>
      <c r="L305">
        <v>1452146400</v>
      </c>
      <c r="M305" s="9">
        <f t="shared" si="13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2"/>
        <v>80.767605633802816</v>
      </c>
      <c r="L306">
        <v>1470546000</v>
      </c>
      <c r="M306" s="9">
        <f t="shared" si="13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2"/>
        <v>94.28235294117647</v>
      </c>
      <c r="L307">
        <v>1458363600</v>
      </c>
      <c r="M307" s="9">
        <f t="shared" si="13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2"/>
        <v>73.428571428571431</v>
      </c>
      <c r="L308">
        <v>1500008400</v>
      </c>
      <c r="M308" s="9">
        <f t="shared" si="13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2"/>
        <v>65.968133535660087</v>
      </c>
      <c r="L309">
        <v>1338958800</v>
      </c>
      <c r="M309" s="9">
        <f t="shared" si="13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2"/>
        <v>109.04109589041096</v>
      </c>
      <c r="L310">
        <v>1303102800</v>
      </c>
      <c r="M310" s="9">
        <f t="shared" si="13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2"/>
        <v>41.16</v>
      </c>
      <c r="L311">
        <v>1316581200</v>
      </c>
      <c r="M311" s="9">
        <f t="shared" si="13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2"/>
        <v>99.125</v>
      </c>
      <c r="L312">
        <v>1270789200</v>
      </c>
      <c r="M312" s="9">
        <f t="shared" si="13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2"/>
        <v>105.88429752066116</v>
      </c>
      <c r="L313">
        <v>1297836000</v>
      </c>
      <c r="M313" s="9">
        <f t="shared" si="13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2"/>
        <v>48.996525921966864</v>
      </c>
      <c r="L314">
        <v>1382677200</v>
      </c>
      <c r="M314" s="9">
        <f t="shared" si="13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2"/>
        <v>39</v>
      </c>
      <c r="L315">
        <v>1330322400</v>
      </c>
      <c r="M315" s="9">
        <f t="shared" si="13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2"/>
        <v>31.022556390977442</v>
      </c>
      <c r="L316">
        <v>1552366800</v>
      </c>
      <c r="M316" s="9">
        <f t="shared" si="13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2"/>
        <v>103.87096774193549</v>
      </c>
      <c r="L317">
        <v>1400907600</v>
      </c>
      <c r="M317" s="9">
        <f t="shared" si="13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2"/>
        <v>59.268518518518519</v>
      </c>
      <c r="L318">
        <v>1574143200</v>
      </c>
      <c r="M318" s="9">
        <f t="shared" si="13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2"/>
        <v>42.3</v>
      </c>
      <c r="L319">
        <v>1494738000</v>
      </c>
      <c r="M319" s="9">
        <f t="shared" si="13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2"/>
        <v>53.117647058823529</v>
      </c>
      <c r="L320">
        <v>1392357600</v>
      </c>
      <c r="M320" s="9">
        <f t="shared" si="13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2"/>
        <v>50.796875</v>
      </c>
      <c r="L321">
        <v>1281589200</v>
      </c>
      <c r="M321" s="9">
        <f t="shared" si="13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2"/>
        <v>101.15</v>
      </c>
      <c r="L322">
        <v>1305003600</v>
      </c>
      <c r="M322" s="9">
        <f t="shared" si="13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15">IFERROR(AVERAGE(E323/H323), "No backers")</f>
        <v>65.000810372771468</v>
      </c>
      <c r="L323">
        <v>1301634000</v>
      </c>
      <c r="M323" s="9">
        <f t="shared" ref="M323:M386" si="16">(((L323/60)/60)/24)+DATE(1970,1,1)</f>
        <v>40634.208333333336</v>
      </c>
      <c r="N323">
        <v>1302325200</v>
      </c>
      <c r="O323" s="9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15"/>
        <v>37.998645510835914</v>
      </c>
      <c r="L324">
        <v>1290664800</v>
      </c>
      <c r="M324" s="9">
        <f t="shared" si="16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15"/>
        <v>82.615384615384613</v>
      </c>
      <c r="L325">
        <v>1395896400</v>
      </c>
      <c r="M325" s="9">
        <f t="shared" si="16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15"/>
        <v>37.941368078175898</v>
      </c>
      <c r="L326">
        <v>1434862800</v>
      </c>
      <c r="M326" s="9">
        <f t="shared" si="16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15"/>
        <v>80.780821917808225</v>
      </c>
      <c r="L327">
        <v>1529125200</v>
      </c>
      <c r="M327" s="9">
        <f t="shared" si="16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15"/>
        <v>25.984375</v>
      </c>
      <c r="L328">
        <v>1451109600</v>
      </c>
      <c r="M328" s="9">
        <f t="shared" si="16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15"/>
        <v>30.363636363636363</v>
      </c>
      <c r="L329">
        <v>1566968400</v>
      </c>
      <c r="M329" s="9">
        <f t="shared" si="16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15"/>
        <v>54.004916018025398</v>
      </c>
      <c r="L330">
        <v>1543557600</v>
      </c>
      <c r="M330" s="9">
        <f t="shared" si="16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15"/>
        <v>101.78672985781991</v>
      </c>
      <c r="L331">
        <v>1481522400</v>
      </c>
      <c r="M331" s="9">
        <f t="shared" si="16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15"/>
        <v>45.003610108303249</v>
      </c>
      <c r="L332">
        <v>1512712800</v>
      </c>
      <c r="M332" s="9">
        <f t="shared" si="16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15"/>
        <v>77.068421052631578</v>
      </c>
      <c r="L333">
        <v>1324274400</v>
      </c>
      <c r="M333" s="9">
        <f t="shared" si="16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15"/>
        <v>88.076595744680844</v>
      </c>
      <c r="L334">
        <v>1364446800</v>
      </c>
      <c r="M334" s="9">
        <f t="shared" si="16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15"/>
        <v>47.035573122529641</v>
      </c>
      <c r="L335">
        <v>1542693600</v>
      </c>
      <c r="M335" s="9">
        <f t="shared" si="16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15"/>
        <v>110.99550763701707</v>
      </c>
      <c r="L336">
        <v>1515564000</v>
      </c>
      <c r="M336" s="9">
        <f t="shared" si="16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15"/>
        <v>87.003066141042481</v>
      </c>
      <c r="L337">
        <v>1573797600</v>
      </c>
      <c r="M337" s="9">
        <f t="shared" si="16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15"/>
        <v>63.994402985074629</v>
      </c>
      <c r="L338">
        <v>1292392800</v>
      </c>
      <c r="M338" s="9">
        <f t="shared" si="16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15"/>
        <v>105.9945205479452</v>
      </c>
      <c r="L339">
        <v>1573452000</v>
      </c>
      <c r="M339" s="9">
        <f t="shared" si="16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15"/>
        <v>73.989349112426041</v>
      </c>
      <c r="L340">
        <v>1317790800</v>
      </c>
      <c r="M340" s="9">
        <f t="shared" si="16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15"/>
        <v>84.02004626060139</v>
      </c>
      <c r="L341">
        <v>1501650000</v>
      </c>
      <c r="M341" s="9">
        <f t="shared" si="16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15"/>
        <v>88.966921119592882</v>
      </c>
      <c r="L342">
        <v>1323669600</v>
      </c>
      <c r="M342" s="9">
        <f t="shared" si="16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15"/>
        <v>76.990453460620529</v>
      </c>
      <c r="L343">
        <v>1440738000</v>
      </c>
      <c r="M343" s="9">
        <f t="shared" si="16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15"/>
        <v>97.146341463414629</v>
      </c>
      <c r="L344">
        <v>1374296400</v>
      </c>
      <c r="M344" s="9">
        <f t="shared" si="16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15"/>
        <v>33.013605442176868</v>
      </c>
      <c r="L345">
        <v>1384840800</v>
      </c>
      <c r="M345" s="9">
        <f t="shared" si="16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15"/>
        <v>99.950602409638549</v>
      </c>
      <c r="L346">
        <v>1516600800</v>
      </c>
      <c r="M346" s="9">
        <f t="shared" si="16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15"/>
        <v>69.966767371601208</v>
      </c>
      <c r="L347">
        <v>1436418000</v>
      </c>
      <c r="M347" s="9">
        <f t="shared" si="16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15"/>
        <v>110.32</v>
      </c>
      <c r="L348">
        <v>1503550800</v>
      </c>
      <c r="M348" s="9">
        <f t="shared" si="16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15"/>
        <v>66.005235602094245</v>
      </c>
      <c r="L349">
        <v>1423634400</v>
      </c>
      <c r="M349" s="9">
        <f t="shared" si="16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15"/>
        <v>41.005742176284812</v>
      </c>
      <c r="L350">
        <v>1487224800</v>
      </c>
      <c r="M350" s="9">
        <f t="shared" si="16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15"/>
        <v>103.96316359696641</v>
      </c>
      <c r="L351">
        <v>1500008400</v>
      </c>
      <c r="M351" s="9">
        <f t="shared" si="16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15"/>
        <v>5</v>
      </c>
      <c r="L352">
        <v>1432098000</v>
      </c>
      <c r="M352" s="9">
        <f t="shared" si="16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15"/>
        <v>47.009935419771487</v>
      </c>
      <c r="L353">
        <v>1440392400</v>
      </c>
      <c r="M353" s="9">
        <f t="shared" si="16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15"/>
        <v>29.606060606060606</v>
      </c>
      <c r="L354">
        <v>1446876000</v>
      </c>
      <c r="M354" s="9">
        <f t="shared" si="16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15"/>
        <v>81.010569583088667</v>
      </c>
      <c r="L355">
        <v>1562302800</v>
      </c>
      <c r="M355" s="9">
        <f t="shared" si="16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15"/>
        <v>94.35</v>
      </c>
      <c r="L356">
        <v>1378184400</v>
      </c>
      <c r="M356" s="9">
        <f t="shared" si="16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15"/>
        <v>26.058139534883722</v>
      </c>
      <c r="L357">
        <v>1485064800</v>
      </c>
      <c r="M357" s="9">
        <f t="shared" si="16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15"/>
        <v>85.775000000000006</v>
      </c>
      <c r="L358">
        <v>1326520800</v>
      </c>
      <c r="M358" s="9">
        <f t="shared" si="16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15"/>
        <v>103.73170731707317</v>
      </c>
      <c r="L359">
        <v>1441256400</v>
      </c>
      <c r="M359" s="9">
        <f t="shared" si="16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15"/>
        <v>49.826086956521742</v>
      </c>
      <c r="L360">
        <v>1533877200</v>
      </c>
      <c r="M360" s="9">
        <f t="shared" si="16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15"/>
        <v>63.893048128342244</v>
      </c>
      <c r="L361">
        <v>1314421200</v>
      </c>
      <c r="M361" s="9">
        <f t="shared" si="16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15"/>
        <v>47.002434782608695</v>
      </c>
      <c r="L362">
        <v>1293861600</v>
      </c>
      <c r="M362" s="9">
        <f t="shared" si="16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15"/>
        <v>108.47727272727273</v>
      </c>
      <c r="L363">
        <v>1507352400</v>
      </c>
      <c r="M363" s="9">
        <f t="shared" si="16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15"/>
        <v>72.015706806282722</v>
      </c>
      <c r="L364">
        <v>1296108000</v>
      </c>
      <c r="M364" s="9">
        <f t="shared" si="16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15"/>
        <v>59.928057553956833</v>
      </c>
      <c r="L365">
        <v>1324965600</v>
      </c>
      <c r="M365" s="9">
        <f t="shared" si="16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15"/>
        <v>78.209677419354833</v>
      </c>
      <c r="L366">
        <v>1520229600</v>
      </c>
      <c r="M366" s="9">
        <f t="shared" si="16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15"/>
        <v>104.77678571428571</v>
      </c>
      <c r="L367">
        <v>1482991200</v>
      </c>
      <c r="M367" s="9">
        <f t="shared" si="16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15"/>
        <v>105.52475247524752</v>
      </c>
      <c r="L368">
        <v>1294034400</v>
      </c>
      <c r="M368" s="9">
        <f t="shared" si="16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15"/>
        <v>24.933333333333334</v>
      </c>
      <c r="L369">
        <v>1413608400</v>
      </c>
      <c r="M369" s="9">
        <f t="shared" si="16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15"/>
        <v>69.873786407766985</v>
      </c>
      <c r="L370">
        <v>1286946000</v>
      </c>
      <c r="M370" s="9">
        <f t="shared" si="16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15"/>
        <v>95.733766233766232</v>
      </c>
      <c r="L371">
        <v>1359871200</v>
      </c>
      <c r="M371" s="9">
        <f t="shared" si="16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15"/>
        <v>29.997485752598056</v>
      </c>
      <c r="L372">
        <v>1555304400</v>
      </c>
      <c r="M372" s="9">
        <f t="shared" si="16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15"/>
        <v>59.011948529411768</v>
      </c>
      <c r="L373">
        <v>1423375200</v>
      </c>
      <c r="M373" s="9">
        <f t="shared" si="16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15"/>
        <v>84.757396449704146</v>
      </c>
      <c r="L374">
        <v>1420696800</v>
      </c>
      <c r="M374" s="9">
        <f t="shared" si="16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15"/>
        <v>78.010921177587846</v>
      </c>
      <c r="L375">
        <v>1502946000</v>
      </c>
      <c r="M375" s="9">
        <f t="shared" si="16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15"/>
        <v>50.05215419501134</v>
      </c>
      <c r="L376">
        <v>1547186400</v>
      </c>
      <c r="M376" s="9">
        <f t="shared" si="16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15"/>
        <v>59.16</v>
      </c>
      <c r="L377">
        <v>1444971600</v>
      </c>
      <c r="M377" s="9">
        <f t="shared" si="16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15"/>
        <v>93.702290076335885</v>
      </c>
      <c r="L378">
        <v>1404622800</v>
      </c>
      <c r="M378" s="9">
        <f t="shared" si="16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15"/>
        <v>40.14173228346457</v>
      </c>
      <c r="L379">
        <v>1571720400</v>
      </c>
      <c r="M379" s="9">
        <f t="shared" si="16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15"/>
        <v>70.090140845070422</v>
      </c>
      <c r="L380">
        <v>1526878800</v>
      </c>
      <c r="M380" s="9">
        <f t="shared" si="16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15"/>
        <v>66.181818181818187</v>
      </c>
      <c r="L381">
        <v>1319691600</v>
      </c>
      <c r="M381" s="9">
        <f t="shared" si="16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15"/>
        <v>47.714285714285715</v>
      </c>
      <c r="L382">
        <v>1371963600</v>
      </c>
      <c r="M382" s="9">
        <f t="shared" si="16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15"/>
        <v>62.896774193548389</v>
      </c>
      <c r="L383">
        <v>1433739600</v>
      </c>
      <c r="M383" s="9">
        <f t="shared" si="16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15"/>
        <v>86.611940298507463</v>
      </c>
      <c r="L384">
        <v>1508130000</v>
      </c>
      <c r="M384" s="9">
        <f t="shared" si="16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15"/>
        <v>75.126984126984127</v>
      </c>
      <c r="L385">
        <v>1550037600</v>
      </c>
      <c r="M385" s="9">
        <f t="shared" si="16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15"/>
        <v>41.004167534903104</v>
      </c>
      <c r="L386">
        <v>1486706400</v>
      </c>
      <c r="M386" s="9">
        <f t="shared" si="16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18">IFERROR(AVERAGE(E387/H387), "No backers")</f>
        <v>50.007915567282325</v>
      </c>
      <c r="L387">
        <v>1553835600</v>
      </c>
      <c r="M387" s="9">
        <f t="shared" ref="M387:M450" si="19">(((L387/60)/60)/24)+DATE(1970,1,1)</f>
        <v>43553.208333333328</v>
      </c>
      <c r="N387">
        <v>1556600400</v>
      </c>
      <c r="O387" s="9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18"/>
        <v>96.960674157303373</v>
      </c>
      <c r="L388">
        <v>1277528400</v>
      </c>
      <c r="M388" s="9">
        <f t="shared" si="19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18"/>
        <v>100.93160377358491</v>
      </c>
      <c r="L389">
        <v>1339477200</v>
      </c>
      <c r="M389" s="9">
        <f t="shared" si="19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18"/>
        <v>89.227586206896547</v>
      </c>
      <c r="L390">
        <v>1325656800</v>
      </c>
      <c r="M390" s="9">
        <f t="shared" si="19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18"/>
        <v>87.979166666666671</v>
      </c>
      <c r="L391">
        <v>1288242000</v>
      </c>
      <c r="M391" s="9">
        <f t="shared" si="19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18"/>
        <v>89.54</v>
      </c>
      <c r="L392">
        <v>1379048400</v>
      </c>
      <c r="M392" s="9">
        <f t="shared" si="19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18"/>
        <v>29.09271523178808</v>
      </c>
      <c r="L393">
        <v>1389679200</v>
      </c>
      <c r="M393" s="9">
        <f t="shared" si="19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18"/>
        <v>42.006218905472636</v>
      </c>
      <c r="L394">
        <v>1294293600</v>
      </c>
      <c r="M394" s="9">
        <f t="shared" si="19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18"/>
        <v>47.004903563255965</v>
      </c>
      <c r="L395">
        <v>1500267600</v>
      </c>
      <c r="M395" s="9">
        <f t="shared" si="19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18"/>
        <v>110.44117647058823</v>
      </c>
      <c r="L396">
        <v>1375074000</v>
      </c>
      <c r="M396" s="9">
        <f t="shared" si="19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18"/>
        <v>41.990909090909092</v>
      </c>
      <c r="L397">
        <v>1323324000</v>
      </c>
      <c r="M397" s="9">
        <f t="shared" si="19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18"/>
        <v>48.012468827930178</v>
      </c>
      <c r="L398">
        <v>1538715600</v>
      </c>
      <c r="M398" s="9">
        <f t="shared" si="19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18"/>
        <v>31.019823788546255</v>
      </c>
      <c r="L399">
        <v>1369285200</v>
      </c>
      <c r="M399" s="9">
        <f t="shared" si="19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18"/>
        <v>99.203252032520325</v>
      </c>
      <c r="L400">
        <v>1525755600</v>
      </c>
      <c r="M400" s="9">
        <f t="shared" si="19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18"/>
        <v>66.022316684378325</v>
      </c>
      <c r="L401">
        <v>1296626400</v>
      </c>
      <c r="M401" s="9">
        <f t="shared" si="19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18"/>
        <v>2</v>
      </c>
      <c r="L402">
        <v>1376629200</v>
      </c>
      <c r="M402" s="9">
        <f t="shared" si="19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18"/>
        <v>46.060200668896321</v>
      </c>
      <c r="L403">
        <v>1572152400</v>
      </c>
      <c r="M403" s="9">
        <f t="shared" si="19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18"/>
        <v>73.650000000000006</v>
      </c>
      <c r="L404">
        <v>1325829600</v>
      </c>
      <c r="M404" s="9">
        <f t="shared" si="19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18"/>
        <v>55.99336650082919</v>
      </c>
      <c r="L405">
        <v>1273640400</v>
      </c>
      <c r="M405" s="9">
        <f t="shared" si="19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18"/>
        <v>68.985695127402778</v>
      </c>
      <c r="L406">
        <v>1510639200</v>
      </c>
      <c r="M406" s="9">
        <f t="shared" si="19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18"/>
        <v>60.981609195402299</v>
      </c>
      <c r="L407">
        <v>1528088400</v>
      </c>
      <c r="M407" s="9">
        <f t="shared" si="19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18"/>
        <v>110.98139534883721</v>
      </c>
      <c r="L408">
        <v>1359525600</v>
      </c>
      <c r="M408" s="9">
        <f t="shared" si="19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18"/>
        <v>25</v>
      </c>
      <c r="L409">
        <v>1570942800</v>
      </c>
      <c r="M409" s="9">
        <f t="shared" si="19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18"/>
        <v>78.759740259740255</v>
      </c>
      <c r="L410">
        <v>1466398800</v>
      </c>
      <c r="M410" s="9">
        <f t="shared" si="19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18"/>
        <v>87.960784313725483</v>
      </c>
      <c r="L411">
        <v>1492491600</v>
      </c>
      <c r="M411" s="9">
        <f t="shared" si="19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18"/>
        <v>49.987398739873989</v>
      </c>
      <c r="L412">
        <v>1430197200</v>
      </c>
      <c r="M412" s="9">
        <f t="shared" si="19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18"/>
        <v>99.524390243902445</v>
      </c>
      <c r="L413">
        <v>1496034000</v>
      </c>
      <c r="M413" s="9">
        <f t="shared" si="19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18"/>
        <v>104.82089552238806</v>
      </c>
      <c r="L414">
        <v>1388728800</v>
      </c>
      <c r="M414" s="9">
        <f t="shared" si="19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18"/>
        <v>108.01469237832875</v>
      </c>
      <c r="L415">
        <v>1543298400</v>
      </c>
      <c r="M415" s="9">
        <f t="shared" si="19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18"/>
        <v>28.998544660724033</v>
      </c>
      <c r="L416">
        <v>1271739600</v>
      </c>
      <c r="M416" s="9">
        <f t="shared" si="19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18"/>
        <v>30.028708133971293</v>
      </c>
      <c r="L417">
        <v>1326434400</v>
      </c>
      <c r="M417" s="9">
        <f t="shared" si="19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18"/>
        <v>41.005559416261292</v>
      </c>
      <c r="L418">
        <v>1295244000</v>
      </c>
      <c r="M418" s="9">
        <f t="shared" si="19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18"/>
        <v>62.866666666666667</v>
      </c>
      <c r="L419">
        <v>1541221200</v>
      </c>
      <c r="M419" s="9">
        <f t="shared" si="19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18"/>
        <v>47.005002501250623</v>
      </c>
      <c r="L420">
        <v>1336280400</v>
      </c>
      <c r="M420" s="9">
        <f t="shared" si="19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18"/>
        <v>26.997693638285604</v>
      </c>
      <c r="L421">
        <v>1324533600</v>
      </c>
      <c r="M421" s="9">
        <f t="shared" si="19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18"/>
        <v>68.329787234042556</v>
      </c>
      <c r="L422">
        <v>1498366800</v>
      </c>
      <c r="M422" s="9">
        <f t="shared" si="19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18"/>
        <v>50.974576271186443</v>
      </c>
      <c r="L423">
        <v>1498712400</v>
      </c>
      <c r="M423" s="9">
        <f t="shared" si="19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18"/>
        <v>54.024390243902438</v>
      </c>
      <c r="L424">
        <v>1271480400</v>
      </c>
      <c r="M424" s="9">
        <f t="shared" si="19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18"/>
        <v>97.055555555555557</v>
      </c>
      <c r="L425">
        <v>1316667600</v>
      </c>
      <c r="M425" s="9">
        <f t="shared" si="19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18"/>
        <v>24.867469879518072</v>
      </c>
      <c r="L426">
        <v>1524027600</v>
      </c>
      <c r="M426" s="9">
        <f t="shared" si="19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18"/>
        <v>84.423913043478265</v>
      </c>
      <c r="L427">
        <v>1438059600</v>
      </c>
      <c r="M427" s="9">
        <f t="shared" si="19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18"/>
        <v>47.091324200913242</v>
      </c>
      <c r="L428">
        <v>1361944800</v>
      </c>
      <c r="M428" s="9">
        <f t="shared" si="19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18"/>
        <v>77.996041171813147</v>
      </c>
      <c r="L429">
        <v>1410584400</v>
      </c>
      <c r="M429" s="9">
        <f t="shared" si="19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18"/>
        <v>62.967871485943775</v>
      </c>
      <c r="L430">
        <v>1297404000</v>
      </c>
      <c r="M430" s="9">
        <f t="shared" si="19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18"/>
        <v>81.006080449017773</v>
      </c>
      <c r="L431">
        <v>1392012000</v>
      </c>
      <c r="M431" s="9">
        <f t="shared" si="19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18"/>
        <v>65.321428571428569</v>
      </c>
      <c r="L432">
        <v>1569733200</v>
      </c>
      <c r="M432" s="9">
        <f t="shared" si="19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18"/>
        <v>104.43617021276596</v>
      </c>
      <c r="L433">
        <v>1529643600</v>
      </c>
      <c r="M433" s="9">
        <f t="shared" si="19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18"/>
        <v>69.989010989010993</v>
      </c>
      <c r="L434">
        <v>1399006800</v>
      </c>
      <c r="M434" s="9">
        <f t="shared" si="19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18"/>
        <v>83.023989898989896</v>
      </c>
      <c r="L435">
        <v>1385359200</v>
      </c>
      <c r="M435" s="9">
        <f t="shared" si="19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18"/>
        <v>90.3</v>
      </c>
      <c r="L436">
        <v>1480572000</v>
      </c>
      <c r="M436" s="9">
        <f t="shared" si="19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18"/>
        <v>103.98131932282546</v>
      </c>
      <c r="L437">
        <v>1418623200</v>
      </c>
      <c r="M437" s="9">
        <f t="shared" si="19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18"/>
        <v>54.931726907630519</v>
      </c>
      <c r="L438">
        <v>1555736400</v>
      </c>
      <c r="M438" s="9">
        <f t="shared" si="19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18"/>
        <v>51.921875</v>
      </c>
      <c r="L439">
        <v>1442120400</v>
      </c>
      <c r="M439" s="9">
        <f t="shared" si="19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18"/>
        <v>60.02834008097166</v>
      </c>
      <c r="L440">
        <v>1362376800</v>
      </c>
      <c r="M440" s="9">
        <f t="shared" si="19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18"/>
        <v>44.003488879197555</v>
      </c>
      <c r="L441">
        <v>1478408400</v>
      </c>
      <c r="M441" s="9">
        <f t="shared" si="19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18"/>
        <v>53.003513254551258</v>
      </c>
      <c r="L442">
        <v>1498798800</v>
      </c>
      <c r="M442" s="9">
        <f t="shared" si="19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18"/>
        <v>54.5</v>
      </c>
      <c r="L443">
        <v>1335416400</v>
      </c>
      <c r="M443" s="9">
        <f t="shared" si="19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18"/>
        <v>75.04195804195804</v>
      </c>
      <c r="L444">
        <v>1504328400</v>
      </c>
      <c r="M444" s="9">
        <f t="shared" si="19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18"/>
        <v>35.911111111111111</v>
      </c>
      <c r="L445">
        <v>1285822800</v>
      </c>
      <c r="M445" s="9">
        <f t="shared" si="19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18"/>
        <v>36.952702702702702</v>
      </c>
      <c r="L446">
        <v>1311483600</v>
      </c>
      <c r="M446" s="9">
        <f t="shared" si="19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18"/>
        <v>63.170588235294119</v>
      </c>
      <c r="L447">
        <v>1291356000</v>
      </c>
      <c r="M447" s="9">
        <f t="shared" si="19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18"/>
        <v>29.99462365591398</v>
      </c>
      <c r="L448">
        <v>1355810400</v>
      </c>
      <c r="M448" s="9">
        <f t="shared" si="19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18"/>
        <v>86</v>
      </c>
      <c r="L449">
        <v>1513663200</v>
      </c>
      <c r="M449" s="9">
        <f t="shared" si="19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18"/>
        <v>75.014876033057845</v>
      </c>
      <c r="L450">
        <v>1365915600</v>
      </c>
      <c r="M450" s="9">
        <f t="shared" si="19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1">IFERROR(AVERAGE(E451/H451), "No backers")</f>
        <v>101.19767441860465</v>
      </c>
      <c r="L451">
        <v>1551852000</v>
      </c>
      <c r="M451" s="9">
        <f t="shared" ref="M451:M514" si="22">(((L451/60)/60)/24)+DATE(1970,1,1)</f>
        <v>43530.25</v>
      </c>
      <c r="N451">
        <v>1553317200</v>
      </c>
      <c r="O451" s="9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1"/>
        <v>4</v>
      </c>
      <c r="L452">
        <v>1540098000</v>
      </c>
      <c r="M452" s="9">
        <f t="shared" si="22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1"/>
        <v>29.001272669424118</v>
      </c>
      <c r="L453">
        <v>1500440400</v>
      </c>
      <c r="M453" s="9">
        <f t="shared" si="22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1"/>
        <v>98.225806451612897</v>
      </c>
      <c r="L454">
        <v>1278392400</v>
      </c>
      <c r="M454" s="9">
        <f t="shared" si="22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1"/>
        <v>87.001693480101608</v>
      </c>
      <c r="L455">
        <v>1480572000</v>
      </c>
      <c r="M455" s="9">
        <f t="shared" si="22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1"/>
        <v>45.205128205128204</v>
      </c>
      <c r="L456">
        <v>1382331600</v>
      </c>
      <c r="M456" s="9">
        <f t="shared" si="22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1"/>
        <v>37.001341561577675</v>
      </c>
      <c r="L457">
        <v>1316754000</v>
      </c>
      <c r="M457" s="9">
        <f t="shared" si="22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1"/>
        <v>94.976947040498445</v>
      </c>
      <c r="L458">
        <v>1518242400</v>
      </c>
      <c r="M458" s="9">
        <f t="shared" si="22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1"/>
        <v>28.956521739130434</v>
      </c>
      <c r="L459">
        <v>1476421200</v>
      </c>
      <c r="M459" s="9">
        <f t="shared" si="22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1"/>
        <v>55.993396226415094</v>
      </c>
      <c r="L460">
        <v>1269752400</v>
      </c>
      <c r="M460" s="9">
        <f t="shared" si="22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1"/>
        <v>54.038095238095238</v>
      </c>
      <c r="L461">
        <v>1419746400</v>
      </c>
      <c r="M461" s="9">
        <f t="shared" si="22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1"/>
        <v>82.38</v>
      </c>
      <c r="L462">
        <v>1281330000</v>
      </c>
      <c r="M462" s="9">
        <f t="shared" si="22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1"/>
        <v>66.997115384615384</v>
      </c>
      <c r="L463">
        <v>1398661200</v>
      </c>
      <c r="M463" s="9">
        <f t="shared" si="22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1"/>
        <v>107.91401869158878</v>
      </c>
      <c r="L464">
        <v>1359525600</v>
      </c>
      <c r="M464" s="9">
        <f t="shared" si="22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1"/>
        <v>69.009501187648453</v>
      </c>
      <c r="L465">
        <v>1388469600</v>
      </c>
      <c r="M465" s="9">
        <f t="shared" si="22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1"/>
        <v>39.006568144499177</v>
      </c>
      <c r="L466">
        <v>1518328800</v>
      </c>
      <c r="M466" s="9">
        <f t="shared" si="22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1"/>
        <v>110.3625</v>
      </c>
      <c r="L467">
        <v>1517032800</v>
      </c>
      <c r="M467" s="9">
        <f t="shared" si="22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1"/>
        <v>94.857142857142861</v>
      </c>
      <c r="L468">
        <v>1368594000</v>
      </c>
      <c r="M468" s="9">
        <f t="shared" si="22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1"/>
        <v>57.935251798561154</v>
      </c>
      <c r="L469">
        <v>1448258400</v>
      </c>
      <c r="M469" s="9">
        <f t="shared" si="22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1"/>
        <v>101.25</v>
      </c>
      <c r="L470">
        <v>1555218000</v>
      </c>
      <c r="M470" s="9">
        <f t="shared" si="22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1"/>
        <v>64.95597484276729</v>
      </c>
      <c r="L471">
        <v>1431925200</v>
      </c>
      <c r="M471" s="9">
        <f t="shared" si="22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1"/>
        <v>27.00524934383202</v>
      </c>
      <c r="L472">
        <v>1481522400</v>
      </c>
      <c r="M472" s="9">
        <f t="shared" si="22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1"/>
        <v>50.97422680412371</v>
      </c>
      <c r="L473">
        <v>1335934800</v>
      </c>
      <c r="M473" s="9">
        <f t="shared" si="22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1"/>
        <v>104.94260869565217</v>
      </c>
      <c r="L474">
        <v>1552280400</v>
      </c>
      <c r="M474" s="9">
        <f t="shared" si="22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1"/>
        <v>84.028301886792448</v>
      </c>
      <c r="L475">
        <v>1529989200</v>
      </c>
      <c r="M475" s="9">
        <f t="shared" si="22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1"/>
        <v>102.85915492957747</v>
      </c>
      <c r="L476">
        <v>1418709600</v>
      </c>
      <c r="M476" s="9">
        <f t="shared" si="22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1"/>
        <v>39.962085308056871</v>
      </c>
      <c r="L477">
        <v>1372136400</v>
      </c>
      <c r="M477" s="9">
        <f t="shared" si="22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1"/>
        <v>51.001785714285717</v>
      </c>
      <c r="L478">
        <v>1533877200</v>
      </c>
      <c r="M478" s="9">
        <f t="shared" si="22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1"/>
        <v>40.823008849557525</v>
      </c>
      <c r="L479">
        <v>1309064400</v>
      </c>
      <c r="M479" s="9">
        <f t="shared" si="22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1"/>
        <v>58.999637155297535</v>
      </c>
      <c r="L480">
        <v>1425877200</v>
      </c>
      <c r="M480" s="9">
        <f t="shared" si="22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1"/>
        <v>71.156069364161851</v>
      </c>
      <c r="L481">
        <v>1501304400</v>
      </c>
      <c r="M481" s="9">
        <f t="shared" si="22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1"/>
        <v>99.494252873563212</v>
      </c>
      <c r="L482">
        <v>1268287200</v>
      </c>
      <c r="M482" s="9">
        <f t="shared" si="22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1"/>
        <v>103.98634590377114</v>
      </c>
      <c r="L483">
        <v>1412139600</v>
      </c>
      <c r="M483" s="9">
        <f t="shared" si="22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1"/>
        <v>76.555555555555557</v>
      </c>
      <c r="L484">
        <v>1330063200</v>
      </c>
      <c r="M484" s="9">
        <f t="shared" si="22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1"/>
        <v>87.068592057761734</v>
      </c>
      <c r="L485">
        <v>1576130400</v>
      </c>
      <c r="M485" s="9">
        <f t="shared" si="22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1"/>
        <v>48.99554707379135</v>
      </c>
      <c r="L486">
        <v>1407128400</v>
      </c>
      <c r="M486" s="9">
        <f t="shared" si="22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1"/>
        <v>42.969135802469133</v>
      </c>
      <c r="L487">
        <v>1560142800</v>
      </c>
      <c r="M487" s="9">
        <f t="shared" si="22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1"/>
        <v>33.428571428571431</v>
      </c>
      <c r="L488">
        <v>1520575200</v>
      </c>
      <c r="M488" s="9">
        <f t="shared" si="22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1"/>
        <v>83.982949701619773</v>
      </c>
      <c r="L489">
        <v>1492664400</v>
      </c>
      <c r="M489" s="9">
        <f t="shared" si="22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1"/>
        <v>101.41739130434783</v>
      </c>
      <c r="L490">
        <v>1454479200</v>
      </c>
      <c r="M490" s="9">
        <f t="shared" si="22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1"/>
        <v>109.87058823529412</v>
      </c>
      <c r="L491">
        <v>1281934800</v>
      </c>
      <c r="M491" s="9">
        <f t="shared" si="22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1"/>
        <v>31.916666666666668</v>
      </c>
      <c r="L492">
        <v>1573970400</v>
      </c>
      <c r="M492" s="9">
        <f t="shared" si="22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1"/>
        <v>70.993450675399103</v>
      </c>
      <c r="L493">
        <v>1372654800</v>
      </c>
      <c r="M493" s="9">
        <f t="shared" si="22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1"/>
        <v>77.026890756302521</v>
      </c>
      <c r="L494">
        <v>1275886800</v>
      </c>
      <c r="M494" s="9">
        <f t="shared" si="22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1"/>
        <v>101.78125</v>
      </c>
      <c r="L495">
        <v>1561784400</v>
      </c>
      <c r="M495" s="9">
        <f t="shared" si="22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1"/>
        <v>51.059701492537314</v>
      </c>
      <c r="L496">
        <v>1332392400</v>
      </c>
      <c r="M496" s="9">
        <f t="shared" si="22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1"/>
        <v>68.02051282051282</v>
      </c>
      <c r="L497">
        <v>1402376400</v>
      </c>
      <c r="M497" s="9">
        <f t="shared" si="22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1"/>
        <v>30.87037037037037</v>
      </c>
      <c r="L498">
        <v>1495342800</v>
      </c>
      <c r="M498" s="9">
        <f t="shared" si="22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1"/>
        <v>27.908333333333335</v>
      </c>
      <c r="L499">
        <v>1482213600</v>
      </c>
      <c r="M499" s="9">
        <f t="shared" si="22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1"/>
        <v>79.994818652849744</v>
      </c>
      <c r="L500">
        <v>1420092000</v>
      </c>
      <c r="M500" s="9">
        <f t="shared" si="22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1"/>
        <v>38.003378378378379</v>
      </c>
      <c r="L501">
        <v>1458018000</v>
      </c>
      <c r="M501" s="9">
        <f t="shared" si="22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1"/>
        <v>No backers</v>
      </c>
      <c r="L502">
        <v>1367384400</v>
      </c>
      <c r="M502" s="9">
        <f t="shared" si="22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1"/>
        <v>59.990534521158132</v>
      </c>
      <c r="L503">
        <v>1363064400</v>
      </c>
      <c r="M503" s="9">
        <f t="shared" si="22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1"/>
        <v>37.037634408602152</v>
      </c>
      <c r="L504">
        <v>1343365200</v>
      </c>
      <c r="M504" s="9">
        <f t="shared" si="22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1"/>
        <v>99.963043478260872</v>
      </c>
      <c r="L505">
        <v>1435726800</v>
      </c>
      <c r="M505" s="9">
        <f t="shared" si="22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1"/>
        <v>111.6774193548387</v>
      </c>
      <c r="L506">
        <v>1431925200</v>
      </c>
      <c r="M506" s="9">
        <f t="shared" si="22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1"/>
        <v>36.014409221902014</v>
      </c>
      <c r="L507">
        <v>1362722400</v>
      </c>
      <c r="M507" s="9">
        <f t="shared" si="22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1"/>
        <v>66.010284810126578</v>
      </c>
      <c r="L508">
        <v>1511416800</v>
      </c>
      <c r="M508" s="9">
        <f t="shared" si="22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1"/>
        <v>44.05263157894737</v>
      </c>
      <c r="L509">
        <v>1365483600</v>
      </c>
      <c r="M509" s="9">
        <f t="shared" si="22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1"/>
        <v>52.999726551818434</v>
      </c>
      <c r="L510">
        <v>1532840400</v>
      </c>
      <c r="M510" s="9">
        <f t="shared" si="22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1"/>
        <v>95</v>
      </c>
      <c r="L511">
        <v>1336194000</v>
      </c>
      <c r="M511" s="9">
        <f t="shared" si="22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1"/>
        <v>70.908396946564892</v>
      </c>
      <c r="L512">
        <v>1527742800</v>
      </c>
      <c r="M512" s="9">
        <f t="shared" si="22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1"/>
        <v>98.060773480662988</v>
      </c>
      <c r="L513">
        <v>1564030800</v>
      </c>
      <c r="M513" s="9">
        <f t="shared" si="22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1"/>
        <v>53.046025104602514</v>
      </c>
      <c r="L514">
        <v>1404536400</v>
      </c>
      <c r="M514" s="9">
        <f t="shared" si="22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24">IFERROR(AVERAGE(E515/H515), "No backers")</f>
        <v>93.142857142857139</v>
      </c>
      <c r="L515">
        <v>1284008400</v>
      </c>
      <c r="M515" s="9">
        <f t="shared" ref="M515:M578" si="25">(((L515/60)/60)/24)+DATE(1970,1,1)</f>
        <v>40430.208333333336</v>
      </c>
      <c r="N515">
        <v>1284181200</v>
      </c>
      <c r="O515" s="9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24"/>
        <v>58.945075757575758</v>
      </c>
      <c r="L516">
        <v>1386309600</v>
      </c>
      <c r="M516" s="9">
        <f t="shared" si="25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24"/>
        <v>36.067669172932334</v>
      </c>
      <c r="L517">
        <v>1324620000</v>
      </c>
      <c r="M517" s="9">
        <f t="shared" si="25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24"/>
        <v>63.030732860520096</v>
      </c>
      <c r="L518">
        <v>1281070800</v>
      </c>
      <c r="M518" s="9">
        <f t="shared" si="25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24"/>
        <v>84.717948717948715</v>
      </c>
      <c r="L519">
        <v>1493960400</v>
      </c>
      <c r="M519" s="9">
        <f t="shared" si="25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24"/>
        <v>62.2</v>
      </c>
      <c r="L520">
        <v>1519365600</v>
      </c>
      <c r="M520" s="9">
        <f t="shared" si="25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24"/>
        <v>101.97518330513255</v>
      </c>
      <c r="L521">
        <v>1420696800</v>
      </c>
      <c r="M521" s="9">
        <f t="shared" si="25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24"/>
        <v>106.4375</v>
      </c>
      <c r="L522">
        <v>1555650000</v>
      </c>
      <c r="M522" s="9">
        <f t="shared" si="25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24"/>
        <v>29.975609756097562</v>
      </c>
      <c r="L523">
        <v>1471928400</v>
      </c>
      <c r="M523" s="9">
        <f t="shared" si="25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24"/>
        <v>85.806282722513089</v>
      </c>
      <c r="L524">
        <v>1341291600</v>
      </c>
      <c r="M524" s="9">
        <f t="shared" si="25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24"/>
        <v>70.82022471910112</v>
      </c>
      <c r="L525">
        <v>1267682400</v>
      </c>
      <c r="M525" s="9">
        <f t="shared" si="25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24"/>
        <v>40.998484082870135</v>
      </c>
      <c r="L526">
        <v>1272258000</v>
      </c>
      <c r="M526" s="9">
        <f t="shared" si="25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24"/>
        <v>28.063492063492063</v>
      </c>
      <c r="L527">
        <v>1290492000</v>
      </c>
      <c r="M527" s="9">
        <f t="shared" si="25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24"/>
        <v>88.054421768707485</v>
      </c>
      <c r="L528">
        <v>1451109600</v>
      </c>
      <c r="M528" s="9">
        <f t="shared" si="25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24"/>
        <v>31</v>
      </c>
      <c r="L529">
        <v>1454652000</v>
      </c>
      <c r="M529" s="9">
        <f t="shared" si="25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24"/>
        <v>90.337500000000006</v>
      </c>
      <c r="L530">
        <v>1385186400</v>
      </c>
      <c r="M530" s="9">
        <f t="shared" si="25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24"/>
        <v>63.777777777777779</v>
      </c>
      <c r="L531">
        <v>1399698000</v>
      </c>
      <c r="M531" s="9">
        <f t="shared" si="25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24"/>
        <v>53.995515695067262</v>
      </c>
      <c r="L532">
        <v>1283230800</v>
      </c>
      <c r="M532" s="9">
        <f t="shared" si="25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24"/>
        <v>48.993956043956047</v>
      </c>
      <c r="L533">
        <v>1384149600</v>
      </c>
      <c r="M533" s="9">
        <f t="shared" si="25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24"/>
        <v>63.857142857142854</v>
      </c>
      <c r="L534">
        <v>1516860000</v>
      </c>
      <c r="M534" s="9">
        <f t="shared" si="25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24"/>
        <v>82.996393146979258</v>
      </c>
      <c r="L535">
        <v>1374642000</v>
      </c>
      <c r="M535" s="9">
        <f t="shared" si="25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24"/>
        <v>55.08230452674897</v>
      </c>
      <c r="L536">
        <v>1534482000</v>
      </c>
      <c r="M536" s="9">
        <f t="shared" si="25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24"/>
        <v>62.044554455445542</v>
      </c>
      <c r="L537">
        <v>1528434000</v>
      </c>
      <c r="M537" s="9">
        <f t="shared" si="25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24"/>
        <v>104.97857142857143</v>
      </c>
      <c r="L538">
        <v>1282626000</v>
      </c>
      <c r="M538" s="9">
        <f t="shared" si="25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24"/>
        <v>94.044676806083643</v>
      </c>
      <c r="L539">
        <v>1535605200</v>
      </c>
      <c r="M539" s="9">
        <f t="shared" si="25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24"/>
        <v>44.007716049382715</v>
      </c>
      <c r="L540">
        <v>1379826000</v>
      </c>
      <c r="M540" s="9">
        <f t="shared" si="25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24"/>
        <v>92.467532467532465</v>
      </c>
      <c r="L541">
        <v>1561957200</v>
      </c>
      <c r="M541" s="9">
        <f t="shared" si="25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24"/>
        <v>57.072874493927124</v>
      </c>
      <c r="L542">
        <v>1525496400</v>
      </c>
      <c r="M542" s="9">
        <f t="shared" si="25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24"/>
        <v>109.07848101265823</v>
      </c>
      <c r="L543">
        <v>1433912400</v>
      </c>
      <c r="M543" s="9">
        <f t="shared" si="25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24"/>
        <v>39.387755102040813</v>
      </c>
      <c r="L544">
        <v>1453442400</v>
      </c>
      <c r="M544" s="9">
        <f t="shared" si="25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24"/>
        <v>77.022222222222226</v>
      </c>
      <c r="L545">
        <v>1378875600</v>
      </c>
      <c r="M545" s="9">
        <f t="shared" si="25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24"/>
        <v>92.166666666666671</v>
      </c>
      <c r="L546">
        <v>1452232800</v>
      </c>
      <c r="M546" s="9">
        <f t="shared" si="25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24"/>
        <v>61.007063197026021</v>
      </c>
      <c r="L547">
        <v>1577253600</v>
      </c>
      <c r="M547" s="9">
        <f t="shared" si="25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24"/>
        <v>78.068181818181813</v>
      </c>
      <c r="L548">
        <v>1537160400</v>
      </c>
      <c r="M548" s="9">
        <f t="shared" si="25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24"/>
        <v>80.75</v>
      </c>
      <c r="L549">
        <v>1422165600</v>
      </c>
      <c r="M549" s="9">
        <f t="shared" si="25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24"/>
        <v>59.991289782244557</v>
      </c>
      <c r="L550">
        <v>1459486800</v>
      </c>
      <c r="M550" s="9">
        <f t="shared" si="25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24"/>
        <v>110.03018372703411</v>
      </c>
      <c r="L551">
        <v>1369717200</v>
      </c>
      <c r="M551" s="9">
        <f t="shared" si="25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24"/>
        <v>4</v>
      </c>
      <c r="L552">
        <v>1330495200</v>
      </c>
      <c r="M552" s="9">
        <f t="shared" si="25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24"/>
        <v>37.99856063332134</v>
      </c>
      <c r="L553">
        <v>1419055200</v>
      </c>
      <c r="M553" s="9">
        <f t="shared" si="25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24"/>
        <v>96.369565217391298</v>
      </c>
      <c r="L554">
        <v>1480140000</v>
      </c>
      <c r="M554" s="9">
        <f t="shared" si="25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24"/>
        <v>72.978599221789878</v>
      </c>
      <c r="L555">
        <v>1293948000</v>
      </c>
      <c r="M555" s="9">
        <f t="shared" si="25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24"/>
        <v>26.007220216606498</v>
      </c>
      <c r="L556">
        <v>1482127200</v>
      </c>
      <c r="M556" s="9">
        <f t="shared" si="25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24"/>
        <v>104.36296296296297</v>
      </c>
      <c r="L557">
        <v>1396414800</v>
      </c>
      <c r="M557" s="9">
        <f t="shared" si="25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24"/>
        <v>102.18852459016394</v>
      </c>
      <c r="L558">
        <v>1315285200</v>
      </c>
      <c r="M558" s="9">
        <f t="shared" si="25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24"/>
        <v>54.117647058823529</v>
      </c>
      <c r="L559">
        <v>1443762000</v>
      </c>
      <c r="M559" s="9">
        <f t="shared" si="25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24"/>
        <v>63.222222222222221</v>
      </c>
      <c r="L560">
        <v>1456293600</v>
      </c>
      <c r="M560" s="9">
        <f t="shared" si="25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24"/>
        <v>104.03228962818004</v>
      </c>
      <c r="L561">
        <v>1470114000</v>
      </c>
      <c r="M561" s="9">
        <f t="shared" si="25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24"/>
        <v>49.994334277620396</v>
      </c>
      <c r="L562">
        <v>1321596000</v>
      </c>
      <c r="M562" s="9">
        <f t="shared" si="25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24"/>
        <v>56.015151515151516</v>
      </c>
      <c r="L563">
        <v>1318827600</v>
      </c>
      <c r="M563" s="9">
        <f t="shared" si="25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24"/>
        <v>48.807692307692307</v>
      </c>
      <c r="L564">
        <v>1552366800</v>
      </c>
      <c r="M564" s="9">
        <f t="shared" si="25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24"/>
        <v>60.082352941176474</v>
      </c>
      <c r="L565">
        <v>1542088800</v>
      </c>
      <c r="M565" s="9">
        <f t="shared" si="25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24"/>
        <v>78.990502793296088</v>
      </c>
      <c r="L566">
        <v>1426395600</v>
      </c>
      <c r="M566" s="9">
        <f t="shared" si="25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24"/>
        <v>53.99499443826474</v>
      </c>
      <c r="L567">
        <v>1321336800</v>
      </c>
      <c r="M567" s="9">
        <f t="shared" si="25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24"/>
        <v>111.45945945945945</v>
      </c>
      <c r="L568">
        <v>1456293600</v>
      </c>
      <c r="M568" s="9">
        <f t="shared" si="25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24"/>
        <v>60.922131147540981</v>
      </c>
      <c r="L569">
        <v>1404968400</v>
      </c>
      <c r="M569" s="9">
        <f t="shared" si="25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24"/>
        <v>26.0015444015444</v>
      </c>
      <c r="L570">
        <v>1279170000</v>
      </c>
      <c r="M570" s="9">
        <f t="shared" si="25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24"/>
        <v>80.993208828522924</v>
      </c>
      <c r="L571">
        <v>1294725600</v>
      </c>
      <c r="M571" s="9">
        <f t="shared" si="25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24"/>
        <v>34.995963302752294</v>
      </c>
      <c r="L572">
        <v>1419055200</v>
      </c>
      <c r="M572" s="9">
        <f t="shared" si="25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24"/>
        <v>94.142857142857139</v>
      </c>
      <c r="L573">
        <v>1434690000</v>
      </c>
      <c r="M573" s="9">
        <f t="shared" si="25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24"/>
        <v>52.085106382978722</v>
      </c>
      <c r="L574">
        <v>1443416400</v>
      </c>
      <c r="M574" s="9">
        <f t="shared" si="25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24"/>
        <v>24.986666666666668</v>
      </c>
      <c r="L575">
        <v>1399006800</v>
      </c>
      <c r="M575" s="9">
        <f t="shared" si="25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24"/>
        <v>69.215277777777771</v>
      </c>
      <c r="L576">
        <v>1575698400</v>
      </c>
      <c r="M576" s="9">
        <f t="shared" si="25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24"/>
        <v>93.944444444444443</v>
      </c>
      <c r="L577">
        <v>1400562000</v>
      </c>
      <c r="M577" s="9">
        <f t="shared" si="25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24"/>
        <v>98.40625</v>
      </c>
      <c r="L578">
        <v>1509512400</v>
      </c>
      <c r="M578" s="9">
        <f t="shared" si="25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27">IFERROR(AVERAGE(E579/H579), "No backers")</f>
        <v>41.783783783783782</v>
      </c>
      <c r="L579">
        <v>1299823200</v>
      </c>
      <c r="M579" s="9">
        <f t="shared" ref="M579:M642" si="28">(((L579/60)/60)/24)+DATE(1970,1,1)</f>
        <v>40613.25</v>
      </c>
      <c r="N579">
        <v>1302066000</v>
      </c>
      <c r="O579" s="9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27"/>
        <v>65.991836734693877</v>
      </c>
      <c r="L580">
        <v>1322719200</v>
      </c>
      <c r="M580" s="9">
        <f t="shared" si="28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27"/>
        <v>72.05747126436782</v>
      </c>
      <c r="L581">
        <v>1312693200</v>
      </c>
      <c r="M581" s="9">
        <f t="shared" si="28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27"/>
        <v>48.003209242618745</v>
      </c>
      <c r="L582">
        <v>1393394400</v>
      </c>
      <c r="M582" s="9">
        <f t="shared" si="28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27"/>
        <v>54.098591549295776</v>
      </c>
      <c r="L583">
        <v>1304053200</v>
      </c>
      <c r="M583" s="9">
        <f t="shared" si="28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27"/>
        <v>107.88095238095238</v>
      </c>
      <c r="L584">
        <v>1433912400</v>
      </c>
      <c r="M584" s="9">
        <f t="shared" si="28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27"/>
        <v>67.034103410341032</v>
      </c>
      <c r="L585">
        <v>1329717600</v>
      </c>
      <c r="M585" s="9">
        <f t="shared" si="28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27"/>
        <v>64.01425914445133</v>
      </c>
      <c r="L586">
        <v>1335330000</v>
      </c>
      <c r="M586" s="9">
        <f t="shared" si="28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27"/>
        <v>96.066176470588232</v>
      </c>
      <c r="L587">
        <v>1268888400</v>
      </c>
      <c r="M587" s="9">
        <f t="shared" si="28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27"/>
        <v>51.184615384615384</v>
      </c>
      <c r="L588">
        <v>1289973600</v>
      </c>
      <c r="M588" s="9">
        <f t="shared" si="28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27"/>
        <v>43.92307692307692</v>
      </c>
      <c r="L589">
        <v>1547877600</v>
      </c>
      <c r="M589" s="9">
        <f t="shared" si="28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27"/>
        <v>91.021198830409361</v>
      </c>
      <c r="L590">
        <v>1269493200</v>
      </c>
      <c r="M590" s="9">
        <f t="shared" si="28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27"/>
        <v>50.127450980392155</v>
      </c>
      <c r="L591">
        <v>1436072400</v>
      </c>
      <c r="M591" s="9">
        <f t="shared" si="28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27"/>
        <v>67.720930232558146</v>
      </c>
      <c r="L592">
        <v>1419141600</v>
      </c>
      <c r="M592" s="9">
        <f t="shared" si="28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27"/>
        <v>61.03921568627451</v>
      </c>
      <c r="L593">
        <v>1279083600</v>
      </c>
      <c r="M593" s="9">
        <f t="shared" si="28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27"/>
        <v>80.011857707509876</v>
      </c>
      <c r="L594">
        <v>1401426000</v>
      </c>
      <c r="M594" s="9">
        <f t="shared" si="28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27"/>
        <v>47.001497753369947</v>
      </c>
      <c r="L595">
        <v>1395810000</v>
      </c>
      <c r="M595" s="9">
        <f t="shared" si="28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27"/>
        <v>71.127388535031841</v>
      </c>
      <c r="L596">
        <v>1467003600</v>
      </c>
      <c r="M596" s="9">
        <f t="shared" si="28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27"/>
        <v>89.99079189686924</v>
      </c>
      <c r="L597">
        <v>1268715600</v>
      </c>
      <c r="M597" s="9">
        <f t="shared" si="28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27"/>
        <v>43.032786885245905</v>
      </c>
      <c r="L598">
        <v>1457157600</v>
      </c>
      <c r="M598" s="9">
        <f t="shared" si="28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27"/>
        <v>67.997714808043881</v>
      </c>
      <c r="L599">
        <v>1573970400</v>
      </c>
      <c r="M599" s="9">
        <f t="shared" si="28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27"/>
        <v>73.004566210045667</v>
      </c>
      <c r="L600">
        <v>1276578000</v>
      </c>
      <c r="M600" s="9">
        <f t="shared" si="28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27"/>
        <v>62.341463414634148</v>
      </c>
      <c r="L601">
        <v>1423720800</v>
      </c>
      <c r="M601" s="9">
        <f t="shared" si="28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27"/>
        <v>5</v>
      </c>
      <c r="L602">
        <v>1375160400</v>
      </c>
      <c r="M602" s="9">
        <f t="shared" si="28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27"/>
        <v>67.103092783505161</v>
      </c>
      <c r="L603">
        <v>1401426000</v>
      </c>
      <c r="M603" s="9">
        <f t="shared" si="28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27"/>
        <v>79.978947368421046</v>
      </c>
      <c r="L604">
        <v>1433480400</v>
      </c>
      <c r="M604" s="9">
        <f t="shared" si="28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27"/>
        <v>62.176470588235297</v>
      </c>
      <c r="L605">
        <v>1555563600</v>
      </c>
      <c r="M605" s="9">
        <f t="shared" si="28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27"/>
        <v>53.005950297514879</v>
      </c>
      <c r="L606">
        <v>1295676000</v>
      </c>
      <c r="M606" s="9">
        <f t="shared" si="28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27"/>
        <v>57.738317757009348</v>
      </c>
      <c r="L607">
        <v>1443848400</v>
      </c>
      <c r="M607" s="9">
        <f t="shared" si="28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27"/>
        <v>40.03125</v>
      </c>
      <c r="L608">
        <v>1457330400</v>
      </c>
      <c r="M608" s="9">
        <f t="shared" si="28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27"/>
        <v>81.016591928251117</v>
      </c>
      <c r="L609">
        <v>1395550800</v>
      </c>
      <c r="M609" s="9">
        <f t="shared" si="28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27"/>
        <v>35.047468354430379</v>
      </c>
      <c r="L610">
        <v>1551852000</v>
      </c>
      <c r="M610" s="9">
        <f t="shared" si="28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27"/>
        <v>102.92307692307692</v>
      </c>
      <c r="L611">
        <v>1547618400</v>
      </c>
      <c r="M611" s="9">
        <f t="shared" si="28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27"/>
        <v>27.998126756166094</v>
      </c>
      <c r="L612">
        <v>1355637600</v>
      </c>
      <c r="M612" s="9">
        <f t="shared" si="28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27"/>
        <v>75.733333333333334</v>
      </c>
      <c r="L613">
        <v>1374728400</v>
      </c>
      <c r="M613" s="9">
        <f t="shared" si="28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27"/>
        <v>45.026041666666664</v>
      </c>
      <c r="L614">
        <v>1287810000</v>
      </c>
      <c r="M614" s="9">
        <f t="shared" si="28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27"/>
        <v>73.615384615384613</v>
      </c>
      <c r="L615">
        <v>1503723600</v>
      </c>
      <c r="M615" s="9">
        <f t="shared" si="28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27"/>
        <v>56.991701244813278</v>
      </c>
      <c r="L616">
        <v>1484114400</v>
      </c>
      <c r="M616" s="9">
        <f t="shared" si="28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27"/>
        <v>85.223529411764702</v>
      </c>
      <c r="L617">
        <v>1461906000</v>
      </c>
      <c r="M617" s="9">
        <f t="shared" si="28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27"/>
        <v>50.962184873949582</v>
      </c>
      <c r="L618">
        <v>1379653200</v>
      </c>
      <c r="M618" s="9">
        <f t="shared" si="28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27"/>
        <v>63.563636363636363</v>
      </c>
      <c r="L619">
        <v>1401858000</v>
      </c>
      <c r="M619" s="9">
        <f t="shared" si="28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27"/>
        <v>80.999165275459092</v>
      </c>
      <c r="L620">
        <v>1367470800</v>
      </c>
      <c r="M620" s="9">
        <f t="shared" si="28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27"/>
        <v>86.044753086419746</v>
      </c>
      <c r="L621">
        <v>1304658000</v>
      </c>
      <c r="M621" s="9">
        <f t="shared" si="28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27"/>
        <v>90.0390625</v>
      </c>
      <c r="L622">
        <v>1467954000</v>
      </c>
      <c r="M622" s="9">
        <f t="shared" si="28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27"/>
        <v>74.006063432835816</v>
      </c>
      <c r="L623">
        <v>1473742800</v>
      </c>
      <c r="M623" s="9">
        <f t="shared" si="28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27"/>
        <v>92.4375</v>
      </c>
      <c r="L624">
        <v>1523768400</v>
      </c>
      <c r="M624" s="9">
        <f t="shared" si="28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27"/>
        <v>55.999257333828446</v>
      </c>
      <c r="L625">
        <v>1437022800</v>
      </c>
      <c r="M625" s="9">
        <f t="shared" si="28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27"/>
        <v>32.983796296296298</v>
      </c>
      <c r="L626">
        <v>1422165600</v>
      </c>
      <c r="M626" s="9">
        <f t="shared" si="28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27"/>
        <v>93.596774193548384</v>
      </c>
      <c r="L627">
        <v>1580104800</v>
      </c>
      <c r="M627" s="9">
        <f t="shared" si="28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27"/>
        <v>69.867724867724874</v>
      </c>
      <c r="L628">
        <v>1285650000</v>
      </c>
      <c r="M628" s="9">
        <f t="shared" si="28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27"/>
        <v>72.129870129870127</v>
      </c>
      <c r="L629">
        <v>1276664400</v>
      </c>
      <c r="M629" s="9">
        <f t="shared" si="28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27"/>
        <v>30.041666666666668</v>
      </c>
      <c r="L630">
        <v>1286168400</v>
      </c>
      <c r="M630" s="9">
        <f t="shared" si="28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27"/>
        <v>73.968000000000004</v>
      </c>
      <c r="L631">
        <v>1467781200</v>
      </c>
      <c r="M631" s="9">
        <f t="shared" si="28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27"/>
        <v>68.65517241379311</v>
      </c>
      <c r="L632">
        <v>1556686800</v>
      </c>
      <c r="M632" s="9">
        <f t="shared" si="28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27"/>
        <v>59.992164544564154</v>
      </c>
      <c r="L633">
        <v>1553576400</v>
      </c>
      <c r="M633" s="9">
        <f t="shared" si="28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27"/>
        <v>111.15827338129496</v>
      </c>
      <c r="L634">
        <v>1414904400</v>
      </c>
      <c r="M634" s="9">
        <f t="shared" si="28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27"/>
        <v>53.038095238095238</v>
      </c>
      <c r="L635">
        <v>1446876000</v>
      </c>
      <c r="M635" s="9">
        <f t="shared" si="28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27"/>
        <v>55.985524728588658</v>
      </c>
      <c r="L636">
        <v>1490418000</v>
      </c>
      <c r="M636" s="9">
        <f t="shared" si="28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27"/>
        <v>69.986760812003524</v>
      </c>
      <c r="L637">
        <v>1360389600</v>
      </c>
      <c r="M637" s="9">
        <f t="shared" si="28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27"/>
        <v>48.998079877112133</v>
      </c>
      <c r="L638">
        <v>1326866400</v>
      </c>
      <c r="M638" s="9">
        <f t="shared" si="28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27"/>
        <v>103.84615384615384</v>
      </c>
      <c r="L639">
        <v>1479103200</v>
      </c>
      <c r="M639" s="9">
        <f t="shared" si="28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27"/>
        <v>99.127659574468083</v>
      </c>
      <c r="L640">
        <v>1280206800</v>
      </c>
      <c r="M640" s="9">
        <f t="shared" si="28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27"/>
        <v>107.37777777777778</v>
      </c>
      <c r="L641">
        <v>1532754000</v>
      </c>
      <c r="M641" s="9">
        <f t="shared" si="28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27"/>
        <v>76.922178988326849</v>
      </c>
      <c r="L642">
        <v>1453096800</v>
      </c>
      <c r="M642" s="9">
        <f t="shared" si="28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30">IFERROR(AVERAGE(E643/H643), "No backers")</f>
        <v>58.128865979381445</v>
      </c>
      <c r="L643">
        <v>1487570400</v>
      </c>
      <c r="M643" s="9">
        <f t="shared" ref="M643:M706" si="31">(((L643/60)/60)/24)+DATE(1970,1,1)</f>
        <v>42786.25</v>
      </c>
      <c r="N643">
        <v>1489986000</v>
      </c>
      <c r="O643" s="9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30"/>
        <v>103.73643410852713</v>
      </c>
      <c r="L644">
        <v>1545026400</v>
      </c>
      <c r="M644" s="9">
        <f t="shared" si="31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30"/>
        <v>87.962666666666664</v>
      </c>
      <c r="L645">
        <v>1488348000</v>
      </c>
      <c r="M645" s="9">
        <f t="shared" si="31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30"/>
        <v>28</v>
      </c>
      <c r="L646">
        <v>1545112800</v>
      </c>
      <c r="M646" s="9">
        <f t="shared" si="31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30"/>
        <v>37.999361294443261</v>
      </c>
      <c r="L647">
        <v>1537938000</v>
      </c>
      <c r="M647" s="9">
        <f t="shared" si="31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30"/>
        <v>29.999313893653515</v>
      </c>
      <c r="L648">
        <v>1363150800</v>
      </c>
      <c r="M648" s="9">
        <f t="shared" si="31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30"/>
        <v>103.5</v>
      </c>
      <c r="L649">
        <v>1523250000</v>
      </c>
      <c r="M649" s="9">
        <f t="shared" si="31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30"/>
        <v>85.994467496542185</v>
      </c>
      <c r="L650">
        <v>1499317200</v>
      </c>
      <c r="M650" s="9">
        <f t="shared" si="31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30"/>
        <v>98.011627906976742</v>
      </c>
      <c r="L651">
        <v>1287550800</v>
      </c>
      <c r="M651" s="9">
        <f t="shared" si="31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30"/>
        <v>2</v>
      </c>
      <c r="L652">
        <v>1404795600</v>
      </c>
      <c r="M652" s="9">
        <f t="shared" si="31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30"/>
        <v>44.994570837642193</v>
      </c>
      <c r="L653">
        <v>1393048800</v>
      </c>
      <c r="M653" s="9">
        <f t="shared" si="31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30"/>
        <v>31.012224938875306</v>
      </c>
      <c r="L654">
        <v>1470373200</v>
      </c>
      <c r="M654" s="9">
        <f t="shared" si="31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30"/>
        <v>59.970085470085472</v>
      </c>
      <c r="L655">
        <v>1460091600</v>
      </c>
      <c r="M655" s="9">
        <f t="shared" si="31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30"/>
        <v>58.9973474801061</v>
      </c>
      <c r="L656">
        <v>1440392400</v>
      </c>
      <c r="M656" s="9">
        <f t="shared" si="31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30"/>
        <v>50.045454545454547</v>
      </c>
      <c r="L657">
        <v>1488434400</v>
      </c>
      <c r="M657" s="9">
        <f t="shared" si="31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30"/>
        <v>98.966269841269835</v>
      </c>
      <c r="L658">
        <v>1514440800</v>
      </c>
      <c r="M658" s="9">
        <f t="shared" si="31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30"/>
        <v>58.857142857142854</v>
      </c>
      <c r="L659">
        <v>1514354400</v>
      </c>
      <c r="M659" s="9">
        <f t="shared" si="31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30"/>
        <v>81.010256410256417</v>
      </c>
      <c r="L660">
        <v>1440910800</v>
      </c>
      <c r="M660" s="9">
        <f t="shared" si="31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30"/>
        <v>76.013333333333335</v>
      </c>
      <c r="L661">
        <v>1296108000</v>
      </c>
      <c r="M661" s="9">
        <f t="shared" si="31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30"/>
        <v>96.597402597402592</v>
      </c>
      <c r="L662">
        <v>1440133200</v>
      </c>
      <c r="M662" s="9">
        <f t="shared" si="31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30"/>
        <v>76.957446808510639</v>
      </c>
      <c r="L663">
        <v>1332910800</v>
      </c>
      <c r="M663" s="9">
        <f t="shared" si="31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30"/>
        <v>67.984732824427482</v>
      </c>
      <c r="L664">
        <v>1544335200</v>
      </c>
      <c r="M664" s="9">
        <f t="shared" si="31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30"/>
        <v>88.781609195402297</v>
      </c>
      <c r="L665">
        <v>1286427600</v>
      </c>
      <c r="M665" s="9">
        <f t="shared" si="31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30"/>
        <v>24.99623706491063</v>
      </c>
      <c r="L666">
        <v>1329717600</v>
      </c>
      <c r="M666" s="9">
        <f t="shared" si="31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30"/>
        <v>44.922794117647058</v>
      </c>
      <c r="L667">
        <v>1310187600</v>
      </c>
      <c r="M667" s="9">
        <f t="shared" si="31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30"/>
        <v>79.400000000000006</v>
      </c>
      <c r="L668">
        <v>1377838800</v>
      </c>
      <c r="M668" s="9">
        <f t="shared" si="31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30"/>
        <v>29.009546539379475</v>
      </c>
      <c r="L669">
        <v>1410325200</v>
      </c>
      <c r="M669" s="9">
        <f t="shared" si="31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30"/>
        <v>73.59210526315789</v>
      </c>
      <c r="L670">
        <v>1343797200</v>
      </c>
      <c r="M670" s="9">
        <f t="shared" si="31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30"/>
        <v>107.97038864898211</v>
      </c>
      <c r="L671">
        <v>1498453200</v>
      </c>
      <c r="M671" s="9">
        <f t="shared" si="31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30"/>
        <v>68.987284287011803</v>
      </c>
      <c r="L672">
        <v>1456380000</v>
      </c>
      <c r="M672" s="9">
        <f t="shared" si="31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30"/>
        <v>111.02236719478098</v>
      </c>
      <c r="L673">
        <v>1280552400</v>
      </c>
      <c r="M673" s="9">
        <f t="shared" si="31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30"/>
        <v>24.997515808491418</v>
      </c>
      <c r="L674">
        <v>1521608400</v>
      </c>
      <c r="M674" s="9">
        <f t="shared" si="31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30"/>
        <v>42.155172413793103</v>
      </c>
      <c r="L675">
        <v>1460696400</v>
      </c>
      <c r="M675" s="9">
        <f t="shared" si="31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30"/>
        <v>47.003284072249592</v>
      </c>
      <c r="L676">
        <v>1313730000</v>
      </c>
      <c r="M676" s="9">
        <f t="shared" si="31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30"/>
        <v>36.0392749244713</v>
      </c>
      <c r="L677">
        <v>1568178000</v>
      </c>
      <c r="M677" s="9">
        <f t="shared" si="31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30"/>
        <v>101.03760683760684</v>
      </c>
      <c r="L678">
        <v>1348635600</v>
      </c>
      <c r="M678" s="9">
        <f t="shared" si="31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30"/>
        <v>39.927927927927925</v>
      </c>
      <c r="L679">
        <v>1468126800</v>
      </c>
      <c r="M679" s="9">
        <f t="shared" si="31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30"/>
        <v>83.158139534883716</v>
      </c>
      <c r="L680">
        <v>1547877600</v>
      </c>
      <c r="M680" s="9">
        <f t="shared" si="31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30"/>
        <v>39.97520661157025</v>
      </c>
      <c r="L681">
        <v>1571374800</v>
      </c>
      <c r="M681" s="9">
        <f t="shared" si="31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30"/>
        <v>47.993908629441627</v>
      </c>
      <c r="L682">
        <v>1576303200</v>
      </c>
      <c r="M682" s="9">
        <f t="shared" si="31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30"/>
        <v>95.978877489438744</v>
      </c>
      <c r="L683">
        <v>1324447200</v>
      </c>
      <c r="M683" s="9">
        <f t="shared" si="31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30"/>
        <v>78.728155339805824</v>
      </c>
      <c r="L684">
        <v>1386741600</v>
      </c>
      <c r="M684" s="9">
        <f t="shared" si="31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30"/>
        <v>56.081632653061227</v>
      </c>
      <c r="L685">
        <v>1537074000</v>
      </c>
      <c r="M685" s="9">
        <f t="shared" si="31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30"/>
        <v>69.090909090909093</v>
      </c>
      <c r="L686">
        <v>1277787600</v>
      </c>
      <c r="M686" s="9">
        <f t="shared" si="31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30"/>
        <v>102.05291576673866</v>
      </c>
      <c r="L687">
        <v>1440306000</v>
      </c>
      <c r="M687" s="9">
        <f t="shared" si="31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30"/>
        <v>107.32089552238806</v>
      </c>
      <c r="L688">
        <v>1522126800</v>
      </c>
      <c r="M688" s="9">
        <f t="shared" si="31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30"/>
        <v>51.970260223048328</v>
      </c>
      <c r="L689">
        <v>1489298400</v>
      </c>
      <c r="M689" s="9">
        <f t="shared" si="31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30"/>
        <v>71.137142857142862</v>
      </c>
      <c r="L690">
        <v>1547100000</v>
      </c>
      <c r="M690" s="9">
        <f t="shared" si="31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30"/>
        <v>106.49275362318841</v>
      </c>
      <c r="L691">
        <v>1383022800</v>
      </c>
      <c r="M691" s="9">
        <f t="shared" si="31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30"/>
        <v>42.93684210526316</v>
      </c>
      <c r="L692">
        <v>1322373600</v>
      </c>
      <c r="M692" s="9">
        <f t="shared" si="31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30"/>
        <v>30.037974683544302</v>
      </c>
      <c r="L693">
        <v>1349240400</v>
      </c>
      <c r="M693" s="9">
        <f t="shared" si="31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30"/>
        <v>70.623376623376629</v>
      </c>
      <c r="L694">
        <v>1562648400</v>
      </c>
      <c r="M694" s="9">
        <f t="shared" si="31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30"/>
        <v>66.016018306636155</v>
      </c>
      <c r="L695">
        <v>1508216400</v>
      </c>
      <c r="M695" s="9">
        <f t="shared" si="31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30"/>
        <v>96.911392405063296</v>
      </c>
      <c r="L696">
        <v>1511762400</v>
      </c>
      <c r="M696" s="9">
        <f t="shared" si="31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30"/>
        <v>62.867346938775512</v>
      </c>
      <c r="L697">
        <v>1447480800</v>
      </c>
      <c r="M697" s="9">
        <f t="shared" si="31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30"/>
        <v>108.98537682789652</v>
      </c>
      <c r="L698">
        <v>1429506000</v>
      </c>
      <c r="M698" s="9">
        <f t="shared" si="31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30"/>
        <v>26.999314599040439</v>
      </c>
      <c r="L699">
        <v>1522472400</v>
      </c>
      <c r="M699" s="9">
        <f t="shared" si="31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30"/>
        <v>65.004147943311438</v>
      </c>
      <c r="L700">
        <v>1322114400</v>
      </c>
      <c r="M700" s="9">
        <f t="shared" si="31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30"/>
        <v>111.51785714285714</v>
      </c>
      <c r="L701">
        <v>1561438800</v>
      </c>
      <c r="M701" s="9">
        <f t="shared" si="31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30"/>
        <v>3</v>
      </c>
      <c r="L702">
        <v>1264399200</v>
      </c>
      <c r="M702" s="9">
        <f t="shared" si="31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30"/>
        <v>110.99268292682927</v>
      </c>
      <c r="L703">
        <v>1301202000</v>
      </c>
      <c r="M703" s="9">
        <f t="shared" si="31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30"/>
        <v>56.746987951807228</v>
      </c>
      <c r="L704">
        <v>1374469200</v>
      </c>
      <c r="M704" s="9">
        <f t="shared" si="31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30"/>
        <v>97.020608439646708</v>
      </c>
      <c r="L705">
        <v>1334984400</v>
      </c>
      <c r="M705" s="9">
        <f t="shared" si="31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30"/>
        <v>92.08620689655173</v>
      </c>
      <c r="L706">
        <v>1467608400</v>
      </c>
      <c r="M706" s="9">
        <f t="shared" si="31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33">IFERROR(AVERAGE(E707/H707), "No backers")</f>
        <v>82.986666666666665</v>
      </c>
      <c r="L707">
        <v>1386741600</v>
      </c>
      <c r="M707" s="9">
        <f t="shared" ref="M707:M770" si="34">(((L707/60)/60)/24)+DATE(1970,1,1)</f>
        <v>41619.25</v>
      </c>
      <c r="N707">
        <v>1387087200</v>
      </c>
      <c r="O707" s="9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33"/>
        <v>103.03791821561339</v>
      </c>
      <c r="L708">
        <v>1546754400</v>
      </c>
      <c r="M708" s="9">
        <f t="shared" si="34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33"/>
        <v>68.922619047619051</v>
      </c>
      <c r="L709">
        <v>1544248800</v>
      </c>
      <c r="M709" s="9">
        <f t="shared" si="34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33"/>
        <v>87.737226277372258</v>
      </c>
      <c r="L710">
        <v>1495429200</v>
      </c>
      <c r="M710" s="9">
        <f t="shared" si="34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33"/>
        <v>75.021505376344081</v>
      </c>
      <c r="L711">
        <v>1334811600</v>
      </c>
      <c r="M711" s="9">
        <f t="shared" si="34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33"/>
        <v>50.863999999999997</v>
      </c>
      <c r="L712">
        <v>1531544400</v>
      </c>
      <c r="M712" s="9">
        <f t="shared" si="34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33"/>
        <v>90</v>
      </c>
      <c r="L713">
        <v>1453615200</v>
      </c>
      <c r="M713" s="9">
        <f t="shared" si="34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33"/>
        <v>72.896039603960389</v>
      </c>
      <c r="L714">
        <v>1467954000</v>
      </c>
      <c r="M714" s="9">
        <f t="shared" si="34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33"/>
        <v>108.48543689320388</v>
      </c>
      <c r="L715">
        <v>1471842000</v>
      </c>
      <c r="M715" s="9">
        <f t="shared" si="34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33"/>
        <v>101.98095238095237</v>
      </c>
      <c r="L716">
        <v>1408424400</v>
      </c>
      <c r="M716" s="9">
        <f t="shared" si="34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33"/>
        <v>44.009146341463413</v>
      </c>
      <c r="L717">
        <v>1281157200</v>
      </c>
      <c r="M717" s="9">
        <f t="shared" si="34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33"/>
        <v>65.942675159235662</v>
      </c>
      <c r="L718">
        <v>1373432400</v>
      </c>
      <c r="M718" s="9">
        <f t="shared" si="34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33"/>
        <v>24.987387387387386</v>
      </c>
      <c r="L719">
        <v>1313989200</v>
      </c>
      <c r="M719" s="9">
        <f t="shared" si="34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33"/>
        <v>28.003367003367003</v>
      </c>
      <c r="L720">
        <v>1371445200</v>
      </c>
      <c r="M720" s="9">
        <f t="shared" si="34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33"/>
        <v>85.829268292682926</v>
      </c>
      <c r="L721">
        <v>1338267600</v>
      </c>
      <c r="M721" s="9">
        <f t="shared" si="34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33"/>
        <v>84.921052631578945</v>
      </c>
      <c r="L722">
        <v>1519192800</v>
      </c>
      <c r="M722" s="9">
        <f t="shared" si="34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33"/>
        <v>90.483333333333334</v>
      </c>
      <c r="L723">
        <v>1522818000</v>
      </c>
      <c r="M723" s="9">
        <f t="shared" si="34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33"/>
        <v>25.00197628458498</v>
      </c>
      <c r="L724">
        <v>1509948000</v>
      </c>
      <c r="M724" s="9">
        <f t="shared" si="34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33"/>
        <v>92.013888888888886</v>
      </c>
      <c r="L725">
        <v>1456898400</v>
      </c>
      <c r="M725" s="9">
        <f t="shared" si="34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33"/>
        <v>93.066115702479337</v>
      </c>
      <c r="L726">
        <v>1413954000</v>
      </c>
      <c r="M726" s="9">
        <f t="shared" si="34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33"/>
        <v>61.008145363408524</v>
      </c>
      <c r="L727">
        <v>1416031200</v>
      </c>
      <c r="M727" s="9">
        <f t="shared" si="34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33"/>
        <v>92.036259541984734</v>
      </c>
      <c r="L728">
        <v>1287982800</v>
      </c>
      <c r="M728" s="9">
        <f t="shared" si="34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33"/>
        <v>81.132596685082873</v>
      </c>
      <c r="L729">
        <v>1547964000</v>
      </c>
      <c r="M729" s="9">
        <f t="shared" si="34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33"/>
        <v>73.5</v>
      </c>
      <c r="L730">
        <v>1464152400</v>
      </c>
      <c r="M730" s="9">
        <f t="shared" si="34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33"/>
        <v>85.221311475409834</v>
      </c>
      <c r="L731">
        <v>1359957600</v>
      </c>
      <c r="M731" s="9">
        <f t="shared" si="34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33"/>
        <v>110.96825396825396</v>
      </c>
      <c r="L732">
        <v>1432357200</v>
      </c>
      <c r="M732" s="9">
        <f t="shared" si="34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33"/>
        <v>32.968036529680369</v>
      </c>
      <c r="L733">
        <v>1500786000</v>
      </c>
      <c r="M733" s="9">
        <f t="shared" si="34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33"/>
        <v>96.005352363960753</v>
      </c>
      <c r="L734">
        <v>1490158800</v>
      </c>
      <c r="M734" s="9">
        <f t="shared" si="34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33"/>
        <v>84.96632653061225</v>
      </c>
      <c r="L735">
        <v>1406178000</v>
      </c>
      <c r="M735" s="9">
        <f t="shared" si="34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33"/>
        <v>25.007462686567163</v>
      </c>
      <c r="L736">
        <v>1485583200</v>
      </c>
      <c r="M736" s="9">
        <f t="shared" si="34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33"/>
        <v>65.998995479658461</v>
      </c>
      <c r="L737">
        <v>1459314000</v>
      </c>
      <c r="M737" s="9">
        <f t="shared" si="34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33"/>
        <v>87.34482758620689</v>
      </c>
      <c r="L738">
        <v>1424412000</v>
      </c>
      <c r="M738" s="9">
        <f t="shared" si="34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33"/>
        <v>27.933333333333334</v>
      </c>
      <c r="L739">
        <v>1478844000</v>
      </c>
      <c r="M739" s="9">
        <f t="shared" si="34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33"/>
        <v>103.8</v>
      </c>
      <c r="L740">
        <v>1416117600</v>
      </c>
      <c r="M740" s="9">
        <f t="shared" si="34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33"/>
        <v>31.937172774869111</v>
      </c>
      <c r="L741">
        <v>1340946000</v>
      </c>
      <c r="M741" s="9">
        <f t="shared" si="34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33"/>
        <v>99.5</v>
      </c>
      <c r="L742">
        <v>1486101600</v>
      </c>
      <c r="M742" s="9">
        <f t="shared" si="34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33"/>
        <v>108.84615384615384</v>
      </c>
      <c r="L743">
        <v>1274590800</v>
      </c>
      <c r="M743" s="9">
        <f t="shared" si="34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33"/>
        <v>110.76229508196721</v>
      </c>
      <c r="L744">
        <v>1263880800</v>
      </c>
      <c r="M744" s="9">
        <f t="shared" si="34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33"/>
        <v>29.647058823529413</v>
      </c>
      <c r="L745">
        <v>1445403600</v>
      </c>
      <c r="M745" s="9">
        <f t="shared" si="34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33"/>
        <v>101.71428571428571</v>
      </c>
      <c r="L746">
        <v>1533877200</v>
      </c>
      <c r="M746" s="9">
        <f t="shared" si="34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33"/>
        <v>61.5</v>
      </c>
      <c r="L747">
        <v>1275195600</v>
      </c>
      <c r="M747" s="9">
        <f t="shared" si="34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33"/>
        <v>35</v>
      </c>
      <c r="L748">
        <v>1318136400</v>
      </c>
      <c r="M748" s="9">
        <f t="shared" si="34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33"/>
        <v>40.049999999999997</v>
      </c>
      <c r="L749">
        <v>1283403600</v>
      </c>
      <c r="M749" s="9">
        <f t="shared" si="34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33"/>
        <v>110.97231270358306</v>
      </c>
      <c r="L750">
        <v>1267423200</v>
      </c>
      <c r="M750" s="9">
        <f t="shared" si="34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33"/>
        <v>36.959016393442624</v>
      </c>
      <c r="L751">
        <v>1412744400</v>
      </c>
      <c r="M751" s="9">
        <f t="shared" si="34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33"/>
        <v>1</v>
      </c>
      <c r="L752">
        <v>1277960400</v>
      </c>
      <c r="M752" s="9">
        <f t="shared" si="34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33"/>
        <v>30.974074074074075</v>
      </c>
      <c r="L753">
        <v>1458190800</v>
      </c>
      <c r="M753" s="9">
        <f t="shared" si="34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33"/>
        <v>47.035087719298247</v>
      </c>
      <c r="L754">
        <v>1280984400</v>
      </c>
      <c r="M754" s="9">
        <f t="shared" si="34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33"/>
        <v>88.065693430656935</v>
      </c>
      <c r="L755">
        <v>1274590800</v>
      </c>
      <c r="M755" s="9">
        <f t="shared" si="34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33"/>
        <v>37.005616224648989</v>
      </c>
      <c r="L756">
        <v>1351400400</v>
      </c>
      <c r="M756" s="9">
        <f t="shared" si="34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33"/>
        <v>26.027777777777779</v>
      </c>
      <c r="L757">
        <v>1514354400</v>
      </c>
      <c r="M757" s="9">
        <f t="shared" si="34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33"/>
        <v>67.817567567567565</v>
      </c>
      <c r="L758">
        <v>1421733600</v>
      </c>
      <c r="M758" s="9">
        <f t="shared" si="34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33"/>
        <v>49.964912280701753</v>
      </c>
      <c r="L759">
        <v>1305176400</v>
      </c>
      <c r="M759" s="9">
        <f t="shared" si="34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33"/>
        <v>110.01646903820817</v>
      </c>
      <c r="L760">
        <v>1414126800</v>
      </c>
      <c r="M760" s="9">
        <f t="shared" si="34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33"/>
        <v>89.964678178963894</v>
      </c>
      <c r="L761">
        <v>1517810400</v>
      </c>
      <c r="M761" s="9">
        <f t="shared" si="34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33"/>
        <v>79.009523809523813</v>
      </c>
      <c r="L762">
        <v>1564635600</v>
      </c>
      <c r="M762" s="9">
        <f t="shared" si="34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33"/>
        <v>86.867469879518069</v>
      </c>
      <c r="L763">
        <v>1500699600</v>
      </c>
      <c r="M763" s="9">
        <f t="shared" si="34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33"/>
        <v>62.04</v>
      </c>
      <c r="L764">
        <v>1354082400</v>
      </c>
      <c r="M764" s="9">
        <f t="shared" si="34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33"/>
        <v>26.970212765957445</v>
      </c>
      <c r="L765">
        <v>1336453200</v>
      </c>
      <c r="M765" s="9">
        <f t="shared" si="34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33"/>
        <v>54.121621621621621</v>
      </c>
      <c r="L766">
        <v>1305262800</v>
      </c>
      <c r="M766" s="9">
        <f t="shared" si="34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33"/>
        <v>41.035353535353536</v>
      </c>
      <c r="L767">
        <v>1492232400</v>
      </c>
      <c r="M767" s="9">
        <f t="shared" si="34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33"/>
        <v>55.052419354838712</v>
      </c>
      <c r="L768">
        <v>1537333200</v>
      </c>
      <c r="M768" s="9">
        <f t="shared" si="34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33"/>
        <v>107.93762183235867</v>
      </c>
      <c r="L769">
        <v>1444107600</v>
      </c>
      <c r="M769" s="9">
        <f t="shared" si="34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33"/>
        <v>73.92</v>
      </c>
      <c r="L770">
        <v>1386741600</v>
      </c>
      <c r="M770" s="9">
        <f t="shared" si="34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36">IFERROR(AVERAGE(E771/H771), "No backers")</f>
        <v>31.995894428152493</v>
      </c>
      <c r="L771">
        <v>1376542800</v>
      </c>
      <c r="M771" s="9">
        <f t="shared" ref="M771:M834" si="37">(((L771/60)/60)/24)+DATE(1970,1,1)</f>
        <v>41501.208333333336</v>
      </c>
      <c r="N771">
        <v>1378789200</v>
      </c>
      <c r="O771" s="9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36"/>
        <v>53.898148148148145</v>
      </c>
      <c r="L772">
        <v>1397451600</v>
      </c>
      <c r="M772" s="9">
        <f t="shared" si="37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36"/>
        <v>106.5</v>
      </c>
      <c r="L773">
        <v>1548482400</v>
      </c>
      <c r="M773" s="9">
        <f t="shared" si="37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36"/>
        <v>32.999805409612762</v>
      </c>
      <c r="L774">
        <v>1549692000</v>
      </c>
      <c r="M774" s="9">
        <f t="shared" si="37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36"/>
        <v>43.00254993625159</v>
      </c>
      <c r="L775">
        <v>1492059600</v>
      </c>
      <c r="M775" s="9">
        <f t="shared" si="37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36"/>
        <v>86.858974358974365</v>
      </c>
      <c r="L776">
        <v>1463979600</v>
      </c>
      <c r="M776" s="9">
        <f t="shared" si="37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36"/>
        <v>96.8</v>
      </c>
      <c r="L777">
        <v>1415253600</v>
      </c>
      <c r="M777" s="9">
        <f t="shared" si="37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36"/>
        <v>32.995456610631528</v>
      </c>
      <c r="L778">
        <v>1562216400</v>
      </c>
      <c r="M778" s="9">
        <f t="shared" si="37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36"/>
        <v>68.028106508875737</v>
      </c>
      <c r="L779">
        <v>1316754000</v>
      </c>
      <c r="M779" s="9">
        <f t="shared" si="37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36"/>
        <v>58.867816091954026</v>
      </c>
      <c r="L780">
        <v>1313211600</v>
      </c>
      <c r="M780" s="9">
        <f t="shared" si="37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36"/>
        <v>105.04572803850782</v>
      </c>
      <c r="L781">
        <v>1439528400</v>
      </c>
      <c r="M781" s="9">
        <f t="shared" si="37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36"/>
        <v>33.054878048780488</v>
      </c>
      <c r="L782">
        <v>1469163600</v>
      </c>
      <c r="M782" s="9">
        <f t="shared" si="37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36"/>
        <v>78.821428571428569</v>
      </c>
      <c r="L783">
        <v>1288501200</v>
      </c>
      <c r="M783" s="9">
        <f t="shared" si="37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36"/>
        <v>68.204968944099377</v>
      </c>
      <c r="L784">
        <v>1298959200</v>
      </c>
      <c r="M784" s="9">
        <f t="shared" si="37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36"/>
        <v>75.731884057971016</v>
      </c>
      <c r="L785">
        <v>1387260000</v>
      </c>
      <c r="M785" s="9">
        <f t="shared" si="37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36"/>
        <v>30.996070133010882</v>
      </c>
      <c r="L786">
        <v>1457244000</v>
      </c>
      <c r="M786" s="9">
        <f t="shared" si="37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36"/>
        <v>101.88188976377953</v>
      </c>
      <c r="L787">
        <v>1556341200</v>
      </c>
      <c r="M787" s="9">
        <f t="shared" si="37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36"/>
        <v>52.879227053140099</v>
      </c>
      <c r="L788">
        <v>1522126800</v>
      </c>
      <c r="M788" s="9">
        <f t="shared" si="37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36"/>
        <v>71.005820721769496</v>
      </c>
      <c r="L789">
        <v>1305954000</v>
      </c>
      <c r="M789" s="9">
        <f t="shared" si="37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36"/>
        <v>102.38709677419355</v>
      </c>
      <c r="L790">
        <v>1350709200</v>
      </c>
      <c r="M790" s="9">
        <f t="shared" si="37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36"/>
        <v>74.466666666666669</v>
      </c>
      <c r="L791">
        <v>1401166800</v>
      </c>
      <c r="M791" s="9">
        <f t="shared" si="37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36"/>
        <v>51.009883198562441</v>
      </c>
      <c r="L792">
        <v>1266127200</v>
      </c>
      <c r="M792" s="9">
        <f t="shared" si="37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36"/>
        <v>90</v>
      </c>
      <c r="L793">
        <v>1481436000</v>
      </c>
      <c r="M793" s="9">
        <f t="shared" si="37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36"/>
        <v>97.142857142857139</v>
      </c>
      <c r="L794">
        <v>1372222800</v>
      </c>
      <c r="M794" s="9">
        <f t="shared" si="37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36"/>
        <v>72.071823204419886</v>
      </c>
      <c r="L795">
        <v>1372136400</v>
      </c>
      <c r="M795" s="9">
        <f t="shared" si="37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36"/>
        <v>75.236363636363635</v>
      </c>
      <c r="L796">
        <v>1513922400</v>
      </c>
      <c r="M796" s="9">
        <f t="shared" si="37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36"/>
        <v>32.967741935483872</v>
      </c>
      <c r="L797">
        <v>1477976400</v>
      </c>
      <c r="M797" s="9">
        <f t="shared" si="37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36"/>
        <v>54.807692307692307</v>
      </c>
      <c r="L798">
        <v>1407474000</v>
      </c>
      <c r="M798" s="9">
        <f t="shared" si="37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36"/>
        <v>45.037837837837834</v>
      </c>
      <c r="L799">
        <v>1546149600</v>
      </c>
      <c r="M799" s="9">
        <f t="shared" si="37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36"/>
        <v>52.958677685950413</v>
      </c>
      <c r="L800">
        <v>1338440400</v>
      </c>
      <c r="M800" s="9">
        <f t="shared" si="37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36"/>
        <v>60.017959183673469</v>
      </c>
      <c r="L801">
        <v>1454133600</v>
      </c>
      <c r="M801" s="9">
        <f t="shared" si="37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36"/>
        <v>1</v>
      </c>
      <c r="L802">
        <v>1434085200</v>
      </c>
      <c r="M802" s="9">
        <f t="shared" si="37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36"/>
        <v>44.028301886792455</v>
      </c>
      <c r="L803">
        <v>1577772000</v>
      </c>
      <c r="M803" s="9">
        <f t="shared" si="37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36"/>
        <v>86.028169014084511</v>
      </c>
      <c r="L804">
        <v>1562216400</v>
      </c>
      <c r="M804" s="9">
        <f t="shared" si="37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36"/>
        <v>28.012875536480685</v>
      </c>
      <c r="L805">
        <v>1548568800</v>
      </c>
      <c r="M805" s="9">
        <f t="shared" si="37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36"/>
        <v>32.050458715596328</v>
      </c>
      <c r="L806">
        <v>1514872800</v>
      </c>
      <c r="M806" s="9">
        <f t="shared" si="37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36"/>
        <v>73.611940298507463</v>
      </c>
      <c r="L807">
        <v>1416031200</v>
      </c>
      <c r="M807" s="9">
        <f t="shared" si="37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36"/>
        <v>108.71052631578948</v>
      </c>
      <c r="L808">
        <v>1330927200</v>
      </c>
      <c r="M808" s="9">
        <f t="shared" si="37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36"/>
        <v>42.97674418604651</v>
      </c>
      <c r="L809">
        <v>1571115600</v>
      </c>
      <c r="M809" s="9">
        <f t="shared" si="37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36"/>
        <v>83.315789473684205</v>
      </c>
      <c r="L810">
        <v>1463461200</v>
      </c>
      <c r="M810" s="9">
        <f t="shared" si="37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36"/>
        <v>42</v>
      </c>
      <c r="L811">
        <v>1344920400</v>
      </c>
      <c r="M811" s="9">
        <f t="shared" si="37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36"/>
        <v>55.927601809954751</v>
      </c>
      <c r="L812">
        <v>1511848800</v>
      </c>
      <c r="M812" s="9">
        <f t="shared" si="37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36"/>
        <v>105.03681885125184</v>
      </c>
      <c r="L813">
        <v>1452319200</v>
      </c>
      <c r="M813" s="9">
        <f t="shared" si="37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36"/>
        <v>48</v>
      </c>
      <c r="L814">
        <v>1523854800</v>
      </c>
      <c r="M814" s="9">
        <f t="shared" si="37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36"/>
        <v>112.66176470588235</v>
      </c>
      <c r="L815">
        <v>1346043600</v>
      </c>
      <c r="M815" s="9">
        <f t="shared" si="37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36"/>
        <v>81.944444444444443</v>
      </c>
      <c r="L816">
        <v>1464325200</v>
      </c>
      <c r="M816" s="9">
        <f t="shared" si="37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36"/>
        <v>64.049180327868854</v>
      </c>
      <c r="L817">
        <v>1511935200</v>
      </c>
      <c r="M817" s="9">
        <f t="shared" si="37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36"/>
        <v>106.39097744360902</v>
      </c>
      <c r="L818">
        <v>1392012000</v>
      </c>
      <c r="M818" s="9">
        <f t="shared" si="37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36"/>
        <v>76.011249497790274</v>
      </c>
      <c r="L819">
        <v>1556946000</v>
      </c>
      <c r="M819" s="9">
        <f t="shared" si="37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36"/>
        <v>111.07246376811594</v>
      </c>
      <c r="L820">
        <v>1548050400</v>
      </c>
      <c r="M820" s="9">
        <f t="shared" si="37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36"/>
        <v>95.936170212765958</v>
      </c>
      <c r="L821">
        <v>1353736800</v>
      </c>
      <c r="M821" s="9">
        <f t="shared" si="37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36"/>
        <v>43.043010752688176</v>
      </c>
      <c r="L822">
        <v>1532840400</v>
      </c>
      <c r="M822" s="9">
        <f t="shared" si="37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36"/>
        <v>67.966666666666669</v>
      </c>
      <c r="L823">
        <v>1488261600</v>
      </c>
      <c r="M823" s="9">
        <f t="shared" si="37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36"/>
        <v>89.991428571428571</v>
      </c>
      <c r="L824">
        <v>1393567200</v>
      </c>
      <c r="M824" s="9">
        <f t="shared" si="37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36"/>
        <v>58.095238095238095</v>
      </c>
      <c r="L825">
        <v>1410325200</v>
      </c>
      <c r="M825" s="9">
        <f t="shared" si="37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36"/>
        <v>83.996875000000003</v>
      </c>
      <c r="L826">
        <v>1276923600</v>
      </c>
      <c r="M826" s="9">
        <f t="shared" si="37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36"/>
        <v>88.853503184713375</v>
      </c>
      <c r="L827">
        <v>1500958800</v>
      </c>
      <c r="M827" s="9">
        <f t="shared" si="37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36"/>
        <v>65.963917525773198</v>
      </c>
      <c r="L828">
        <v>1292220000</v>
      </c>
      <c r="M828" s="9">
        <f t="shared" si="37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36"/>
        <v>74.804878048780495</v>
      </c>
      <c r="L829">
        <v>1304398800</v>
      </c>
      <c r="M829" s="9">
        <f t="shared" si="37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36"/>
        <v>69.98571428571428</v>
      </c>
      <c r="L830">
        <v>1535432400</v>
      </c>
      <c r="M830" s="9">
        <f t="shared" si="37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36"/>
        <v>32.006493506493506</v>
      </c>
      <c r="L831">
        <v>1433826000</v>
      </c>
      <c r="M831" s="9">
        <f t="shared" si="37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36"/>
        <v>64.727272727272734</v>
      </c>
      <c r="L832">
        <v>1514959200</v>
      </c>
      <c r="M832" s="9">
        <f t="shared" si="37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36"/>
        <v>24.998110087408456</v>
      </c>
      <c r="L833">
        <v>1332738000</v>
      </c>
      <c r="M833" s="9">
        <f t="shared" si="37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36"/>
        <v>104.97764070932922</v>
      </c>
      <c r="L834">
        <v>1445490000</v>
      </c>
      <c r="M834" s="9">
        <f t="shared" si="37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39">IFERROR(AVERAGE(E835/H835), "No backers")</f>
        <v>64.987878787878785</v>
      </c>
      <c r="L835">
        <v>1297663200</v>
      </c>
      <c r="M835" s="9">
        <f t="shared" ref="M835:M898" si="40">(((L835/60)/60)/24)+DATE(1970,1,1)</f>
        <v>40588.25</v>
      </c>
      <c r="N835">
        <v>1298613600</v>
      </c>
      <c r="O835" s="9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39"/>
        <v>94.352941176470594</v>
      </c>
      <c r="L836">
        <v>1371963600</v>
      </c>
      <c r="M836" s="9">
        <f t="shared" si="40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39"/>
        <v>44.001706484641637</v>
      </c>
      <c r="L837">
        <v>1425103200</v>
      </c>
      <c r="M837" s="9">
        <f t="shared" si="40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39"/>
        <v>64.744680851063833</v>
      </c>
      <c r="L838">
        <v>1265349600</v>
      </c>
      <c r="M838" s="9">
        <f t="shared" si="40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39"/>
        <v>84.00667779632721</v>
      </c>
      <c r="L839">
        <v>1301202000</v>
      </c>
      <c r="M839" s="9">
        <f t="shared" si="40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39"/>
        <v>34.061302681992338</v>
      </c>
      <c r="L840">
        <v>1538024400</v>
      </c>
      <c r="M840" s="9">
        <f t="shared" si="40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39"/>
        <v>93.273885350318466</v>
      </c>
      <c r="L841">
        <v>1395032400</v>
      </c>
      <c r="M841" s="9">
        <f t="shared" si="40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39"/>
        <v>32.998301726577978</v>
      </c>
      <c r="L842">
        <v>1405486800</v>
      </c>
      <c r="M842" s="9">
        <f t="shared" si="40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39"/>
        <v>83.812903225806451</v>
      </c>
      <c r="L843">
        <v>1455861600</v>
      </c>
      <c r="M843" s="9">
        <f t="shared" si="40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39"/>
        <v>63.992424242424242</v>
      </c>
      <c r="L844">
        <v>1529038800</v>
      </c>
      <c r="M844" s="9">
        <f t="shared" si="40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39"/>
        <v>81.909090909090907</v>
      </c>
      <c r="L845">
        <v>1535259600</v>
      </c>
      <c r="M845" s="9">
        <f t="shared" si="40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39"/>
        <v>93.053191489361708</v>
      </c>
      <c r="L846">
        <v>1327212000</v>
      </c>
      <c r="M846" s="9">
        <f t="shared" si="40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39"/>
        <v>101.98449039881831</v>
      </c>
      <c r="L847">
        <v>1526360400</v>
      </c>
      <c r="M847" s="9">
        <f t="shared" si="40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39"/>
        <v>105.9375</v>
      </c>
      <c r="L848">
        <v>1532149200</v>
      </c>
      <c r="M848" s="9">
        <f t="shared" si="40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39"/>
        <v>101.58181818181818</v>
      </c>
      <c r="L849">
        <v>1515304800</v>
      </c>
      <c r="M849" s="9">
        <f t="shared" si="40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39"/>
        <v>62.970930232558139</v>
      </c>
      <c r="L850">
        <v>1276318800</v>
      </c>
      <c r="M850" s="9">
        <f t="shared" si="40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39"/>
        <v>29.045602605863191</v>
      </c>
      <c r="L851">
        <v>1328767200</v>
      </c>
      <c r="M851" s="9">
        <f t="shared" si="40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39"/>
        <v>1</v>
      </c>
      <c r="L852">
        <v>1321682400</v>
      </c>
      <c r="M852" s="9">
        <f t="shared" si="40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39"/>
        <v>77.924999999999997</v>
      </c>
      <c r="L853">
        <v>1335934800</v>
      </c>
      <c r="M853" s="9">
        <f t="shared" si="40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39"/>
        <v>80.806451612903231</v>
      </c>
      <c r="L854">
        <v>1310792400</v>
      </c>
      <c r="M854" s="9">
        <f t="shared" si="40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39"/>
        <v>76.006816632583508</v>
      </c>
      <c r="L855">
        <v>1308546000</v>
      </c>
      <c r="M855" s="9">
        <f t="shared" si="40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39"/>
        <v>72.993613824192337</v>
      </c>
      <c r="L856">
        <v>1574056800</v>
      </c>
      <c r="M856" s="9">
        <f t="shared" si="40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39"/>
        <v>53</v>
      </c>
      <c r="L857">
        <v>1308373200</v>
      </c>
      <c r="M857" s="9">
        <f t="shared" si="40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39"/>
        <v>54.164556962025316</v>
      </c>
      <c r="L858">
        <v>1335243600</v>
      </c>
      <c r="M858" s="9">
        <f t="shared" si="40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39"/>
        <v>32.946666666666665</v>
      </c>
      <c r="L859">
        <v>1328421600</v>
      </c>
      <c r="M859" s="9">
        <f t="shared" si="40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39"/>
        <v>79.371428571428567</v>
      </c>
      <c r="L860">
        <v>1524286800</v>
      </c>
      <c r="M860" s="9">
        <f t="shared" si="40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39"/>
        <v>41.174603174603178</v>
      </c>
      <c r="L861">
        <v>1362117600</v>
      </c>
      <c r="M861" s="9">
        <f t="shared" si="40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39"/>
        <v>77.430769230769229</v>
      </c>
      <c r="L862">
        <v>1550556000</v>
      </c>
      <c r="M862" s="9">
        <f t="shared" si="40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39"/>
        <v>57.159509202453989</v>
      </c>
      <c r="L863">
        <v>1269147600</v>
      </c>
      <c r="M863" s="9">
        <f t="shared" si="40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39"/>
        <v>77.17647058823529</v>
      </c>
      <c r="L864">
        <v>1312174800</v>
      </c>
      <c r="M864" s="9">
        <f t="shared" si="40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39"/>
        <v>24.953917050691246</v>
      </c>
      <c r="L865">
        <v>1434517200</v>
      </c>
      <c r="M865" s="9">
        <f t="shared" si="40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39"/>
        <v>97.18</v>
      </c>
      <c r="L866">
        <v>1471582800</v>
      </c>
      <c r="M866" s="9">
        <f t="shared" si="40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39"/>
        <v>46.000916870415651</v>
      </c>
      <c r="L867">
        <v>1410757200</v>
      </c>
      <c r="M867" s="9">
        <f t="shared" si="40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39"/>
        <v>88.023385300668153</v>
      </c>
      <c r="L868">
        <v>1304830800</v>
      </c>
      <c r="M868" s="9">
        <f t="shared" si="40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39"/>
        <v>25.99</v>
      </c>
      <c r="L869">
        <v>1539061200</v>
      </c>
      <c r="M869" s="9">
        <f t="shared" si="40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39"/>
        <v>102.69047619047619</v>
      </c>
      <c r="L870">
        <v>1381554000</v>
      </c>
      <c r="M870" s="9">
        <f t="shared" si="40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39"/>
        <v>72.958174904942965</v>
      </c>
      <c r="L871">
        <v>1277096400</v>
      </c>
      <c r="M871" s="9">
        <f t="shared" si="40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39"/>
        <v>57.190082644628099</v>
      </c>
      <c r="L872">
        <v>1440392400</v>
      </c>
      <c r="M872" s="9">
        <f t="shared" si="40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39"/>
        <v>84.013793103448279</v>
      </c>
      <c r="L873">
        <v>1509512400</v>
      </c>
      <c r="M873" s="9">
        <f t="shared" si="40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39"/>
        <v>98.666666666666671</v>
      </c>
      <c r="L874">
        <v>1535950800</v>
      </c>
      <c r="M874" s="9">
        <f t="shared" si="40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39"/>
        <v>42.007419183889773</v>
      </c>
      <c r="L875">
        <v>1389160800</v>
      </c>
      <c r="M875" s="9">
        <f t="shared" si="40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39"/>
        <v>32.002753556677376</v>
      </c>
      <c r="L876">
        <v>1271998800</v>
      </c>
      <c r="M876" s="9">
        <f t="shared" si="40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39"/>
        <v>81.567164179104481</v>
      </c>
      <c r="L877">
        <v>1294898400</v>
      </c>
      <c r="M877" s="9">
        <f t="shared" si="40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39"/>
        <v>37.035087719298247</v>
      </c>
      <c r="L878">
        <v>1559970000</v>
      </c>
      <c r="M878" s="9">
        <f t="shared" si="40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39"/>
        <v>103.033360455655</v>
      </c>
      <c r="L879">
        <v>1469509200</v>
      </c>
      <c r="M879" s="9">
        <f t="shared" si="40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39"/>
        <v>84.333333333333329</v>
      </c>
      <c r="L880">
        <v>1579068000</v>
      </c>
      <c r="M880" s="9">
        <f t="shared" si="40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39"/>
        <v>102.60377358490567</v>
      </c>
      <c r="L881">
        <v>1487743200</v>
      </c>
      <c r="M881" s="9">
        <f t="shared" si="40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39"/>
        <v>79.992129246064621</v>
      </c>
      <c r="L882">
        <v>1563685200</v>
      </c>
      <c r="M882" s="9">
        <f t="shared" si="40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39"/>
        <v>70.055309734513273</v>
      </c>
      <c r="L883">
        <v>1436418000</v>
      </c>
      <c r="M883" s="9">
        <f t="shared" si="40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39"/>
        <v>37</v>
      </c>
      <c r="L884">
        <v>1421820000</v>
      </c>
      <c r="M884" s="9">
        <f t="shared" si="40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39"/>
        <v>41.911917098445599</v>
      </c>
      <c r="L885">
        <v>1274763600</v>
      </c>
      <c r="M885" s="9">
        <f t="shared" si="40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39"/>
        <v>57.992576882290564</v>
      </c>
      <c r="L886">
        <v>1399179600</v>
      </c>
      <c r="M886" s="9">
        <f t="shared" si="40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39"/>
        <v>40.942307692307693</v>
      </c>
      <c r="L887">
        <v>1275800400</v>
      </c>
      <c r="M887" s="9">
        <f t="shared" si="40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39"/>
        <v>69.9972602739726</v>
      </c>
      <c r="L888">
        <v>1282798800</v>
      </c>
      <c r="M888" s="9">
        <f t="shared" si="40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39"/>
        <v>73.838709677419359</v>
      </c>
      <c r="L889">
        <v>1437109200</v>
      </c>
      <c r="M889" s="9">
        <f t="shared" si="40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39"/>
        <v>41.979310344827589</v>
      </c>
      <c r="L890">
        <v>1491886800</v>
      </c>
      <c r="M890" s="9">
        <f t="shared" si="40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39"/>
        <v>77.93442622950819</v>
      </c>
      <c r="L891">
        <v>1394600400</v>
      </c>
      <c r="M891" s="9">
        <f t="shared" si="40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39"/>
        <v>106.01972789115646</v>
      </c>
      <c r="L892">
        <v>1561352400</v>
      </c>
      <c r="M892" s="9">
        <f t="shared" si="40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39"/>
        <v>47.018181818181816</v>
      </c>
      <c r="L893">
        <v>1322892000</v>
      </c>
      <c r="M893" s="9">
        <f t="shared" si="40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39"/>
        <v>76.016483516483518</v>
      </c>
      <c r="L894">
        <v>1274418000</v>
      </c>
      <c r="M894" s="9">
        <f t="shared" si="40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39"/>
        <v>54.120603015075375</v>
      </c>
      <c r="L895">
        <v>1434344400</v>
      </c>
      <c r="M895" s="9">
        <f t="shared" si="40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39"/>
        <v>57.285714285714285</v>
      </c>
      <c r="L896">
        <v>1373518800</v>
      </c>
      <c r="M896" s="9">
        <f t="shared" si="40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39"/>
        <v>103.81308411214954</v>
      </c>
      <c r="L897">
        <v>1517637600</v>
      </c>
      <c r="M897" s="9">
        <f t="shared" si="40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39"/>
        <v>105.02602739726028</v>
      </c>
      <c r="L898">
        <v>1310619600</v>
      </c>
      <c r="M898" s="9">
        <f t="shared" si="40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42">IFERROR(AVERAGE(E899/H899), "No backers")</f>
        <v>90.259259259259252</v>
      </c>
      <c r="L899">
        <v>1556427600</v>
      </c>
      <c r="M899" s="9">
        <f t="shared" ref="M899:M962" si="43">(((L899/60)/60)/24)+DATE(1970,1,1)</f>
        <v>43583.208333333328</v>
      </c>
      <c r="N899">
        <v>1556600400</v>
      </c>
      <c r="O899" s="9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42"/>
        <v>76.978705978705975</v>
      </c>
      <c r="L900">
        <v>1576476000</v>
      </c>
      <c r="M900" s="9">
        <f t="shared" si="43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42"/>
        <v>102.60162601626017</v>
      </c>
      <c r="L901">
        <v>1381122000</v>
      </c>
      <c r="M901" s="9">
        <f t="shared" si="43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42"/>
        <v>2</v>
      </c>
      <c r="L902">
        <v>1411102800</v>
      </c>
      <c r="M902" s="9">
        <f t="shared" si="43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42"/>
        <v>55.0062893081761</v>
      </c>
      <c r="L903">
        <v>1531803600</v>
      </c>
      <c r="M903" s="9">
        <f t="shared" si="43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42"/>
        <v>32.127272727272725</v>
      </c>
      <c r="L904">
        <v>1454133600</v>
      </c>
      <c r="M904" s="9">
        <f t="shared" si="43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42"/>
        <v>50.642857142857146</v>
      </c>
      <c r="L905">
        <v>1336194000</v>
      </c>
      <c r="M905" s="9">
        <f t="shared" si="43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42"/>
        <v>49.6875</v>
      </c>
      <c r="L906">
        <v>1349326800</v>
      </c>
      <c r="M906" s="9">
        <f t="shared" si="43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42"/>
        <v>54.894067796610166</v>
      </c>
      <c r="L907">
        <v>1379566800</v>
      </c>
      <c r="M907" s="9">
        <f t="shared" si="43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42"/>
        <v>46.931937172774866</v>
      </c>
      <c r="L908">
        <v>1494651600</v>
      </c>
      <c r="M908" s="9">
        <f t="shared" si="43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42"/>
        <v>44.951219512195124</v>
      </c>
      <c r="L909">
        <v>1303880400</v>
      </c>
      <c r="M909" s="9">
        <f t="shared" si="43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42"/>
        <v>30.99898322318251</v>
      </c>
      <c r="L910">
        <v>1335934800</v>
      </c>
      <c r="M910" s="9">
        <f t="shared" si="43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42"/>
        <v>107.7625</v>
      </c>
      <c r="L911">
        <v>1528088400</v>
      </c>
      <c r="M911" s="9">
        <f t="shared" si="43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42"/>
        <v>102.07770270270271</v>
      </c>
      <c r="L912">
        <v>1421906400</v>
      </c>
      <c r="M912" s="9">
        <f t="shared" si="43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42"/>
        <v>24.976190476190474</v>
      </c>
      <c r="L913">
        <v>1568005200</v>
      </c>
      <c r="M913" s="9">
        <f t="shared" si="43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42"/>
        <v>79.944134078212286</v>
      </c>
      <c r="L914">
        <v>1346821200</v>
      </c>
      <c r="M914" s="9">
        <f t="shared" si="43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42"/>
        <v>67.946462715105156</v>
      </c>
      <c r="L915">
        <v>1557637200</v>
      </c>
      <c r="M915" s="9">
        <f t="shared" si="43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42"/>
        <v>26.070921985815602</v>
      </c>
      <c r="L916">
        <v>1375592400</v>
      </c>
      <c r="M916" s="9">
        <f t="shared" si="43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42"/>
        <v>105.0032154340836</v>
      </c>
      <c r="L917">
        <v>1503982800</v>
      </c>
      <c r="M917" s="9">
        <f t="shared" si="43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42"/>
        <v>25.826923076923077</v>
      </c>
      <c r="L918">
        <v>1418882400</v>
      </c>
      <c r="M918" s="9">
        <f t="shared" si="43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42"/>
        <v>77.666666666666671</v>
      </c>
      <c r="L919">
        <v>1309237200</v>
      </c>
      <c r="M919" s="9">
        <f t="shared" si="43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42"/>
        <v>57.82692307692308</v>
      </c>
      <c r="L920">
        <v>1343365200</v>
      </c>
      <c r="M920" s="9">
        <f t="shared" si="43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42"/>
        <v>92.955555555555549</v>
      </c>
      <c r="L921">
        <v>1507957200</v>
      </c>
      <c r="M921" s="9">
        <f t="shared" si="43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42"/>
        <v>37.945098039215686</v>
      </c>
      <c r="L922">
        <v>1549519200</v>
      </c>
      <c r="M922" s="9">
        <f t="shared" si="43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42"/>
        <v>31.842105263157894</v>
      </c>
      <c r="L923">
        <v>1329026400</v>
      </c>
      <c r="M923" s="9">
        <f t="shared" si="43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42"/>
        <v>40</v>
      </c>
      <c r="L924">
        <v>1544335200</v>
      </c>
      <c r="M924" s="9">
        <f t="shared" si="43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42"/>
        <v>101.1</v>
      </c>
      <c r="L925">
        <v>1279083600</v>
      </c>
      <c r="M925" s="9">
        <f t="shared" si="43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42"/>
        <v>84.006989951944078</v>
      </c>
      <c r="L926">
        <v>1572498000</v>
      </c>
      <c r="M926" s="9">
        <f t="shared" si="43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42"/>
        <v>103.41538461538461</v>
      </c>
      <c r="L927">
        <v>1506056400</v>
      </c>
      <c r="M927" s="9">
        <f t="shared" si="43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42"/>
        <v>105.13333333333334</v>
      </c>
      <c r="L928">
        <v>1463029200</v>
      </c>
      <c r="M928" s="9">
        <f t="shared" si="43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42"/>
        <v>89.21621621621621</v>
      </c>
      <c r="L929">
        <v>1342069200</v>
      </c>
      <c r="M929" s="9">
        <f t="shared" si="43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42"/>
        <v>51.995234312946785</v>
      </c>
      <c r="L930">
        <v>1388296800</v>
      </c>
      <c r="M930" s="9">
        <f t="shared" si="43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42"/>
        <v>64.956521739130437</v>
      </c>
      <c r="L931">
        <v>1493787600</v>
      </c>
      <c r="M931" s="9">
        <f t="shared" si="43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42"/>
        <v>46.235294117647058</v>
      </c>
      <c r="L932">
        <v>1424844000</v>
      </c>
      <c r="M932" s="9">
        <f t="shared" si="43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42"/>
        <v>51.151785714285715</v>
      </c>
      <c r="L933">
        <v>1403931600</v>
      </c>
      <c r="M933" s="9">
        <f t="shared" si="43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42"/>
        <v>33.909722222222221</v>
      </c>
      <c r="L934">
        <v>1394514000</v>
      </c>
      <c r="M934" s="9">
        <f t="shared" si="43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42"/>
        <v>92.016298633017882</v>
      </c>
      <c r="L935">
        <v>1365397200</v>
      </c>
      <c r="M935" s="9">
        <f t="shared" si="43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42"/>
        <v>107.42857142857143</v>
      </c>
      <c r="L936">
        <v>1456120800</v>
      </c>
      <c r="M936" s="9">
        <f t="shared" si="43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42"/>
        <v>75.848484848484844</v>
      </c>
      <c r="L937">
        <v>1437714000</v>
      </c>
      <c r="M937" s="9">
        <f t="shared" si="43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42"/>
        <v>80.476190476190482</v>
      </c>
      <c r="L938">
        <v>1563771600</v>
      </c>
      <c r="M938" s="9">
        <f t="shared" si="43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42"/>
        <v>86.978483606557376</v>
      </c>
      <c r="L939">
        <v>1448517600</v>
      </c>
      <c r="M939" s="9">
        <f t="shared" si="43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42"/>
        <v>105.13541666666667</v>
      </c>
      <c r="L940">
        <v>1528779600</v>
      </c>
      <c r="M940" s="9">
        <f t="shared" si="43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42"/>
        <v>57.298507462686565</v>
      </c>
      <c r="L941">
        <v>1304744400</v>
      </c>
      <c r="M941" s="9">
        <f t="shared" si="43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42"/>
        <v>93.348484848484844</v>
      </c>
      <c r="L942">
        <v>1354341600</v>
      </c>
      <c r="M942" s="9">
        <f t="shared" si="43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42"/>
        <v>71.987179487179489</v>
      </c>
      <c r="L943">
        <v>1294552800</v>
      </c>
      <c r="M943" s="9">
        <f t="shared" si="43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42"/>
        <v>92.611940298507463</v>
      </c>
      <c r="L944">
        <v>1295935200</v>
      </c>
      <c r="M944" s="9">
        <f t="shared" si="43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42"/>
        <v>104.99122807017544</v>
      </c>
      <c r="L945">
        <v>1411534800</v>
      </c>
      <c r="M945" s="9">
        <f t="shared" si="43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42"/>
        <v>30.958174904942965</v>
      </c>
      <c r="L946">
        <v>1486706400</v>
      </c>
      <c r="M946" s="9">
        <f t="shared" si="43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42"/>
        <v>33.001182732111175</v>
      </c>
      <c r="L947">
        <v>1333602000</v>
      </c>
      <c r="M947" s="9">
        <f t="shared" si="43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42"/>
        <v>84.187845303867405</v>
      </c>
      <c r="L948">
        <v>1308200400</v>
      </c>
      <c r="M948" s="9">
        <f t="shared" si="43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42"/>
        <v>73.92307692307692</v>
      </c>
      <c r="L949">
        <v>1411707600</v>
      </c>
      <c r="M949" s="9">
        <f t="shared" si="43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42"/>
        <v>36.987499999999997</v>
      </c>
      <c r="L950">
        <v>1418364000</v>
      </c>
      <c r="M950" s="9">
        <f t="shared" si="43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42"/>
        <v>46.896551724137929</v>
      </c>
      <c r="L951">
        <v>1429333200</v>
      </c>
      <c r="M951" s="9">
        <f t="shared" si="43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42"/>
        <v>5</v>
      </c>
      <c r="L952">
        <v>1555390800</v>
      </c>
      <c r="M952" s="9">
        <f t="shared" si="43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42"/>
        <v>102.02437459910199</v>
      </c>
      <c r="L953">
        <v>1482732000</v>
      </c>
      <c r="M953" s="9">
        <f t="shared" si="43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42"/>
        <v>45.007502206531335</v>
      </c>
      <c r="L954">
        <v>1470718800</v>
      </c>
      <c r="M954" s="9">
        <f t="shared" si="43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42"/>
        <v>94.285714285714292</v>
      </c>
      <c r="L955">
        <v>1450591200</v>
      </c>
      <c r="M955" s="9">
        <f t="shared" si="43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42"/>
        <v>101.02325581395348</v>
      </c>
      <c r="L956">
        <v>1348290000</v>
      </c>
      <c r="M956" s="9">
        <f t="shared" si="43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42"/>
        <v>97.037499999999994</v>
      </c>
      <c r="L957">
        <v>1353823200</v>
      </c>
      <c r="M957" s="9">
        <f t="shared" si="43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42"/>
        <v>43.00963855421687</v>
      </c>
      <c r="L958">
        <v>1450764000</v>
      </c>
      <c r="M958" s="9">
        <f t="shared" si="43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42"/>
        <v>94.916030534351151</v>
      </c>
      <c r="L959">
        <v>1329372000</v>
      </c>
      <c r="M959" s="9">
        <f t="shared" si="43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42"/>
        <v>72.151785714285708</v>
      </c>
      <c r="L960">
        <v>1277096400</v>
      </c>
      <c r="M960" s="9">
        <f t="shared" si="43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42"/>
        <v>51.007692307692309</v>
      </c>
      <c r="L961">
        <v>1277701200</v>
      </c>
      <c r="M961" s="9">
        <f t="shared" si="43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42"/>
        <v>85.054545454545448</v>
      </c>
      <c r="L962">
        <v>1454911200</v>
      </c>
      <c r="M962" s="9">
        <f t="shared" si="43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45">IFERROR(AVERAGE(E963/H963), "No backers")</f>
        <v>43.87096774193548</v>
      </c>
      <c r="L963">
        <v>1297922400</v>
      </c>
      <c r="M963" s="9">
        <f t="shared" ref="M963:M1001" si="46">(((L963/60)/60)/24)+DATE(1970,1,1)</f>
        <v>40591.25</v>
      </c>
      <c r="N963">
        <v>1298268000</v>
      </c>
      <c r="O963" s="9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45"/>
        <v>40.063909774436091</v>
      </c>
      <c r="L964">
        <v>1384408800</v>
      </c>
      <c r="M964" s="9">
        <f t="shared" si="46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45"/>
        <v>43.833333333333336</v>
      </c>
      <c r="L965">
        <v>1299304800</v>
      </c>
      <c r="M965" s="9">
        <f t="shared" si="46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45"/>
        <v>84.92903225806451</v>
      </c>
      <c r="L966">
        <v>1431320400</v>
      </c>
      <c r="M966" s="9">
        <f t="shared" si="46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45"/>
        <v>41.067632850241544</v>
      </c>
      <c r="L967">
        <v>1264399200</v>
      </c>
      <c r="M967" s="9">
        <f t="shared" si="46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45"/>
        <v>54.971428571428568</v>
      </c>
      <c r="L968">
        <v>1497502800</v>
      </c>
      <c r="M968" s="9">
        <f t="shared" si="46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45"/>
        <v>77.010807374443743</v>
      </c>
      <c r="L969">
        <v>1333688400</v>
      </c>
      <c r="M969" s="9">
        <f t="shared" si="46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45"/>
        <v>71.201754385964918</v>
      </c>
      <c r="L970">
        <v>1293861600</v>
      </c>
      <c r="M970" s="9">
        <f t="shared" si="46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45"/>
        <v>91.935483870967744</v>
      </c>
      <c r="L971">
        <v>1576994400</v>
      </c>
      <c r="M971" s="9">
        <f t="shared" si="46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45"/>
        <v>97.069023569023571</v>
      </c>
      <c r="L972">
        <v>1304917200</v>
      </c>
      <c r="M972" s="9">
        <f t="shared" si="46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45"/>
        <v>58.916666666666664</v>
      </c>
      <c r="L973">
        <v>1381208400</v>
      </c>
      <c r="M973" s="9">
        <f t="shared" si="46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45"/>
        <v>58.015466983938133</v>
      </c>
      <c r="L974">
        <v>1401685200</v>
      </c>
      <c r="M974" s="9">
        <f t="shared" si="46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45"/>
        <v>103.87301587301587</v>
      </c>
      <c r="L975">
        <v>1291960800</v>
      </c>
      <c r="M975" s="9">
        <f t="shared" si="46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45"/>
        <v>93.46875</v>
      </c>
      <c r="L976">
        <v>1368853200</v>
      </c>
      <c r="M976" s="9">
        <f t="shared" si="46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45"/>
        <v>61.970370370370368</v>
      </c>
      <c r="L977">
        <v>1448776800</v>
      </c>
      <c r="M977" s="9">
        <f t="shared" si="46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45"/>
        <v>92.042857142857144</v>
      </c>
      <c r="L978">
        <v>1296194400</v>
      </c>
      <c r="M978" s="9">
        <f t="shared" si="46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45"/>
        <v>77.268656716417908</v>
      </c>
      <c r="L979">
        <v>1517983200</v>
      </c>
      <c r="M979" s="9">
        <f t="shared" si="46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45"/>
        <v>93.923913043478265</v>
      </c>
      <c r="L980">
        <v>1478930400</v>
      </c>
      <c r="M980" s="9">
        <f t="shared" si="46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45"/>
        <v>84.969458128078813</v>
      </c>
      <c r="L981">
        <v>1426395600</v>
      </c>
      <c r="M981" s="9">
        <f t="shared" si="46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45"/>
        <v>105.97035040431267</v>
      </c>
      <c r="L982">
        <v>1446181200</v>
      </c>
      <c r="M982" s="9">
        <f t="shared" si="46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45"/>
        <v>36.969040247678016</v>
      </c>
      <c r="L983">
        <v>1514181600</v>
      </c>
      <c r="M983" s="9">
        <f t="shared" si="46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45"/>
        <v>81.533333333333331</v>
      </c>
      <c r="L984">
        <v>1311051600</v>
      </c>
      <c r="M984" s="9">
        <f t="shared" si="46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45"/>
        <v>80.999140154772135</v>
      </c>
      <c r="L985">
        <v>1564894800</v>
      </c>
      <c r="M985" s="9">
        <f t="shared" si="46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45"/>
        <v>26.010498687664043</v>
      </c>
      <c r="L986">
        <v>1567918800</v>
      </c>
      <c r="M986" s="9">
        <f t="shared" si="46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45"/>
        <v>25.998410896708286</v>
      </c>
      <c r="L987">
        <v>1386309600</v>
      </c>
      <c r="M987" s="9">
        <f t="shared" si="46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45"/>
        <v>34.173913043478258</v>
      </c>
      <c r="L988">
        <v>1301979600</v>
      </c>
      <c r="M988" s="9">
        <f t="shared" si="46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45"/>
        <v>28.002083333333335</v>
      </c>
      <c r="L989">
        <v>1493269200</v>
      </c>
      <c r="M989" s="9">
        <f t="shared" si="46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45"/>
        <v>76.546875</v>
      </c>
      <c r="L990">
        <v>1478930400</v>
      </c>
      <c r="M990" s="9">
        <f t="shared" si="46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45"/>
        <v>53.053097345132741</v>
      </c>
      <c r="L991">
        <v>1555390800</v>
      </c>
      <c r="M991" s="9">
        <f t="shared" si="46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45"/>
        <v>106.859375</v>
      </c>
      <c r="L992">
        <v>1456984800</v>
      </c>
      <c r="M992" s="9">
        <f t="shared" si="46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45"/>
        <v>46.020746887966808</v>
      </c>
      <c r="L993">
        <v>1411621200</v>
      </c>
      <c r="M993" s="9">
        <f t="shared" si="46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45"/>
        <v>100.17424242424242</v>
      </c>
      <c r="L994">
        <v>1525669200</v>
      </c>
      <c r="M994" s="9">
        <f t="shared" si="46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45"/>
        <v>101.44</v>
      </c>
      <c r="L995">
        <v>1450936800</v>
      </c>
      <c r="M995" s="9">
        <f t="shared" si="46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45"/>
        <v>87.972684085510693</v>
      </c>
      <c r="L996">
        <v>1413522000</v>
      </c>
      <c r="M996" s="9">
        <f t="shared" si="46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45"/>
        <v>74.995594713656388</v>
      </c>
      <c r="L997">
        <v>1541307600</v>
      </c>
      <c r="M997" s="9">
        <f t="shared" si="46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45"/>
        <v>42.982142857142854</v>
      </c>
      <c r="L998">
        <v>1357106400</v>
      </c>
      <c r="M998" s="9">
        <f t="shared" si="46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45"/>
        <v>33.115107913669064</v>
      </c>
      <c r="L999">
        <v>1390197600</v>
      </c>
      <c r="M999" s="9">
        <f t="shared" si="46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45"/>
        <v>101.13101604278074</v>
      </c>
      <c r="L1000">
        <v>1265868000</v>
      </c>
      <c r="M1000" s="9">
        <f t="shared" si="46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45"/>
        <v>55.98841354723708</v>
      </c>
      <c r="L1001">
        <v>1467176400</v>
      </c>
      <c r="M1001" s="9">
        <f t="shared" si="46"/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2023-06-15T19:14:58Z</dcterms:modified>
</cp:coreProperties>
</file>